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0" documentId="8_{346FF5DD-C623-4324-819A-3C0C9A261CBD}" xr6:coauthVersionLast="47" xr6:coauthVersionMax="47" xr10:uidLastSave="{00000000-0000-0000-0000-000000000000}"/>
  <bookViews>
    <workbookView xWindow="-120" yWindow="-120" windowWidth="29040" windowHeight="15720" firstSheet="1" activeTab="1" xr2:uid="{0A3B6424-C901-43C7-8366-4BE24D315A29}"/>
  </bookViews>
  <sheets>
    <sheet name="TABLA" sheetId="3" state="hidden" r:id="rId1"/>
    <sheet name="DATA" sheetId="12" r:id="rId2"/>
    <sheet name="MATRIZ CL" sheetId="5" state="hidden" r:id="rId3"/>
  </sheets>
  <definedNames>
    <definedName name="DatosExternos_1" localSheetId="1" hidden="1">DATA!$A$1:$AN$1624</definedName>
    <definedName name="SegmentaciónDeDatos_CLUSTER">#N/A</definedName>
    <definedName name="SegmentaciónDeDatos_Courier_tramo_entrega">#N/A</definedName>
    <definedName name="SegmentaciónDeDatos_Recolecc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2" l="1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87" i="12"/>
  <c r="AO88" i="12"/>
  <c r="AO89" i="12"/>
  <c r="AO90" i="12"/>
  <c r="AO91" i="12"/>
  <c r="AO92" i="12"/>
  <c r="AO93" i="12"/>
  <c r="AO94" i="12"/>
  <c r="AO95" i="12"/>
  <c r="AO96" i="12"/>
  <c r="AO97" i="12"/>
  <c r="AO98" i="12"/>
  <c r="AO99" i="12"/>
  <c r="AO100" i="12"/>
  <c r="AO101" i="12"/>
  <c r="AO102" i="12"/>
  <c r="AO103" i="12"/>
  <c r="AO104" i="12"/>
  <c r="AO105" i="12"/>
  <c r="AO106" i="12"/>
  <c r="AO107" i="12"/>
  <c r="AO108" i="12"/>
  <c r="AO109" i="12"/>
  <c r="AO110" i="12"/>
  <c r="AO111" i="12"/>
  <c r="AO112" i="12"/>
  <c r="AO113" i="12"/>
  <c r="AO114" i="12"/>
  <c r="AO115" i="12"/>
  <c r="AO116" i="12"/>
  <c r="AO117" i="12"/>
  <c r="AO118" i="12"/>
  <c r="AO119" i="12"/>
  <c r="AO120" i="12"/>
  <c r="AO121" i="12"/>
  <c r="AO122" i="12"/>
  <c r="AO123" i="12"/>
  <c r="AO124" i="12"/>
  <c r="AO125" i="12"/>
  <c r="AO126" i="12"/>
  <c r="AO127" i="12"/>
  <c r="AO128" i="12"/>
  <c r="AO129" i="12"/>
  <c r="AO130" i="12"/>
  <c r="AO131" i="12"/>
  <c r="AO132" i="12"/>
  <c r="AO133" i="12"/>
  <c r="AO134" i="12"/>
  <c r="AO135" i="12"/>
  <c r="AO136" i="12"/>
  <c r="AO137" i="12"/>
  <c r="AO138" i="12"/>
  <c r="AO139" i="12"/>
  <c r="AO140" i="12"/>
  <c r="AO141" i="12"/>
  <c r="AO142" i="12"/>
  <c r="AO143" i="12"/>
  <c r="AO144" i="12"/>
  <c r="AO145" i="12"/>
  <c r="AO146" i="12"/>
  <c r="AO147" i="12"/>
  <c r="AO148" i="12"/>
  <c r="AO149" i="12"/>
  <c r="AO150" i="12"/>
  <c r="AO151" i="12"/>
  <c r="AO152" i="12"/>
  <c r="AO153" i="12"/>
  <c r="AO154" i="12"/>
  <c r="AO155" i="12"/>
  <c r="AO156" i="12"/>
  <c r="AO157" i="12"/>
  <c r="AO158" i="12"/>
  <c r="AO159" i="12"/>
  <c r="AO160" i="12"/>
  <c r="AO161" i="12"/>
  <c r="AO162" i="12"/>
  <c r="AO163" i="12"/>
  <c r="AO164" i="12"/>
  <c r="AO165" i="12"/>
  <c r="AO166" i="12"/>
  <c r="AO167" i="12"/>
  <c r="AO168" i="12"/>
  <c r="AO169" i="12"/>
  <c r="AO170" i="12"/>
  <c r="AO171" i="12"/>
  <c r="AO172" i="12"/>
  <c r="AO173" i="12"/>
  <c r="AO174" i="12"/>
  <c r="AO175" i="12"/>
  <c r="AO176" i="12"/>
  <c r="AO177" i="12"/>
  <c r="AO178" i="12"/>
  <c r="AO179" i="12"/>
  <c r="AO180" i="12"/>
  <c r="AO181" i="12"/>
  <c r="AO182" i="12"/>
  <c r="AO183" i="12"/>
  <c r="AO184" i="12"/>
  <c r="AO185" i="12"/>
  <c r="AO186" i="12"/>
  <c r="AO187" i="12"/>
  <c r="AO188" i="12"/>
  <c r="AO189" i="12"/>
  <c r="AO190" i="12"/>
  <c r="AO191" i="12"/>
  <c r="AO192" i="12"/>
  <c r="AO193" i="12"/>
  <c r="AO194" i="12"/>
  <c r="AO195" i="12"/>
  <c r="AO196" i="12"/>
  <c r="AO197" i="12"/>
  <c r="AO198" i="12"/>
  <c r="AO199" i="12"/>
  <c r="AO200" i="12"/>
  <c r="AO201" i="12"/>
  <c r="AO202" i="12"/>
  <c r="AO203" i="12"/>
  <c r="AO204" i="12"/>
  <c r="AO205" i="12"/>
  <c r="AO206" i="12"/>
  <c r="AO207" i="12"/>
  <c r="AO208" i="12"/>
  <c r="AO209" i="12"/>
  <c r="AO210" i="12"/>
  <c r="AO211" i="12"/>
  <c r="AO212" i="12"/>
  <c r="AO213" i="12"/>
  <c r="AO214" i="12"/>
  <c r="AO215" i="12"/>
  <c r="AO216" i="12"/>
  <c r="AO217" i="12"/>
  <c r="AO218" i="12"/>
  <c r="AO219" i="12"/>
  <c r="AO220" i="12"/>
  <c r="AO221" i="12"/>
  <c r="AO222" i="12"/>
  <c r="AO223" i="12"/>
  <c r="AO224" i="12"/>
  <c r="AO225" i="12"/>
  <c r="AO226" i="12"/>
  <c r="AO227" i="12"/>
  <c r="AO228" i="12"/>
  <c r="AO229" i="12"/>
  <c r="AO230" i="12"/>
  <c r="AO231" i="12"/>
  <c r="AO232" i="12"/>
  <c r="AO233" i="12"/>
  <c r="AO234" i="12"/>
  <c r="AO235" i="12"/>
  <c r="AO236" i="12"/>
  <c r="AO237" i="12"/>
  <c r="AO238" i="12"/>
  <c r="AO239" i="12"/>
  <c r="AO240" i="12"/>
  <c r="AO241" i="12"/>
  <c r="AO242" i="12"/>
  <c r="AO243" i="12"/>
  <c r="AO244" i="12"/>
  <c r="AO245" i="12"/>
  <c r="AO246" i="12"/>
  <c r="AO247" i="12"/>
  <c r="AO248" i="12"/>
  <c r="AO249" i="12"/>
  <c r="AO250" i="12"/>
  <c r="AO251" i="12"/>
  <c r="AO252" i="12"/>
  <c r="AO253" i="12"/>
  <c r="AO254" i="12"/>
  <c r="AO255" i="12"/>
  <c r="AO256" i="12"/>
  <c r="AO257" i="12"/>
  <c r="AO258" i="12"/>
  <c r="AO259" i="12"/>
  <c r="AO260" i="12"/>
  <c r="AO261" i="12"/>
  <c r="AO262" i="12"/>
  <c r="AO263" i="12"/>
  <c r="AO264" i="12"/>
  <c r="AO265" i="12"/>
  <c r="AO266" i="12"/>
  <c r="AO267" i="12"/>
  <c r="AO268" i="12"/>
  <c r="AO269" i="12"/>
  <c r="AO270" i="12"/>
  <c r="AO271" i="12"/>
  <c r="AO272" i="12"/>
  <c r="AO273" i="12"/>
  <c r="AO274" i="12"/>
  <c r="AO275" i="12"/>
  <c r="AO276" i="12"/>
  <c r="AO277" i="12"/>
  <c r="AO278" i="12"/>
  <c r="AO279" i="12"/>
  <c r="AO280" i="12"/>
  <c r="AO281" i="12"/>
  <c r="AO282" i="12"/>
  <c r="AO283" i="12"/>
  <c r="AO284" i="12"/>
  <c r="AO285" i="12"/>
  <c r="AO286" i="12"/>
  <c r="AO287" i="12"/>
  <c r="AO288" i="12"/>
  <c r="AO289" i="12"/>
  <c r="AO290" i="12"/>
  <c r="AO291" i="12"/>
  <c r="AO292" i="12"/>
  <c r="AO293" i="12"/>
  <c r="AO294" i="12"/>
  <c r="AO295" i="12"/>
  <c r="AO296" i="12"/>
  <c r="AO297" i="12"/>
  <c r="AO298" i="12"/>
  <c r="AO299" i="12"/>
  <c r="AO300" i="12"/>
  <c r="AO301" i="12"/>
  <c r="AO302" i="12"/>
  <c r="AO303" i="12"/>
  <c r="AO304" i="12"/>
  <c r="AO305" i="12"/>
  <c r="AO306" i="12"/>
  <c r="AO307" i="12"/>
  <c r="AO308" i="12"/>
  <c r="AO309" i="12"/>
  <c r="AO310" i="12"/>
  <c r="AO311" i="12"/>
  <c r="AO312" i="12"/>
  <c r="AO313" i="12"/>
  <c r="AO314" i="12"/>
  <c r="AO315" i="12"/>
  <c r="AO316" i="12"/>
  <c r="AO317" i="12"/>
  <c r="AO318" i="12"/>
  <c r="AO319" i="12"/>
  <c r="AO320" i="12"/>
  <c r="AO321" i="12"/>
  <c r="AO322" i="12"/>
  <c r="AO323" i="12"/>
  <c r="AO324" i="12"/>
  <c r="AO325" i="12"/>
  <c r="AO326" i="12"/>
  <c r="AO327" i="12"/>
  <c r="AO328" i="12"/>
  <c r="AO329" i="12"/>
  <c r="AO330" i="12"/>
  <c r="AO331" i="12"/>
  <c r="AO332" i="12"/>
  <c r="AO333" i="12"/>
  <c r="AO334" i="12"/>
  <c r="AO335" i="12"/>
  <c r="AO336" i="12"/>
  <c r="AO337" i="12"/>
  <c r="AO338" i="12"/>
  <c r="AO339" i="12"/>
  <c r="AO340" i="12"/>
  <c r="AO341" i="12"/>
  <c r="AO342" i="12"/>
  <c r="AO343" i="12"/>
  <c r="AO344" i="12"/>
  <c r="AO345" i="12"/>
  <c r="AO346" i="12"/>
  <c r="AO347" i="12"/>
  <c r="AO348" i="12"/>
  <c r="AO349" i="12"/>
  <c r="AO350" i="12"/>
  <c r="AO351" i="12"/>
  <c r="AO352" i="12"/>
  <c r="AO353" i="12"/>
  <c r="AO354" i="12"/>
  <c r="AO355" i="12"/>
  <c r="AO356" i="12"/>
  <c r="AO357" i="12"/>
  <c r="AO358" i="12"/>
  <c r="AO359" i="12"/>
  <c r="AO360" i="12"/>
  <c r="AO361" i="12"/>
  <c r="AO362" i="12"/>
  <c r="AO363" i="12"/>
  <c r="AO364" i="12"/>
  <c r="AO365" i="12"/>
  <c r="AO366" i="12"/>
  <c r="AO367" i="12"/>
  <c r="AO368" i="12"/>
  <c r="AO369" i="12"/>
  <c r="AO370" i="12"/>
  <c r="AO371" i="12"/>
  <c r="AO372" i="12"/>
  <c r="AO373" i="12"/>
  <c r="AO374" i="12"/>
  <c r="AO375" i="12"/>
  <c r="AO376" i="12"/>
  <c r="AO377" i="12"/>
  <c r="AO378" i="12"/>
  <c r="AO379" i="12"/>
  <c r="AO380" i="12"/>
  <c r="AO381" i="12"/>
  <c r="AO382" i="12"/>
  <c r="AO383" i="12"/>
  <c r="AO384" i="12"/>
  <c r="AO385" i="12"/>
  <c r="AO386" i="12"/>
  <c r="AO387" i="12"/>
  <c r="AO388" i="12"/>
  <c r="AO389" i="12"/>
  <c r="AO390" i="12"/>
  <c r="AO391" i="12"/>
  <c r="AO392" i="12"/>
  <c r="AO393" i="12"/>
  <c r="AO394" i="12"/>
  <c r="AO395" i="12"/>
  <c r="AO396" i="12"/>
  <c r="AO397" i="12"/>
  <c r="AO398" i="12"/>
  <c r="AO399" i="12"/>
  <c r="AO400" i="12"/>
  <c r="AO401" i="12"/>
  <c r="AO402" i="12"/>
  <c r="AO403" i="12"/>
  <c r="AO404" i="12"/>
  <c r="AO405" i="12"/>
  <c r="AO406" i="12"/>
  <c r="AO407" i="12"/>
  <c r="AO408" i="12"/>
  <c r="AO409" i="12"/>
  <c r="AO410" i="12"/>
  <c r="AO411" i="12"/>
  <c r="AO412" i="12"/>
  <c r="AO413" i="12"/>
  <c r="AO414" i="12"/>
  <c r="AO415" i="12"/>
  <c r="AO416" i="12"/>
  <c r="AO417" i="12"/>
  <c r="AO418" i="12"/>
  <c r="AO419" i="12"/>
  <c r="AO420" i="12"/>
  <c r="AO421" i="12"/>
  <c r="AO422" i="12"/>
  <c r="AO423" i="12"/>
  <c r="AO424" i="12"/>
  <c r="AO425" i="12"/>
  <c r="AO426" i="12"/>
  <c r="AO427" i="12"/>
  <c r="AO428" i="12"/>
  <c r="AO429" i="12"/>
  <c r="AO430" i="12"/>
  <c r="AO431" i="12"/>
  <c r="AO432" i="12"/>
  <c r="AO433" i="12"/>
  <c r="AO434" i="12"/>
  <c r="AO435" i="12"/>
  <c r="AO436" i="12"/>
  <c r="AO437" i="12"/>
  <c r="AO438" i="12"/>
  <c r="AO439" i="12"/>
  <c r="AO440" i="12"/>
  <c r="AO441" i="12"/>
  <c r="AO442" i="12"/>
  <c r="AO443" i="12"/>
  <c r="AO444" i="12"/>
  <c r="AO445" i="12"/>
  <c r="AO446" i="12"/>
  <c r="AO447" i="12"/>
  <c r="AO448" i="12"/>
  <c r="AO449" i="12"/>
  <c r="AO450" i="12"/>
  <c r="AO451" i="12"/>
  <c r="AO452" i="12"/>
  <c r="AO453" i="12"/>
  <c r="AO454" i="12"/>
  <c r="AO455" i="12"/>
  <c r="AO456" i="12"/>
  <c r="AO457" i="12"/>
  <c r="AO458" i="12"/>
  <c r="AO459" i="12"/>
  <c r="AO460" i="12"/>
  <c r="AO461" i="12"/>
  <c r="AO462" i="12"/>
  <c r="AO463" i="12"/>
  <c r="AO464" i="12"/>
  <c r="AO465" i="12"/>
  <c r="AO466" i="12"/>
  <c r="AO467" i="12"/>
  <c r="AO468" i="12"/>
  <c r="AO469" i="12"/>
  <c r="AO470" i="12"/>
  <c r="AO471" i="12"/>
  <c r="AO472" i="12"/>
  <c r="AO473" i="12"/>
  <c r="AO474" i="12"/>
  <c r="AO475" i="12"/>
  <c r="AO476" i="12"/>
  <c r="AO477" i="12"/>
  <c r="AO478" i="12"/>
  <c r="AO479" i="12"/>
  <c r="AO480" i="12"/>
  <c r="AO481" i="12"/>
  <c r="AO482" i="12"/>
  <c r="AO483" i="12"/>
  <c r="AO484" i="12"/>
  <c r="AO485" i="12"/>
  <c r="AO486" i="12"/>
  <c r="AO487" i="12"/>
  <c r="AO488" i="12"/>
  <c r="AO489" i="12"/>
  <c r="AO490" i="12"/>
  <c r="AO491" i="12"/>
  <c r="AO492" i="12"/>
  <c r="AO493" i="12"/>
  <c r="AO494" i="12"/>
  <c r="AO495" i="12"/>
  <c r="AO496" i="12"/>
  <c r="AO497" i="12"/>
  <c r="AO498" i="12"/>
  <c r="AO499" i="12"/>
  <c r="AO500" i="12"/>
  <c r="AO501" i="12"/>
  <c r="AO502" i="12"/>
  <c r="AO503" i="12"/>
  <c r="AO504" i="12"/>
  <c r="AO505" i="12"/>
  <c r="AO506" i="12"/>
  <c r="AO507" i="12"/>
  <c r="AO508" i="12"/>
  <c r="AO509" i="12"/>
  <c r="AO510" i="12"/>
  <c r="AO511" i="12"/>
  <c r="AO512" i="12"/>
  <c r="AO513" i="12"/>
  <c r="AO514" i="12"/>
  <c r="AO515" i="12"/>
  <c r="AO516" i="12"/>
  <c r="AO517" i="12"/>
  <c r="AO518" i="12"/>
  <c r="AO519" i="12"/>
  <c r="AO520" i="12"/>
  <c r="AO521" i="12"/>
  <c r="AO522" i="12"/>
  <c r="AO523" i="12"/>
  <c r="AO524" i="12"/>
  <c r="AO525" i="12"/>
  <c r="AO526" i="12"/>
  <c r="AO527" i="12"/>
  <c r="AO528" i="12"/>
  <c r="AO529" i="12"/>
  <c r="AO530" i="12"/>
  <c r="AO531" i="12"/>
  <c r="AO532" i="12"/>
  <c r="AO533" i="12"/>
  <c r="AO534" i="12"/>
  <c r="AO535" i="12"/>
  <c r="AO536" i="12"/>
  <c r="AO537" i="12"/>
  <c r="AO538" i="12"/>
  <c r="AO539" i="12"/>
  <c r="AO540" i="12"/>
  <c r="AO541" i="12"/>
  <c r="AO542" i="12"/>
  <c r="AO543" i="12"/>
  <c r="AO544" i="12"/>
  <c r="AO545" i="12"/>
  <c r="AO546" i="12"/>
  <c r="AO547" i="12"/>
  <c r="AO548" i="12"/>
  <c r="AO549" i="12"/>
  <c r="AO550" i="12"/>
  <c r="AO551" i="12"/>
  <c r="AO552" i="12"/>
  <c r="AO553" i="12"/>
  <c r="AO554" i="12"/>
  <c r="AO555" i="12"/>
  <c r="AO556" i="12"/>
  <c r="AO557" i="12"/>
  <c r="AO558" i="12"/>
  <c r="AO559" i="12"/>
  <c r="AO560" i="12"/>
  <c r="AO561" i="12"/>
  <c r="AO562" i="12"/>
  <c r="AO563" i="12"/>
  <c r="AO564" i="12"/>
  <c r="AO565" i="12"/>
  <c r="AO566" i="12"/>
  <c r="AO567" i="12"/>
  <c r="AO568" i="12"/>
  <c r="AO569" i="12"/>
  <c r="AO570" i="12"/>
  <c r="AO571" i="12"/>
  <c r="AO572" i="12"/>
  <c r="AO573" i="12"/>
  <c r="AO574" i="12"/>
  <c r="AO575" i="12"/>
  <c r="AO576" i="12"/>
  <c r="AO577" i="12"/>
  <c r="AO578" i="12"/>
  <c r="AO579" i="12"/>
  <c r="AO580" i="12"/>
  <c r="AO581" i="12"/>
  <c r="AO582" i="12"/>
  <c r="AO583" i="12"/>
  <c r="AO584" i="12"/>
  <c r="AO585" i="12"/>
  <c r="AO586" i="12"/>
  <c r="AO587" i="12"/>
  <c r="AO588" i="12"/>
  <c r="AO589" i="12"/>
  <c r="AO590" i="12"/>
  <c r="AO591" i="12"/>
  <c r="AO592" i="12"/>
  <c r="AO593" i="12"/>
  <c r="AO594" i="12"/>
  <c r="AO595" i="12"/>
  <c r="AO596" i="12"/>
  <c r="AO597" i="12"/>
  <c r="AO598" i="12"/>
  <c r="AO599" i="12"/>
  <c r="AO600" i="12"/>
  <c r="AO601" i="12"/>
  <c r="AO602" i="12"/>
  <c r="AO603" i="12"/>
  <c r="AO604" i="12"/>
  <c r="AO605" i="12"/>
  <c r="AO606" i="12"/>
  <c r="AO607" i="12"/>
  <c r="AO608" i="12"/>
  <c r="AO609" i="12"/>
  <c r="AO610" i="12"/>
  <c r="AO611" i="12"/>
  <c r="AO612" i="12"/>
  <c r="AO613" i="12"/>
  <c r="AO614" i="12"/>
  <c r="AO615" i="12"/>
  <c r="AO616" i="12"/>
  <c r="AO617" i="12"/>
  <c r="AO618" i="12"/>
  <c r="AO619" i="12"/>
  <c r="AO620" i="12"/>
  <c r="AO621" i="12"/>
  <c r="AO622" i="12"/>
  <c r="AO623" i="12"/>
  <c r="AO624" i="12"/>
  <c r="AO625" i="12"/>
  <c r="AO626" i="12"/>
  <c r="AO627" i="12"/>
  <c r="AO628" i="12"/>
  <c r="AO629" i="12"/>
  <c r="AO630" i="12"/>
  <c r="AO631" i="12"/>
  <c r="AO632" i="12"/>
  <c r="AO633" i="12"/>
  <c r="AO634" i="12"/>
  <c r="AO635" i="12"/>
  <c r="AO636" i="12"/>
  <c r="AO637" i="12"/>
  <c r="AO638" i="12"/>
  <c r="AO639" i="12"/>
  <c r="AO640" i="12"/>
  <c r="AO641" i="12"/>
  <c r="AO642" i="12"/>
  <c r="AO643" i="12"/>
  <c r="AO644" i="12"/>
  <c r="AO645" i="12"/>
  <c r="AO646" i="12"/>
  <c r="AO647" i="12"/>
  <c r="AO648" i="12"/>
  <c r="AO649" i="12"/>
  <c r="AO650" i="12"/>
  <c r="AO651" i="12"/>
  <c r="AO652" i="12"/>
  <c r="AO653" i="12"/>
  <c r="AO654" i="12"/>
  <c r="AO655" i="12"/>
  <c r="AO656" i="12"/>
  <c r="AO657" i="12"/>
  <c r="AO658" i="12"/>
  <c r="AO659" i="12"/>
  <c r="AO660" i="12"/>
  <c r="AO661" i="12"/>
  <c r="AO662" i="12"/>
  <c r="AO663" i="12"/>
  <c r="AO664" i="12"/>
  <c r="AO665" i="12"/>
  <c r="AO666" i="12"/>
  <c r="AO667" i="12"/>
  <c r="AO668" i="12"/>
  <c r="AO669" i="12"/>
  <c r="AO670" i="12"/>
  <c r="AO671" i="12"/>
  <c r="AO672" i="12"/>
  <c r="AO673" i="12"/>
  <c r="AO674" i="12"/>
  <c r="AO675" i="12"/>
  <c r="AO676" i="12"/>
  <c r="AO677" i="12"/>
  <c r="AO678" i="12"/>
  <c r="AO679" i="12"/>
  <c r="AO680" i="12"/>
  <c r="AO681" i="12"/>
  <c r="AO682" i="12"/>
  <c r="AO683" i="12"/>
  <c r="AO684" i="12"/>
  <c r="AO685" i="12"/>
  <c r="AO686" i="12"/>
  <c r="AO687" i="12"/>
  <c r="AO688" i="12"/>
  <c r="AO689" i="12"/>
  <c r="AO690" i="12"/>
  <c r="AO691" i="12"/>
  <c r="AO692" i="12"/>
  <c r="AO693" i="12"/>
  <c r="AO694" i="12"/>
  <c r="AO695" i="12"/>
  <c r="AO696" i="12"/>
  <c r="AO697" i="12"/>
  <c r="AO698" i="12"/>
  <c r="AO699" i="12"/>
  <c r="AO700" i="12"/>
  <c r="AO701" i="12"/>
  <c r="AO702" i="12"/>
  <c r="AO703" i="12"/>
  <c r="AO704" i="12"/>
  <c r="AO705" i="12"/>
  <c r="AO706" i="12"/>
  <c r="AO707" i="12"/>
  <c r="AO708" i="12"/>
  <c r="AO709" i="12"/>
  <c r="AO710" i="12"/>
  <c r="AO711" i="12"/>
  <c r="AO712" i="12"/>
  <c r="AO713" i="12"/>
  <c r="AO714" i="12"/>
  <c r="AO715" i="12"/>
  <c r="AO716" i="12"/>
  <c r="AO717" i="12"/>
  <c r="AO718" i="12"/>
  <c r="AO719" i="12"/>
  <c r="AO720" i="12"/>
  <c r="AO721" i="12"/>
  <c r="AO722" i="12"/>
  <c r="AO723" i="12"/>
  <c r="AO724" i="12"/>
  <c r="AO725" i="12"/>
  <c r="AO726" i="12"/>
  <c r="AO727" i="12"/>
  <c r="AO728" i="12"/>
  <c r="AO729" i="12"/>
  <c r="AO730" i="12"/>
  <c r="AO731" i="12"/>
  <c r="AO732" i="12"/>
  <c r="AO733" i="12"/>
  <c r="AO734" i="12"/>
  <c r="AO735" i="12"/>
  <c r="AO736" i="12"/>
  <c r="AO737" i="12"/>
  <c r="AO738" i="12"/>
  <c r="AO739" i="12"/>
  <c r="AO740" i="12"/>
  <c r="AO741" i="12"/>
  <c r="AO742" i="12"/>
  <c r="AO743" i="12"/>
  <c r="AO744" i="12"/>
  <c r="AO745" i="12"/>
  <c r="AO746" i="12"/>
  <c r="AO747" i="12"/>
  <c r="AO748" i="12"/>
  <c r="AO749" i="12"/>
  <c r="AO750" i="12"/>
  <c r="AO751" i="12"/>
  <c r="AO752" i="12"/>
  <c r="AO753" i="12"/>
  <c r="AO754" i="12"/>
  <c r="AO755" i="12"/>
  <c r="AO756" i="12"/>
  <c r="AO757" i="12"/>
  <c r="AO758" i="12"/>
  <c r="AO759" i="12"/>
  <c r="AO760" i="12"/>
  <c r="AO761" i="12"/>
  <c r="AO762" i="12"/>
  <c r="AO763" i="12"/>
  <c r="AO764" i="12"/>
  <c r="AO765" i="12"/>
  <c r="AO766" i="12"/>
  <c r="AO767" i="12"/>
  <c r="AO768" i="12"/>
  <c r="AO769" i="12"/>
  <c r="AO770" i="12"/>
  <c r="AO771" i="12"/>
  <c r="AO772" i="12"/>
  <c r="AO773" i="12"/>
  <c r="AO774" i="12"/>
  <c r="AO775" i="12"/>
  <c r="AO776" i="12"/>
  <c r="AO777" i="12"/>
  <c r="AO778" i="12"/>
  <c r="AO779" i="12"/>
  <c r="AO780" i="12"/>
  <c r="AO781" i="12"/>
  <c r="AO782" i="12"/>
  <c r="AO783" i="12"/>
  <c r="AO784" i="12"/>
  <c r="AO785" i="12"/>
  <c r="AO786" i="12"/>
  <c r="AO787" i="12"/>
  <c r="AO788" i="12"/>
  <c r="AO789" i="12"/>
  <c r="AO790" i="12"/>
  <c r="AO791" i="12"/>
  <c r="AO792" i="12"/>
  <c r="AO793" i="12"/>
  <c r="AO794" i="12"/>
  <c r="AO795" i="12"/>
  <c r="AO796" i="12"/>
  <c r="AO797" i="12"/>
  <c r="AO798" i="12"/>
  <c r="AO799" i="12"/>
  <c r="AO800" i="12"/>
  <c r="AO801" i="12"/>
  <c r="AO802" i="12"/>
  <c r="AO803" i="12"/>
  <c r="AO804" i="12"/>
  <c r="AO805" i="12"/>
  <c r="AO806" i="12"/>
  <c r="AO807" i="12"/>
  <c r="AO808" i="12"/>
  <c r="AO809" i="12"/>
  <c r="AO810" i="12"/>
  <c r="AO811" i="12"/>
  <c r="AO812" i="12"/>
  <c r="AO813" i="12"/>
  <c r="AO814" i="12"/>
  <c r="AO815" i="12"/>
  <c r="AO816" i="12"/>
  <c r="AO817" i="12"/>
  <c r="AO818" i="12"/>
  <c r="AO819" i="12"/>
  <c r="AO820" i="12"/>
  <c r="AO821" i="12"/>
  <c r="AO822" i="12"/>
  <c r="AO823" i="12"/>
  <c r="AO824" i="12"/>
  <c r="AO825" i="12"/>
  <c r="AO826" i="12"/>
  <c r="AO827" i="12"/>
  <c r="AO828" i="12"/>
  <c r="AO829" i="12"/>
  <c r="AO830" i="12"/>
  <c r="AO831" i="12"/>
  <c r="AO832" i="12"/>
  <c r="AO833" i="12"/>
  <c r="AO834" i="12"/>
  <c r="AO835" i="12"/>
  <c r="AO836" i="12"/>
  <c r="AO837" i="12"/>
  <c r="AO838" i="12"/>
  <c r="AO839" i="12"/>
  <c r="AO840" i="12"/>
  <c r="AO841" i="12"/>
  <c r="AO842" i="12"/>
  <c r="AO843" i="12"/>
  <c r="AO844" i="12"/>
  <c r="AO845" i="12"/>
  <c r="AO846" i="12"/>
  <c r="AO847" i="12"/>
  <c r="AO848" i="12"/>
  <c r="AO849" i="12"/>
  <c r="AO850" i="12"/>
  <c r="AO851" i="12"/>
  <c r="AO852" i="12"/>
  <c r="AO853" i="12"/>
  <c r="AO854" i="12"/>
  <c r="AO855" i="12"/>
  <c r="AO856" i="12"/>
  <c r="AO857" i="12"/>
  <c r="AO858" i="12"/>
  <c r="AO859" i="12"/>
  <c r="AO860" i="12"/>
  <c r="AO861" i="12"/>
  <c r="AO862" i="12"/>
  <c r="AO863" i="12"/>
  <c r="AO864" i="12"/>
  <c r="AO865" i="12"/>
  <c r="AO866" i="12"/>
  <c r="AO867" i="12"/>
  <c r="AO868" i="12"/>
  <c r="AO869" i="12"/>
  <c r="AO870" i="12"/>
  <c r="AO871" i="12"/>
  <c r="AO872" i="12"/>
  <c r="AO873" i="12"/>
  <c r="AO874" i="12"/>
  <c r="AO875" i="12"/>
  <c r="AO876" i="12"/>
  <c r="AO877" i="12"/>
  <c r="AO878" i="12"/>
  <c r="AO879" i="12"/>
  <c r="AO880" i="12"/>
  <c r="AO881" i="12"/>
  <c r="AO882" i="12"/>
  <c r="AO883" i="12"/>
  <c r="AO884" i="12"/>
  <c r="AO885" i="12"/>
  <c r="AO886" i="12"/>
  <c r="AO887" i="12"/>
  <c r="AO888" i="12"/>
  <c r="AO889" i="12"/>
  <c r="AO890" i="12"/>
  <c r="AO891" i="12"/>
  <c r="AO892" i="12"/>
  <c r="AO893" i="12"/>
  <c r="AO894" i="12"/>
  <c r="AO895" i="12"/>
  <c r="AO896" i="12"/>
  <c r="AO897" i="12"/>
  <c r="AO898" i="12"/>
  <c r="AO899" i="12"/>
  <c r="AO900" i="12"/>
  <c r="AO901" i="12"/>
  <c r="AO902" i="12"/>
  <c r="AO903" i="12"/>
  <c r="AO904" i="12"/>
  <c r="AO905" i="12"/>
  <c r="AO906" i="12"/>
  <c r="AO907" i="12"/>
  <c r="AO908" i="12"/>
  <c r="AO909" i="12"/>
  <c r="AO910" i="12"/>
  <c r="AO911" i="12"/>
  <c r="AO912" i="12"/>
  <c r="AO913" i="12"/>
  <c r="AO914" i="12"/>
  <c r="AO915" i="12"/>
  <c r="AO916" i="12"/>
  <c r="AO917" i="12"/>
  <c r="AO918" i="12"/>
  <c r="AO919" i="12"/>
  <c r="AO920" i="12"/>
  <c r="AO921" i="12"/>
  <c r="AO922" i="12"/>
  <c r="AO923" i="12"/>
  <c r="AO924" i="12"/>
  <c r="AO925" i="12"/>
  <c r="AO926" i="12"/>
  <c r="AO927" i="12"/>
  <c r="AO928" i="12"/>
  <c r="AO929" i="12"/>
  <c r="AO930" i="12"/>
  <c r="AO931" i="12"/>
  <c r="AO932" i="12"/>
  <c r="AO933" i="12"/>
  <c r="AO934" i="12"/>
  <c r="AO935" i="12"/>
  <c r="AO936" i="12"/>
  <c r="AO937" i="12"/>
  <c r="AO938" i="12"/>
  <c r="AO939" i="12"/>
  <c r="AO940" i="12"/>
  <c r="AO941" i="12"/>
  <c r="AO942" i="12"/>
  <c r="AO943" i="12"/>
  <c r="AO944" i="12"/>
  <c r="AO945" i="12"/>
  <c r="AO946" i="12"/>
  <c r="AO947" i="12"/>
  <c r="AO948" i="12"/>
  <c r="AO949" i="12"/>
  <c r="AO950" i="12"/>
  <c r="AO951" i="12"/>
  <c r="AO952" i="12"/>
  <c r="AO953" i="12"/>
  <c r="AO954" i="12"/>
  <c r="AO955" i="12"/>
  <c r="AO956" i="12"/>
  <c r="AO957" i="12"/>
  <c r="AO958" i="12"/>
  <c r="AO959" i="12"/>
  <c r="AO960" i="12"/>
  <c r="AO961" i="12"/>
  <c r="AO962" i="12"/>
  <c r="AO963" i="12"/>
  <c r="AO964" i="12"/>
  <c r="AO965" i="12"/>
  <c r="AO966" i="12"/>
  <c r="AO967" i="12"/>
  <c r="AO968" i="12"/>
  <c r="AO969" i="12"/>
  <c r="AO970" i="12"/>
  <c r="AO971" i="12"/>
  <c r="AO972" i="12"/>
  <c r="AO973" i="12"/>
  <c r="AO974" i="12"/>
  <c r="AO975" i="12"/>
  <c r="AO976" i="12"/>
  <c r="AO977" i="12"/>
  <c r="AO978" i="12"/>
  <c r="AO979" i="12"/>
  <c r="AO980" i="12"/>
  <c r="AO981" i="12"/>
  <c r="AO982" i="12"/>
  <c r="AO983" i="12"/>
  <c r="AO984" i="12"/>
  <c r="AO985" i="12"/>
  <c r="AO986" i="12"/>
  <c r="AO987" i="12"/>
  <c r="AO988" i="12"/>
  <c r="AO989" i="12"/>
  <c r="AO990" i="12"/>
  <c r="AO991" i="12"/>
  <c r="AO992" i="12"/>
  <c r="AO993" i="12"/>
  <c r="AO994" i="12"/>
  <c r="AO995" i="12"/>
  <c r="AO996" i="12"/>
  <c r="AO997" i="12"/>
  <c r="AO998" i="12"/>
  <c r="AO999" i="12"/>
  <c r="AO1000" i="12"/>
  <c r="AO1001" i="12"/>
  <c r="AO1002" i="12"/>
  <c r="AO1003" i="12"/>
  <c r="AO1004" i="12"/>
  <c r="AO1005" i="12"/>
  <c r="AO1006" i="12"/>
  <c r="AO1007" i="12"/>
  <c r="AO1008" i="12"/>
  <c r="AO1009" i="12"/>
  <c r="AO1010" i="12"/>
  <c r="AO1011" i="12"/>
  <c r="AO1012" i="12"/>
  <c r="AO1013" i="12"/>
  <c r="AO1014" i="12"/>
  <c r="AO1015" i="12"/>
  <c r="AO1016" i="12"/>
  <c r="AO1017" i="12"/>
  <c r="AO1018" i="12"/>
  <c r="AO1019" i="12"/>
  <c r="AO1020" i="12"/>
  <c r="AO1021" i="12"/>
  <c r="AO1022" i="12"/>
  <c r="AO1023" i="12"/>
  <c r="AO1024" i="12"/>
  <c r="AO1025" i="12"/>
  <c r="AO1026" i="12"/>
  <c r="AO1027" i="12"/>
  <c r="AO1028" i="12"/>
  <c r="AO1029" i="12"/>
  <c r="AO1030" i="12"/>
  <c r="AO1031" i="12"/>
  <c r="AO1032" i="12"/>
  <c r="AO1033" i="12"/>
  <c r="AO1034" i="12"/>
  <c r="AO1035" i="12"/>
  <c r="AO1036" i="12"/>
  <c r="AO1037" i="12"/>
  <c r="AO1038" i="12"/>
  <c r="AO1039" i="12"/>
  <c r="AO1040" i="12"/>
  <c r="AO1041" i="12"/>
  <c r="AO1042" i="12"/>
  <c r="AO1043" i="12"/>
  <c r="AO1044" i="12"/>
  <c r="AO1045" i="12"/>
  <c r="AO1046" i="12"/>
  <c r="AO1047" i="12"/>
  <c r="AO1048" i="12"/>
  <c r="AO1049" i="12"/>
  <c r="AO1050" i="12"/>
  <c r="AO1051" i="12"/>
  <c r="AO1052" i="12"/>
  <c r="AO1053" i="12"/>
  <c r="AO1054" i="12"/>
  <c r="AO1055" i="12"/>
  <c r="AO1056" i="12"/>
  <c r="AO1057" i="12"/>
  <c r="AO1058" i="12"/>
  <c r="AO1059" i="12"/>
  <c r="AO1060" i="12"/>
  <c r="AO1061" i="12"/>
  <c r="AO1062" i="12"/>
  <c r="AO1063" i="12"/>
  <c r="AO1064" i="12"/>
  <c r="AO1065" i="12"/>
  <c r="AO1066" i="12"/>
  <c r="AO1067" i="12"/>
  <c r="AO1068" i="12"/>
  <c r="AO1069" i="12"/>
  <c r="AO1070" i="12"/>
  <c r="AO1071" i="12"/>
  <c r="AO1072" i="12"/>
  <c r="AO1073" i="12"/>
  <c r="AO1074" i="12"/>
  <c r="AO1075" i="12"/>
  <c r="AO1076" i="12"/>
  <c r="AO1077" i="12"/>
  <c r="AO1078" i="12"/>
  <c r="AO1079" i="12"/>
  <c r="AO1080" i="12"/>
  <c r="AO1081" i="12"/>
  <c r="AO1082" i="12"/>
  <c r="AO1083" i="12"/>
  <c r="AO1084" i="12"/>
  <c r="AO1085" i="12"/>
  <c r="AO1086" i="12"/>
  <c r="AO1087" i="12"/>
  <c r="AO1088" i="12"/>
  <c r="AO1089" i="12"/>
  <c r="AO1090" i="12"/>
  <c r="AO1091" i="12"/>
  <c r="AO1092" i="12"/>
  <c r="AO1093" i="12"/>
  <c r="AO1094" i="12"/>
  <c r="AO1095" i="12"/>
  <c r="AO1096" i="12"/>
  <c r="AO1097" i="12"/>
  <c r="AO1098" i="12"/>
  <c r="AO1099" i="12"/>
  <c r="AO1100" i="12"/>
  <c r="AO1101" i="12"/>
  <c r="AO1102" i="12"/>
  <c r="AO1103" i="12"/>
  <c r="AO1104" i="12"/>
  <c r="AO1105" i="12"/>
  <c r="AO1106" i="12"/>
  <c r="AO1107" i="12"/>
  <c r="AO1108" i="12"/>
  <c r="AO1109" i="12"/>
  <c r="AO1110" i="12"/>
  <c r="AO1111" i="12"/>
  <c r="AO1112" i="12"/>
  <c r="AO1113" i="12"/>
  <c r="AO1114" i="12"/>
  <c r="AO1115" i="12"/>
  <c r="AO1116" i="12"/>
  <c r="AO1117" i="12"/>
  <c r="AO1118" i="12"/>
  <c r="AO1119" i="12"/>
  <c r="AO1120" i="12"/>
  <c r="AO1121" i="12"/>
  <c r="AO1122" i="12"/>
  <c r="AO1123" i="12"/>
  <c r="AO1124" i="12"/>
  <c r="AO1125" i="12"/>
  <c r="AO1126" i="12"/>
  <c r="AO1127" i="12"/>
  <c r="AO1128" i="12"/>
  <c r="AO1129" i="12"/>
  <c r="AO1130" i="12"/>
  <c r="AO1131" i="12"/>
  <c r="AO1132" i="12"/>
  <c r="AO1133" i="12"/>
  <c r="AO1134" i="12"/>
  <c r="AO1135" i="12"/>
  <c r="AO1136" i="12"/>
  <c r="AO1137" i="12"/>
  <c r="AO1138" i="12"/>
  <c r="AO1139" i="12"/>
  <c r="AO1140" i="12"/>
  <c r="AO1141" i="12"/>
  <c r="AO1142" i="12"/>
  <c r="AO1143" i="12"/>
  <c r="AO1144" i="12"/>
  <c r="AO1145" i="12"/>
  <c r="AO1146" i="12"/>
  <c r="AO1147" i="12"/>
  <c r="AO1148" i="12"/>
  <c r="AO1149" i="12"/>
  <c r="AO1150" i="12"/>
  <c r="AO1151" i="12"/>
  <c r="AO1152" i="12"/>
  <c r="AO1153" i="12"/>
  <c r="AO1154" i="12"/>
  <c r="AO1155" i="12"/>
  <c r="AO1156" i="12"/>
  <c r="AO1157" i="12"/>
  <c r="AO1158" i="12"/>
  <c r="AO1159" i="12"/>
  <c r="AO1160" i="12"/>
  <c r="AO1161" i="12"/>
  <c r="AO1162" i="12"/>
  <c r="AO1163" i="12"/>
  <c r="AO1164" i="12"/>
  <c r="AO1165" i="12"/>
  <c r="AO1166" i="12"/>
  <c r="AO1167" i="12"/>
  <c r="AO1168" i="12"/>
  <c r="AO1169" i="12"/>
  <c r="AO1170" i="12"/>
  <c r="AO1171" i="12"/>
  <c r="AO1172" i="12"/>
  <c r="AO1173" i="12"/>
  <c r="AO1174" i="12"/>
  <c r="AO1175" i="12"/>
  <c r="AO1176" i="12"/>
  <c r="AO1177" i="12"/>
  <c r="AO1178" i="12"/>
  <c r="AO1179" i="12"/>
  <c r="AO1180" i="12"/>
  <c r="AO1181" i="12"/>
  <c r="AO1182" i="12"/>
  <c r="AO1183" i="12"/>
  <c r="AO1184" i="12"/>
  <c r="AO1185" i="12"/>
  <c r="AO1186" i="12"/>
  <c r="AO1187" i="12"/>
  <c r="AO1188" i="12"/>
  <c r="AO1189" i="12"/>
  <c r="AO1190" i="12"/>
  <c r="AO1191" i="12"/>
  <c r="AO1192" i="12"/>
  <c r="AO1193" i="12"/>
  <c r="AO1194" i="12"/>
  <c r="AO1195" i="12"/>
  <c r="AO1196" i="12"/>
  <c r="AO1197" i="12"/>
  <c r="AO1198" i="12"/>
  <c r="AO1199" i="12"/>
  <c r="AO1200" i="12"/>
  <c r="AO1201" i="12"/>
  <c r="AO1202" i="12"/>
  <c r="AO1203" i="12"/>
  <c r="AO1204" i="12"/>
  <c r="AO1205" i="12"/>
  <c r="AO1206" i="12"/>
  <c r="AO1207" i="12"/>
  <c r="AO1208" i="12"/>
  <c r="AO1209" i="12"/>
  <c r="AO1210" i="12"/>
  <c r="AO1211" i="12"/>
  <c r="AO1212" i="12"/>
  <c r="AO1213" i="12"/>
  <c r="AO1214" i="12"/>
  <c r="AO1215" i="12"/>
  <c r="AO1216" i="12"/>
  <c r="AO1217" i="12"/>
  <c r="AO1218" i="12"/>
  <c r="AO1219" i="12"/>
  <c r="AO1220" i="12"/>
  <c r="AO1221" i="12"/>
  <c r="AO1222" i="12"/>
  <c r="AO1223" i="12"/>
  <c r="AO1224" i="12"/>
  <c r="AO1225" i="12"/>
  <c r="AO1226" i="12"/>
  <c r="AO1227" i="12"/>
  <c r="AO1228" i="12"/>
  <c r="AO1229" i="12"/>
  <c r="AO1230" i="12"/>
  <c r="AO1231" i="12"/>
  <c r="AO1232" i="12"/>
  <c r="AO1233" i="12"/>
  <c r="AO1234" i="12"/>
  <c r="AO1235" i="12"/>
  <c r="AO1236" i="12"/>
  <c r="AO1237" i="12"/>
  <c r="AO1238" i="12"/>
  <c r="AO1239" i="12"/>
  <c r="AO1240" i="12"/>
  <c r="AO1241" i="12"/>
  <c r="AO1242" i="12"/>
  <c r="AO1243" i="12"/>
  <c r="AO1244" i="12"/>
  <c r="AO1245" i="12"/>
  <c r="AO1246" i="12"/>
  <c r="AO1247" i="12"/>
  <c r="AO1248" i="12"/>
  <c r="AO1249" i="12"/>
  <c r="AO1250" i="12"/>
  <c r="AO1251" i="12"/>
  <c r="AO1252" i="12"/>
  <c r="AO1253" i="12"/>
  <c r="AO1254" i="12"/>
  <c r="AO1255" i="12"/>
  <c r="AO1256" i="12"/>
  <c r="AO1257" i="12"/>
  <c r="AO1258" i="12"/>
  <c r="AO1259" i="12"/>
  <c r="AO1260" i="12"/>
  <c r="AO1261" i="12"/>
  <c r="AO1262" i="12"/>
  <c r="AO1263" i="12"/>
  <c r="AO1264" i="12"/>
  <c r="AO1265" i="12"/>
  <c r="AO1266" i="12"/>
  <c r="AO1267" i="12"/>
  <c r="AO1268" i="12"/>
  <c r="AO1269" i="12"/>
  <c r="AO1270" i="12"/>
  <c r="AO1271" i="12"/>
  <c r="AO1272" i="12"/>
  <c r="AO1273" i="12"/>
  <c r="AO1274" i="12"/>
  <c r="AO1275" i="12"/>
  <c r="AO1276" i="12"/>
  <c r="AO1277" i="12"/>
  <c r="AO1278" i="12"/>
  <c r="AO1279" i="12"/>
  <c r="AO1280" i="12"/>
  <c r="AO1281" i="12"/>
  <c r="AO1282" i="12"/>
  <c r="AO1283" i="12"/>
  <c r="AO1284" i="12"/>
  <c r="AO1285" i="12"/>
  <c r="AO1286" i="12"/>
  <c r="AO1287" i="12"/>
  <c r="AO1288" i="12"/>
  <c r="AO1289" i="12"/>
  <c r="AO1290" i="12"/>
  <c r="AO1291" i="12"/>
  <c r="AO1292" i="12"/>
  <c r="AO1293" i="12"/>
  <c r="AO1294" i="12"/>
  <c r="AO1295" i="12"/>
  <c r="AO1296" i="12"/>
  <c r="AO1297" i="12"/>
  <c r="AO1298" i="12"/>
  <c r="AO1299" i="12"/>
  <c r="AO1300" i="12"/>
  <c r="AO1301" i="12"/>
  <c r="AO1302" i="12"/>
  <c r="AO1303" i="12"/>
  <c r="AO1304" i="12"/>
  <c r="AO1305" i="12"/>
  <c r="AO1306" i="12"/>
  <c r="AO1307" i="12"/>
  <c r="AO1308" i="12"/>
  <c r="AO1309" i="12"/>
  <c r="AO1310" i="12"/>
  <c r="AO1311" i="12"/>
  <c r="AO1312" i="12"/>
  <c r="AO1313" i="12"/>
  <c r="AO1314" i="12"/>
  <c r="AO1315" i="12"/>
  <c r="AO1316" i="12"/>
  <c r="AO1317" i="12"/>
  <c r="AO1318" i="12"/>
  <c r="AO1319" i="12"/>
  <c r="AO1320" i="12"/>
  <c r="AO1321" i="12"/>
  <c r="AO1322" i="12"/>
  <c r="AO1323" i="12"/>
  <c r="AO1324" i="12"/>
  <c r="AO1325" i="12"/>
  <c r="AO1326" i="12"/>
  <c r="AO1327" i="12"/>
  <c r="AO1328" i="12"/>
  <c r="AO1329" i="12"/>
  <c r="AO1330" i="12"/>
  <c r="AO1331" i="12"/>
  <c r="AO1332" i="12"/>
  <c r="AO1333" i="12"/>
  <c r="AO1334" i="12"/>
  <c r="AO1335" i="12"/>
  <c r="AO1336" i="12"/>
  <c r="AO1337" i="12"/>
  <c r="AO1338" i="12"/>
  <c r="AO1339" i="12"/>
  <c r="AO1340" i="12"/>
  <c r="AO1341" i="12"/>
  <c r="AO1342" i="12"/>
  <c r="AO1343" i="12"/>
  <c r="AO1344" i="12"/>
  <c r="AO1345" i="12"/>
  <c r="AO1346" i="12"/>
  <c r="AO1347" i="12"/>
  <c r="AO1348" i="12"/>
  <c r="AO1349" i="12"/>
  <c r="AO1350" i="12"/>
  <c r="AO1351" i="12"/>
  <c r="AO1352" i="12"/>
  <c r="AO1353" i="12"/>
  <c r="AO1354" i="12"/>
  <c r="AO1355" i="12"/>
  <c r="AO1356" i="12"/>
  <c r="AO1357" i="12"/>
  <c r="AO1358" i="12"/>
  <c r="AO1359" i="12"/>
  <c r="AO1360" i="12"/>
  <c r="AO1361" i="12"/>
  <c r="AO1362" i="12"/>
  <c r="AO1363" i="12"/>
  <c r="AO1364" i="12"/>
  <c r="AO1365" i="12"/>
  <c r="AO1366" i="12"/>
  <c r="AO1367" i="12"/>
  <c r="AO1368" i="12"/>
  <c r="AO1369" i="12"/>
  <c r="AO1370" i="12"/>
  <c r="AO1371" i="12"/>
  <c r="AO1372" i="12"/>
  <c r="AO1373" i="12"/>
  <c r="AO1374" i="12"/>
  <c r="AO1375" i="12"/>
  <c r="AO1376" i="12"/>
  <c r="AO1377" i="12"/>
  <c r="AO1378" i="12"/>
  <c r="AO1379" i="12"/>
  <c r="AO1380" i="12"/>
  <c r="AO1381" i="12"/>
  <c r="AO1382" i="12"/>
  <c r="AO1383" i="12"/>
  <c r="AO1384" i="12"/>
  <c r="AO1385" i="12"/>
  <c r="AO1386" i="12"/>
  <c r="AO1387" i="12"/>
  <c r="AO1388" i="12"/>
  <c r="AO1389" i="12"/>
  <c r="AO1390" i="12"/>
  <c r="AO1391" i="12"/>
  <c r="AO1392" i="12"/>
  <c r="AO1393" i="12"/>
  <c r="AO1394" i="12"/>
  <c r="AO1395" i="12"/>
  <c r="AO1396" i="12"/>
  <c r="AO1397" i="12"/>
  <c r="AO1398" i="12"/>
  <c r="AO1399" i="12"/>
  <c r="AO1400" i="12"/>
  <c r="AO1401" i="12"/>
  <c r="AO1402" i="12"/>
  <c r="AO1403" i="12"/>
  <c r="AO1404" i="12"/>
  <c r="AO1405" i="12"/>
  <c r="AO1406" i="12"/>
  <c r="AO1407" i="12"/>
  <c r="AO1408" i="12"/>
  <c r="AO1409" i="12"/>
  <c r="AO1410" i="12"/>
  <c r="AO1411" i="12"/>
  <c r="AO1412" i="12"/>
  <c r="AO1413" i="12"/>
  <c r="AO1414" i="12"/>
  <c r="AO1415" i="12"/>
  <c r="AO1416" i="12"/>
  <c r="AO1417" i="12"/>
  <c r="AO1418" i="12"/>
  <c r="AO1419" i="12"/>
  <c r="AO1420" i="12"/>
  <c r="AO1421" i="12"/>
  <c r="AO1422" i="12"/>
  <c r="AO1423" i="12"/>
  <c r="AO1424" i="12"/>
  <c r="AO1425" i="12"/>
  <c r="AO1426" i="12"/>
  <c r="AO1427" i="12"/>
  <c r="AO1428" i="12"/>
  <c r="AO1429" i="12"/>
  <c r="AO1430" i="12"/>
  <c r="AO1431" i="12"/>
  <c r="AO1432" i="12"/>
  <c r="AO1433" i="12"/>
  <c r="AO1434" i="12"/>
  <c r="AO1435" i="12"/>
  <c r="AO1436" i="12"/>
  <c r="AO1437" i="12"/>
  <c r="AO1438" i="12"/>
  <c r="AO1439" i="12"/>
  <c r="AO1440" i="12"/>
  <c r="AO1441" i="12"/>
  <c r="AO1442" i="12"/>
  <c r="AO1443" i="12"/>
  <c r="AO1444" i="12"/>
  <c r="AO1445" i="12"/>
  <c r="AO1446" i="12"/>
  <c r="AO1447" i="12"/>
  <c r="AO1448" i="12"/>
  <c r="AO1449" i="12"/>
  <c r="AO1450" i="12"/>
  <c r="AO1451" i="12"/>
  <c r="AO1452" i="12"/>
  <c r="AO1453" i="12"/>
  <c r="AO1454" i="12"/>
  <c r="AO1455" i="12"/>
  <c r="AO1456" i="12"/>
  <c r="AO1457" i="12"/>
  <c r="AO1458" i="12"/>
  <c r="AO1459" i="12"/>
  <c r="AO1460" i="12"/>
  <c r="AO1461" i="12"/>
  <c r="AO1462" i="12"/>
  <c r="AO1463" i="12"/>
  <c r="AO1464" i="12"/>
  <c r="AO1465" i="12"/>
  <c r="AO1466" i="12"/>
  <c r="AO1467" i="12"/>
  <c r="AO1468" i="12"/>
  <c r="AO1469" i="12"/>
  <c r="AO1470" i="12"/>
  <c r="AO1471" i="12"/>
  <c r="AO1472" i="12"/>
  <c r="AO1473" i="12"/>
  <c r="AO1474" i="12"/>
  <c r="AO1475" i="12"/>
  <c r="AO1476" i="12"/>
  <c r="AO1477" i="12"/>
  <c r="AO1478" i="12"/>
  <c r="AO1479" i="12"/>
  <c r="AO1480" i="12"/>
  <c r="AO1481" i="12"/>
  <c r="AO1482" i="12"/>
  <c r="AO1483" i="12"/>
  <c r="AO1484" i="12"/>
  <c r="AO1485" i="12"/>
  <c r="AO1486" i="12"/>
  <c r="AO1487" i="12"/>
  <c r="AO1488" i="12"/>
  <c r="AO1489" i="12"/>
  <c r="AO1490" i="12"/>
  <c r="AO1491" i="12"/>
  <c r="AO1492" i="12"/>
  <c r="AO1493" i="12"/>
  <c r="AO1494" i="12"/>
  <c r="AO1495" i="12"/>
  <c r="AO1496" i="12"/>
  <c r="AO1497" i="12"/>
  <c r="AO1498" i="12"/>
  <c r="AO1499" i="12"/>
  <c r="AO1500" i="12"/>
  <c r="AO1501" i="12"/>
  <c r="AO1502" i="12"/>
  <c r="AO1503" i="12"/>
  <c r="AO1504" i="12"/>
  <c r="AO1505" i="12"/>
  <c r="AO1506" i="12"/>
  <c r="AO1507" i="12"/>
  <c r="AO1508" i="12"/>
  <c r="AO1509" i="12"/>
  <c r="AO1510" i="12"/>
  <c r="AO1511" i="12"/>
  <c r="AO1512" i="12"/>
  <c r="AO1513" i="12"/>
  <c r="AO1514" i="12"/>
  <c r="AO1515" i="12"/>
  <c r="AO1516" i="12"/>
  <c r="AO1517" i="12"/>
  <c r="AO1518" i="12"/>
  <c r="AO1519" i="12"/>
  <c r="AO1520" i="12"/>
  <c r="AO1521" i="12"/>
  <c r="AO1522" i="12"/>
  <c r="AO1523" i="12"/>
  <c r="AO1524" i="12"/>
  <c r="AO1525" i="12"/>
  <c r="AO1526" i="12"/>
  <c r="AO1527" i="12"/>
  <c r="AO1528" i="12"/>
  <c r="AO1529" i="12"/>
  <c r="AO1530" i="12"/>
  <c r="AO1531" i="12"/>
  <c r="AO1532" i="12"/>
  <c r="AO1533" i="12"/>
  <c r="AO1534" i="12"/>
  <c r="AO1535" i="12"/>
  <c r="AO1536" i="12"/>
  <c r="AO1537" i="12"/>
  <c r="AO1538" i="12"/>
  <c r="AO1539" i="12"/>
  <c r="AO1540" i="12"/>
  <c r="AO1541" i="12"/>
  <c r="AO1542" i="12"/>
  <c r="AO1543" i="12"/>
  <c r="AO1544" i="12"/>
  <c r="AO1545" i="12"/>
  <c r="AO1546" i="12"/>
  <c r="AO1547" i="12"/>
  <c r="AO1548" i="12"/>
  <c r="AO1549" i="12"/>
  <c r="AO1550" i="12"/>
  <c r="AO1551" i="12"/>
  <c r="AO1552" i="12"/>
  <c r="AO1553" i="12"/>
  <c r="AO1554" i="12"/>
  <c r="AO1555" i="12"/>
  <c r="AO1556" i="12"/>
  <c r="AO1557" i="12"/>
  <c r="AO1558" i="12"/>
  <c r="AO1559" i="12"/>
  <c r="AO1560" i="12"/>
  <c r="AO1561" i="12"/>
  <c r="AO1562" i="12"/>
  <c r="AO1563" i="12"/>
  <c r="AO1564" i="12"/>
  <c r="AO1565" i="12"/>
  <c r="AO1566" i="12"/>
  <c r="AO1567" i="12"/>
  <c r="AO1568" i="12"/>
  <c r="AO1569" i="12"/>
  <c r="AO1570" i="12"/>
  <c r="AO1571" i="12"/>
  <c r="AO1572" i="12"/>
  <c r="AO1573" i="12"/>
  <c r="AO1574" i="12"/>
  <c r="AO1575" i="12"/>
  <c r="AO1576" i="12"/>
  <c r="AO1577" i="12"/>
  <c r="AO1578" i="12"/>
  <c r="AO1579" i="12"/>
  <c r="AO1580" i="12"/>
  <c r="AO1581" i="12"/>
  <c r="AO1582" i="12"/>
  <c r="AO1583" i="12"/>
  <c r="AO1584" i="12"/>
  <c r="AO1585" i="12"/>
  <c r="AO1586" i="12"/>
  <c r="AO1587" i="12"/>
  <c r="AO1588" i="12"/>
  <c r="AO1589" i="12"/>
  <c r="AO1590" i="12"/>
  <c r="AO1591" i="12"/>
  <c r="AO1592" i="12"/>
  <c r="AO1593" i="12"/>
  <c r="AO1594" i="12"/>
  <c r="AO1595" i="12"/>
  <c r="AO1596" i="12"/>
  <c r="AO1597" i="12"/>
  <c r="AO1598" i="12"/>
  <c r="AO1599" i="12"/>
  <c r="AO1600" i="12"/>
  <c r="AO1601" i="12"/>
  <c r="AO1602" i="12"/>
  <c r="AO1603" i="12"/>
  <c r="AO1604" i="12"/>
  <c r="AO1605" i="12"/>
  <c r="AO1606" i="12"/>
  <c r="AO1607" i="12"/>
  <c r="AO1608" i="12"/>
  <c r="AO1609" i="12"/>
  <c r="AO1610" i="12"/>
  <c r="AO1611" i="12"/>
  <c r="AO1612" i="12"/>
  <c r="AO1613" i="12"/>
  <c r="AO1614" i="12"/>
  <c r="AO1615" i="12"/>
  <c r="AO1616" i="12"/>
  <c r="AO1617" i="12"/>
  <c r="AO1618" i="12"/>
  <c r="AO1619" i="12"/>
  <c r="AO1620" i="12"/>
  <c r="AO1621" i="12"/>
  <c r="AO1622" i="12"/>
  <c r="AO1623" i="12"/>
  <c r="AO1624" i="12"/>
  <c r="AQ2" i="12"/>
  <c r="AQ3" i="12"/>
  <c r="AQ4" i="12"/>
  <c r="AQ5" i="12"/>
  <c r="AQ6" i="12"/>
  <c r="AQ7" i="12"/>
  <c r="AQ8" i="12"/>
  <c r="AQ9" i="12"/>
  <c r="AQ10" i="12"/>
  <c r="AS10" i="12" s="1"/>
  <c r="AQ11" i="12"/>
  <c r="AQ12" i="12"/>
  <c r="AQ13" i="12"/>
  <c r="AQ14" i="12"/>
  <c r="AQ15" i="12"/>
  <c r="AQ16" i="12"/>
  <c r="AQ17" i="12"/>
  <c r="AS17" i="12" s="1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S29" i="12" s="1"/>
  <c r="AQ30" i="12"/>
  <c r="AS30" i="12" s="1"/>
  <c r="AQ31" i="12"/>
  <c r="AQ32" i="12"/>
  <c r="AQ33" i="12"/>
  <c r="AQ34" i="12"/>
  <c r="AS34" i="12" s="1"/>
  <c r="AQ35" i="12"/>
  <c r="AQ36" i="12"/>
  <c r="AQ37" i="12"/>
  <c r="AS37" i="12" s="1"/>
  <c r="AQ38" i="12"/>
  <c r="AQ39" i="12"/>
  <c r="AQ40" i="12"/>
  <c r="AQ41" i="12"/>
  <c r="AQ42" i="12"/>
  <c r="AQ43" i="12"/>
  <c r="AQ44" i="12"/>
  <c r="AQ45" i="12"/>
  <c r="AS45" i="12" s="1"/>
  <c r="AQ46" i="12"/>
  <c r="AS46" i="12" s="1"/>
  <c r="AQ47" i="12"/>
  <c r="AQ48" i="12"/>
  <c r="AQ49" i="12"/>
  <c r="AS49" i="12" s="1"/>
  <c r="AQ50" i="12"/>
  <c r="AQ51" i="12"/>
  <c r="AQ52" i="12"/>
  <c r="AQ53" i="12"/>
  <c r="AS53" i="12" s="1"/>
  <c r="AQ54" i="12"/>
  <c r="AS54" i="12" s="1"/>
  <c r="AQ55" i="12"/>
  <c r="AQ56" i="12"/>
  <c r="AQ57" i="12"/>
  <c r="AQ58" i="12"/>
  <c r="AS58" i="12" s="1"/>
  <c r="AQ59" i="12"/>
  <c r="AQ60" i="12"/>
  <c r="AQ61" i="12"/>
  <c r="AS61" i="12" s="1"/>
  <c r="AQ62" i="12"/>
  <c r="AS62" i="12" s="1"/>
  <c r="AQ63" i="12"/>
  <c r="AQ64" i="12"/>
  <c r="AQ65" i="12"/>
  <c r="AS65" i="12" s="1"/>
  <c r="AQ66" i="12"/>
  <c r="AS66" i="12" s="1"/>
  <c r="AQ67" i="12"/>
  <c r="AQ68" i="12"/>
  <c r="AQ69" i="12"/>
  <c r="AS69" i="12" s="1"/>
  <c r="AQ70" i="12"/>
  <c r="AQ71" i="12"/>
  <c r="AQ72" i="12"/>
  <c r="AQ73" i="12"/>
  <c r="AQ74" i="12"/>
  <c r="AQ75" i="12"/>
  <c r="AQ76" i="12"/>
  <c r="AQ77" i="12"/>
  <c r="AQ78" i="12"/>
  <c r="AQ79" i="12"/>
  <c r="AQ80" i="12"/>
  <c r="AQ81" i="12"/>
  <c r="AQ82" i="12"/>
  <c r="AQ83" i="12"/>
  <c r="AQ84" i="12"/>
  <c r="AQ85" i="12"/>
  <c r="AS85" i="12" s="1"/>
  <c r="AQ86" i="12"/>
  <c r="AS86" i="12" s="1"/>
  <c r="AQ87" i="12"/>
  <c r="AQ88" i="12"/>
  <c r="AQ89" i="12"/>
  <c r="AQ90" i="12"/>
  <c r="AQ91" i="12"/>
  <c r="AQ92" i="12"/>
  <c r="AQ93" i="12"/>
  <c r="AS93" i="12" s="1"/>
  <c r="AQ94" i="12"/>
  <c r="AS94" i="12" s="1"/>
  <c r="AQ95" i="12"/>
  <c r="AQ96" i="12"/>
  <c r="AQ97" i="12"/>
  <c r="AQ98" i="12"/>
  <c r="AS98" i="12" s="1"/>
  <c r="AQ99" i="12"/>
  <c r="AQ100" i="12"/>
  <c r="AQ101" i="12"/>
  <c r="AQ102" i="12"/>
  <c r="AS102" i="12" s="1"/>
  <c r="AQ103" i="12"/>
  <c r="AQ104" i="12"/>
  <c r="AQ105" i="12"/>
  <c r="AQ106" i="12"/>
  <c r="AQ107" i="12"/>
  <c r="AQ108" i="12"/>
  <c r="AQ109" i="12"/>
  <c r="AQ110" i="12"/>
  <c r="AQ111" i="12"/>
  <c r="AQ112" i="12"/>
  <c r="AQ113" i="12"/>
  <c r="AS113" i="12" s="1"/>
  <c r="AQ114" i="12"/>
  <c r="AS114" i="12" s="1"/>
  <c r="AQ115" i="12"/>
  <c r="AQ116" i="12"/>
  <c r="AQ117" i="12"/>
  <c r="AQ118" i="12"/>
  <c r="AQ119" i="12"/>
  <c r="AQ120" i="12"/>
  <c r="AQ121" i="12"/>
  <c r="AQ122" i="12"/>
  <c r="AQ123" i="12"/>
  <c r="AQ124" i="12"/>
  <c r="AQ125" i="12"/>
  <c r="AS125" i="12" s="1"/>
  <c r="AQ126" i="12"/>
  <c r="AQ127" i="12"/>
  <c r="AQ128" i="12"/>
  <c r="AQ129" i="12"/>
  <c r="AS129" i="12" s="1"/>
  <c r="AQ130" i="12"/>
  <c r="AQ131" i="12"/>
  <c r="AQ132" i="12"/>
  <c r="AQ133" i="12"/>
  <c r="AS133" i="12" s="1"/>
  <c r="AQ134" i="12"/>
  <c r="AS134" i="12" s="1"/>
  <c r="AQ135" i="12"/>
  <c r="AQ136" i="12"/>
  <c r="AQ137" i="12"/>
  <c r="AQ138" i="12"/>
  <c r="AS138" i="12" s="1"/>
  <c r="AQ139" i="12"/>
  <c r="AQ140" i="12"/>
  <c r="AQ141" i="12"/>
  <c r="AQ142" i="12"/>
  <c r="AS142" i="12" s="1"/>
  <c r="AQ143" i="12"/>
  <c r="AQ144" i="12"/>
  <c r="AQ145" i="12"/>
  <c r="AQ146" i="12"/>
  <c r="AQ147" i="12"/>
  <c r="AQ148" i="12"/>
  <c r="AQ149" i="12"/>
  <c r="AQ150" i="12"/>
  <c r="AQ151" i="12"/>
  <c r="AQ152" i="12"/>
  <c r="AQ153" i="12"/>
  <c r="AQ154" i="12"/>
  <c r="AS154" i="12" s="1"/>
  <c r="AQ155" i="12"/>
  <c r="AQ156" i="12"/>
  <c r="AQ157" i="12"/>
  <c r="AQ158" i="12"/>
  <c r="AQ159" i="12"/>
  <c r="AQ160" i="12"/>
  <c r="AQ161" i="12"/>
  <c r="AQ162" i="12"/>
  <c r="AS162" i="12" s="1"/>
  <c r="AQ163" i="12"/>
  <c r="AQ164" i="12"/>
  <c r="AQ165" i="12"/>
  <c r="AQ166" i="12"/>
  <c r="AQ167" i="12"/>
  <c r="AQ168" i="12"/>
  <c r="AQ169" i="12"/>
  <c r="AQ170" i="12"/>
  <c r="AQ171" i="12"/>
  <c r="AQ172" i="12"/>
  <c r="AQ173" i="12"/>
  <c r="AQ174" i="12"/>
  <c r="AQ175" i="12"/>
  <c r="AQ176" i="12"/>
  <c r="AQ177" i="12"/>
  <c r="AQ178" i="12"/>
  <c r="AQ179" i="12"/>
  <c r="AQ180" i="12"/>
  <c r="AQ181" i="12"/>
  <c r="AQ182" i="12"/>
  <c r="AS182" i="12" s="1"/>
  <c r="AQ183" i="12"/>
  <c r="AQ184" i="12"/>
  <c r="AQ185" i="12"/>
  <c r="AS185" i="12" s="1"/>
  <c r="AQ186" i="12"/>
  <c r="AS186" i="12" s="1"/>
  <c r="AQ187" i="12"/>
  <c r="AQ188" i="12"/>
  <c r="AQ189" i="12"/>
  <c r="AS189" i="12" s="1"/>
  <c r="AQ190" i="12"/>
  <c r="AS190" i="12" s="1"/>
  <c r="AQ191" i="12"/>
  <c r="AQ192" i="12"/>
  <c r="AQ193" i="12"/>
  <c r="AS193" i="12" s="1"/>
  <c r="AQ194" i="12"/>
  <c r="AS194" i="12" s="1"/>
  <c r="AQ195" i="12"/>
  <c r="AQ196" i="12"/>
  <c r="AQ197" i="12"/>
  <c r="AQ198" i="12"/>
  <c r="AQ199" i="12"/>
  <c r="AQ200" i="12"/>
  <c r="AQ201" i="12"/>
  <c r="AQ202" i="12"/>
  <c r="AS202" i="12" s="1"/>
  <c r="AQ203" i="12"/>
  <c r="AQ204" i="12"/>
  <c r="AQ205" i="12"/>
  <c r="AQ206" i="12"/>
  <c r="AQ207" i="12"/>
  <c r="AQ208" i="12"/>
  <c r="AQ209" i="12"/>
  <c r="AQ210" i="12"/>
  <c r="AQ211" i="12"/>
  <c r="AQ212" i="12"/>
  <c r="AQ213" i="12"/>
  <c r="AQ214" i="12"/>
  <c r="AS214" i="12" s="1"/>
  <c r="AQ215" i="12"/>
  <c r="AQ216" i="12"/>
  <c r="AQ217" i="12"/>
  <c r="AQ218" i="12"/>
  <c r="AQ219" i="12"/>
  <c r="AQ220" i="12"/>
  <c r="AQ221" i="12"/>
  <c r="AQ222" i="12"/>
  <c r="AS222" i="12" s="1"/>
  <c r="AQ223" i="12"/>
  <c r="AQ224" i="12"/>
  <c r="AQ225" i="12"/>
  <c r="AS225" i="12" s="1"/>
  <c r="AQ226" i="12"/>
  <c r="AQ227" i="12"/>
  <c r="AQ228" i="12"/>
  <c r="AQ229" i="12"/>
  <c r="AS229" i="12" s="1"/>
  <c r="AQ230" i="12"/>
  <c r="AQ231" i="12"/>
  <c r="AQ232" i="12"/>
  <c r="AQ233" i="12"/>
  <c r="AS233" i="12" s="1"/>
  <c r="AQ234" i="12"/>
  <c r="AQ235" i="12"/>
  <c r="AQ236" i="12"/>
  <c r="AQ237" i="12"/>
  <c r="AQ238" i="12"/>
  <c r="AQ239" i="12"/>
  <c r="AQ240" i="12"/>
  <c r="AQ241" i="12"/>
  <c r="AQ242" i="12"/>
  <c r="AS242" i="12" s="1"/>
  <c r="AQ243" i="12"/>
  <c r="AQ244" i="12"/>
  <c r="AQ245" i="12"/>
  <c r="AQ246" i="12"/>
  <c r="AS246" i="12" s="1"/>
  <c r="AQ247" i="12"/>
  <c r="AQ248" i="12"/>
  <c r="AQ249" i="12"/>
  <c r="AQ250" i="12"/>
  <c r="AQ251" i="12"/>
  <c r="AQ252" i="12"/>
  <c r="AQ253" i="12"/>
  <c r="AS253" i="12" s="1"/>
  <c r="AQ254" i="12"/>
  <c r="AQ255" i="12"/>
  <c r="AQ256" i="12"/>
  <c r="AQ257" i="12"/>
  <c r="AS257" i="12" s="1"/>
  <c r="AQ258" i="12"/>
  <c r="AQ259" i="12"/>
  <c r="AQ260" i="12"/>
  <c r="AQ261" i="12"/>
  <c r="AQ262" i="12"/>
  <c r="AQ263" i="12"/>
  <c r="AQ264" i="12"/>
  <c r="AQ265" i="12"/>
  <c r="AS265" i="12" s="1"/>
  <c r="AQ266" i="12"/>
  <c r="AQ267" i="12"/>
  <c r="AQ268" i="12"/>
  <c r="AQ269" i="12"/>
  <c r="AQ270" i="12"/>
  <c r="AQ271" i="12"/>
  <c r="AQ272" i="12"/>
  <c r="AQ273" i="12"/>
  <c r="AQ274" i="12"/>
  <c r="AS274" i="12" s="1"/>
  <c r="AQ275" i="12"/>
  <c r="AQ276" i="12"/>
  <c r="AQ277" i="12"/>
  <c r="AS277" i="12" s="1"/>
  <c r="AQ278" i="12"/>
  <c r="AQ279" i="12"/>
  <c r="AQ280" i="12"/>
  <c r="AQ281" i="12"/>
  <c r="AQ282" i="12"/>
  <c r="AQ283" i="12"/>
  <c r="AQ284" i="12"/>
  <c r="AQ285" i="12"/>
  <c r="AQ286" i="12"/>
  <c r="AS286" i="12" s="1"/>
  <c r="AQ287" i="12"/>
  <c r="AQ288" i="12"/>
  <c r="AQ289" i="12"/>
  <c r="AS289" i="12" s="1"/>
  <c r="AQ290" i="12"/>
  <c r="AS290" i="12" s="1"/>
  <c r="AQ291" i="12"/>
  <c r="AQ292" i="12"/>
  <c r="AQ293" i="12"/>
  <c r="AS293" i="12" s="1"/>
  <c r="AQ294" i="12"/>
  <c r="AS294" i="12" s="1"/>
  <c r="AQ295" i="12"/>
  <c r="AQ296" i="12"/>
  <c r="AQ297" i="12"/>
  <c r="AQ298" i="12"/>
  <c r="AQ299" i="12"/>
  <c r="AQ300" i="12"/>
  <c r="AQ301" i="12"/>
  <c r="AQ302" i="12"/>
  <c r="AQ303" i="12"/>
  <c r="AQ304" i="12"/>
  <c r="AQ305" i="12"/>
  <c r="AQ306" i="12"/>
  <c r="AQ307" i="12"/>
  <c r="AQ308" i="12"/>
  <c r="AQ309" i="12"/>
  <c r="AQ310" i="12"/>
  <c r="AS310" i="12" s="1"/>
  <c r="AQ311" i="12"/>
  <c r="AQ312" i="12"/>
  <c r="AQ313" i="12"/>
  <c r="AQ314" i="12"/>
  <c r="AS314" i="12" s="1"/>
  <c r="AQ315" i="12"/>
  <c r="AQ316" i="12"/>
  <c r="AQ317" i="12"/>
  <c r="AS317" i="12" s="1"/>
  <c r="AQ318" i="12"/>
  <c r="AS318" i="12" s="1"/>
  <c r="AQ319" i="12"/>
  <c r="AQ320" i="12"/>
  <c r="AQ321" i="12"/>
  <c r="AQ322" i="12"/>
  <c r="AQ323" i="12"/>
  <c r="AQ324" i="12"/>
  <c r="AQ325" i="12"/>
  <c r="AQ326" i="12"/>
  <c r="AS326" i="12" s="1"/>
  <c r="AQ327" i="12"/>
  <c r="AQ328" i="12"/>
  <c r="AQ329" i="12"/>
  <c r="AS329" i="12" s="1"/>
  <c r="AQ330" i="12"/>
  <c r="AS330" i="12" s="1"/>
  <c r="AQ331" i="12"/>
  <c r="AQ332" i="12"/>
  <c r="AQ333" i="12"/>
  <c r="AS333" i="12" s="1"/>
  <c r="AQ334" i="12"/>
  <c r="AQ335" i="12"/>
  <c r="AQ336" i="12"/>
  <c r="AQ337" i="12"/>
  <c r="AQ338" i="12"/>
  <c r="AQ339" i="12"/>
  <c r="AQ340" i="12"/>
  <c r="AQ341" i="12"/>
  <c r="AQ342" i="12"/>
  <c r="AQ343" i="12"/>
  <c r="AQ344" i="12"/>
  <c r="AQ345" i="12"/>
  <c r="AS345" i="12" s="1"/>
  <c r="AQ346" i="12"/>
  <c r="AS346" i="12" s="1"/>
  <c r="AQ347" i="12"/>
  <c r="AQ348" i="12"/>
  <c r="AQ349" i="12"/>
  <c r="AS349" i="12" s="1"/>
  <c r="AQ350" i="12"/>
  <c r="AS350" i="12" s="1"/>
  <c r="AQ351" i="12"/>
  <c r="AQ352" i="12"/>
  <c r="AQ353" i="12"/>
  <c r="AS353" i="12" s="1"/>
  <c r="AQ354" i="12"/>
  <c r="AS354" i="12" s="1"/>
  <c r="AQ355" i="12"/>
  <c r="AQ356" i="12"/>
  <c r="AQ357" i="12"/>
  <c r="AQ358" i="12"/>
  <c r="AQ359" i="12"/>
  <c r="AQ360" i="12"/>
  <c r="AQ361" i="12"/>
  <c r="AQ362" i="12"/>
  <c r="AS362" i="12" s="1"/>
  <c r="AQ363" i="12"/>
  <c r="AQ364" i="12"/>
  <c r="AQ365" i="12"/>
  <c r="AQ366" i="12"/>
  <c r="AS366" i="12" s="1"/>
  <c r="AQ367" i="12"/>
  <c r="AQ368" i="12"/>
  <c r="AQ369" i="12"/>
  <c r="AS369" i="12" s="1"/>
  <c r="AQ370" i="12"/>
  <c r="AS370" i="12" s="1"/>
  <c r="AQ371" i="12"/>
  <c r="AQ372" i="12"/>
  <c r="AQ373" i="12"/>
  <c r="AS373" i="12" s="1"/>
  <c r="AQ374" i="12"/>
  <c r="AS374" i="12" s="1"/>
  <c r="AQ375" i="12"/>
  <c r="AQ376" i="12"/>
  <c r="AQ377" i="12"/>
  <c r="AS377" i="12" s="1"/>
  <c r="AQ378" i="12"/>
  <c r="AS378" i="12" s="1"/>
  <c r="AQ379" i="12"/>
  <c r="AQ380" i="12"/>
  <c r="AQ381" i="12"/>
  <c r="AS381" i="12" s="1"/>
  <c r="AQ382" i="12"/>
  <c r="AS382" i="12" s="1"/>
  <c r="AQ383" i="12"/>
  <c r="AQ384" i="12"/>
  <c r="AQ385" i="12"/>
  <c r="AQ386" i="12"/>
  <c r="AS386" i="12" s="1"/>
  <c r="AQ387" i="12"/>
  <c r="AQ388" i="12"/>
  <c r="AQ389" i="12"/>
  <c r="AS389" i="12" s="1"/>
  <c r="AQ390" i="12"/>
  <c r="AQ391" i="12"/>
  <c r="AQ392" i="12"/>
  <c r="AQ393" i="12"/>
  <c r="AQ394" i="12"/>
  <c r="AQ395" i="12"/>
  <c r="AQ396" i="12"/>
  <c r="AQ397" i="12"/>
  <c r="AS397" i="12" s="1"/>
  <c r="AQ398" i="12"/>
  <c r="AQ399" i="12"/>
  <c r="AQ400" i="12"/>
  <c r="AQ401" i="12"/>
  <c r="AQ402" i="12"/>
  <c r="AQ403" i="12"/>
  <c r="AQ404" i="12"/>
  <c r="AQ405" i="12"/>
  <c r="AS405" i="12" s="1"/>
  <c r="AQ406" i="12"/>
  <c r="AQ407" i="12"/>
  <c r="AQ408" i="12"/>
  <c r="AQ409" i="12"/>
  <c r="AS409" i="12" s="1"/>
  <c r="AQ410" i="12"/>
  <c r="AS410" i="12" s="1"/>
  <c r="AQ411" i="12"/>
  <c r="AQ412" i="12"/>
  <c r="AQ413" i="12"/>
  <c r="AQ414" i="12"/>
  <c r="AQ415" i="12"/>
  <c r="AQ416" i="12"/>
  <c r="AQ417" i="12"/>
  <c r="AQ418" i="12"/>
  <c r="AQ419" i="12"/>
  <c r="AQ420" i="12"/>
  <c r="AQ421" i="12"/>
  <c r="AQ422" i="12"/>
  <c r="AS422" i="12" s="1"/>
  <c r="AQ423" i="12"/>
  <c r="AQ424" i="12"/>
  <c r="AQ425" i="12"/>
  <c r="AQ426" i="12"/>
  <c r="AQ427" i="12"/>
  <c r="AQ428" i="12"/>
  <c r="AQ429" i="12"/>
  <c r="AQ430" i="12"/>
  <c r="AS430" i="12" s="1"/>
  <c r="AQ431" i="12"/>
  <c r="AQ432" i="12"/>
  <c r="AQ433" i="12"/>
  <c r="AQ434" i="12"/>
  <c r="AS434" i="12" s="1"/>
  <c r="AQ435" i="12"/>
  <c r="AQ436" i="12"/>
  <c r="AQ437" i="12"/>
  <c r="AQ438" i="12"/>
  <c r="AS438" i="12" s="1"/>
  <c r="AQ439" i="12"/>
  <c r="AQ440" i="12"/>
  <c r="AQ441" i="12"/>
  <c r="AS441" i="12" s="1"/>
  <c r="AQ442" i="12"/>
  <c r="AQ443" i="12"/>
  <c r="AQ444" i="12"/>
  <c r="AQ445" i="12"/>
  <c r="AS445" i="12" s="1"/>
  <c r="AQ446" i="12"/>
  <c r="AQ447" i="12"/>
  <c r="AQ448" i="12"/>
  <c r="AQ449" i="12"/>
  <c r="AQ450" i="12"/>
  <c r="AQ451" i="12"/>
  <c r="AQ452" i="12"/>
  <c r="AQ453" i="12"/>
  <c r="AQ454" i="12"/>
  <c r="AQ455" i="12"/>
  <c r="AQ456" i="12"/>
  <c r="AQ457" i="12"/>
  <c r="AS457" i="12" s="1"/>
  <c r="AQ458" i="12"/>
  <c r="AS458" i="12" s="1"/>
  <c r="AQ459" i="12"/>
  <c r="AQ460" i="12"/>
  <c r="AQ461" i="12"/>
  <c r="AQ462" i="12"/>
  <c r="AQ463" i="12"/>
  <c r="AQ464" i="12"/>
  <c r="AQ465" i="12"/>
  <c r="AQ466" i="12"/>
  <c r="AQ467" i="12"/>
  <c r="AQ468" i="12"/>
  <c r="AQ469" i="12"/>
  <c r="AS469" i="12" s="1"/>
  <c r="AQ470" i="12"/>
  <c r="AQ471" i="12"/>
  <c r="AQ472" i="12"/>
  <c r="AQ473" i="12"/>
  <c r="AS473" i="12" s="1"/>
  <c r="AQ474" i="12"/>
  <c r="AQ475" i="12"/>
  <c r="AQ476" i="12"/>
  <c r="AQ477" i="12"/>
  <c r="AQ478" i="12"/>
  <c r="AQ479" i="12"/>
  <c r="AQ480" i="12"/>
  <c r="AQ481" i="12"/>
  <c r="AQ482" i="12"/>
  <c r="AQ483" i="12"/>
  <c r="AQ484" i="12"/>
  <c r="AQ485" i="12"/>
  <c r="AQ486" i="12"/>
  <c r="AS486" i="12" s="1"/>
  <c r="AQ487" i="12"/>
  <c r="AQ488" i="12"/>
  <c r="AQ489" i="12"/>
  <c r="AQ490" i="12"/>
  <c r="AS490" i="12" s="1"/>
  <c r="AQ491" i="12"/>
  <c r="AQ492" i="12"/>
  <c r="AQ493" i="12"/>
  <c r="AS493" i="12" s="1"/>
  <c r="AQ494" i="12"/>
  <c r="AS494" i="12" s="1"/>
  <c r="AQ495" i="12"/>
  <c r="AQ496" i="12"/>
  <c r="AQ497" i="12"/>
  <c r="AQ498" i="12"/>
  <c r="AS498" i="12" s="1"/>
  <c r="AQ499" i="12"/>
  <c r="AQ500" i="12"/>
  <c r="AQ501" i="12"/>
  <c r="AQ502" i="12"/>
  <c r="AQ503" i="12"/>
  <c r="AQ504" i="12"/>
  <c r="AQ505" i="12"/>
  <c r="AQ506" i="12"/>
  <c r="AQ507" i="12"/>
  <c r="AQ508" i="12"/>
  <c r="AQ509" i="12"/>
  <c r="AQ510" i="12"/>
  <c r="AQ511" i="12"/>
  <c r="AQ512" i="12"/>
  <c r="AQ513" i="12"/>
  <c r="AQ514" i="12"/>
  <c r="AQ515" i="12"/>
  <c r="AQ516" i="12"/>
  <c r="AQ517" i="12"/>
  <c r="AQ518" i="12"/>
  <c r="AQ519" i="12"/>
  <c r="AQ520" i="12"/>
  <c r="AQ521" i="12"/>
  <c r="AQ522" i="12"/>
  <c r="AS522" i="12" s="1"/>
  <c r="AQ523" i="12"/>
  <c r="AQ524" i="12"/>
  <c r="AQ525" i="12"/>
  <c r="AS525" i="12" s="1"/>
  <c r="AQ526" i="12"/>
  <c r="AQ527" i="12"/>
  <c r="AQ528" i="12"/>
  <c r="AQ529" i="12"/>
  <c r="AS529" i="12" s="1"/>
  <c r="AQ530" i="12"/>
  <c r="AQ531" i="12"/>
  <c r="AQ532" i="12"/>
  <c r="AQ533" i="12"/>
  <c r="AQ534" i="12"/>
  <c r="AQ535" i="12"/>
  <c r="AQ536" i="12"/>
  <c r="AQ537" i="12"/>
  <c r="AQ538" i="12"/>
  <c r="AQ539" i="12"/>
  <c r="AQ540" i="12"/>
  <c r="AQ541" i="12"/>
  <c r="AQ542" i="12"/>
  <c r="AS542" i="12" s="1"/>
  <c r="AQ543" i="12"/>
  <c r="AQ544" i="12"/>
  <c r="AQ545" i="12"/>
  <c r="AS545" i="12" s="1"/>
  <c r="AQ546" i="12"/>
  <c r="AS546" i="12" s="1"/>
  <c r="AQ547" i="12"/>
  <c r="AQ548" i="12"/>
  <c r="AQ549" i="12"/>
  <c r="AQ550" i="12"/>
  <c r="AS550" i="12" s="1"/>
  <c r="AQ551" i="12"/>
  <c r="AQ552" i="12"/>
  <c r="AQ553" i="12"/>
  <c r="AQ554" i="12"/>
  <c r="AQ555" i="12"/>
  <c r="AQ556" i="12"/>
  <c r="AQ557" i="12"/>
  <c r="AQ558" i="12"/>
  <c r="AS558" i="12" s="1"/>
  <c r="AQ559" i="12"/>
  <c r="AQ560" i="12"/>
  <c r="AQ561" i="12"/>
  <c r="AQ562" i="12"/>
  <c r="AQ563" i="12"/>
  <c r="AQ564" i="12"/>
  <c r="AQ565" i="12"/>
  <c r="AS565" i="12" s="1"/>
  <c r="AQ566" i="12"/>
  <c r="AQ567" i="12"/>
  <c r="AQ568" i="12"/>
  <c r="AQ569" i="12"/>
  <c r="AS569" i="12" s="1"/>
  <c r="AQ570" i="12"/>
  <c r="AS570" i="12" s="1"/>
  <c r="AQ571" i="12"/>
  <c r="AQ572" i="12"/>
  <c r="AQ573" i="12"/>
  <c r="AQ574" i="12"/>
  <c r="AS574" i="12" s="1"/>
  <c r="AQ575" i="12"/>
  <c r="AQ576" i="12"/>
  <c r="AQ577" i="12"/>
  <c r="AS577" i="12" s="1"/>
  <c r="AQ578" i="12"/>
  <c r="AQ579" i="12"/>
  <c r="AQ580" i="12"/>
  <c r="AQ581" i="12"/>
  <c r="AS581" i="12" s="1"/>
  <c r="AQ582" i="12"/>
  <c r="AS582" i="12" s="1"/>
  <c r="AQ583" i="12"/>
  <c r="AQ584" i="12"/>
  <c r="AQ585" i="12"/>
  <c r="AS585" i="12" s="1"/>
  <c r="AQ586" i="12"/>
  <c r="AQ587" i="12"/>
  <c r="AQ588" i="12"/>
  <c r="AQ589" i="12"/>
  <c r="AS589" i="12" s="1"/>
  <c r="AQ590" i="12"/>
  <c r="AS590" i="12" s="1"/>
  <c r="AQ591" i="12"/>
  <c r="AQ592" i="12"/>
  <c r="AQ593" i="12"/>
  <c r="AQ594" i="12"/>
  <c r="AS594" i="12" s="1"/>
  <c r="AQ595" i="12"/>
  <c r="AQ596" i="12"/>
  <c r="AQ597" i="12"/>
  <c r="AQ598" i="12"/>
  <c r="AQ599" i="12"/>
  <c r="AQ600" i="12"/>
  <c r="AQ601" i="12"/>
  <c r="AQ602" i="12"/>
  <c r="AS602" i="12" s="1"/>
  <c r="AQ603" i="12"/>
  <c r="AQ604" i="12"/>
  <c r="AQ605" i="12"/>
  <c r="AQ606" i="12"/>
  <c r="AS606" i="12" s="1"/>
  <c r="AQ607" i="12"/>
  <c r="AQ608" i="12"/>
  <c r="AQ609" i="12"/>
  <c r="AS609" i="12" s="1"/>
  <c r="AQ610" i="12"/>
  <c r="AS610" i="12" s="1"/>
  <c r="AQ611" i="12"/>
  <c r="AQ612" i="12"/>
  <c r="AQ613" i="12"/>
  <c r="AQ614" i="12"/>
  <c r="AS614" i="12" s="1"/>
  <c r="AQ615" i="12"/>
  <c r="AQ616" i="12"/>
  <c r="AQ617" i="12"/>
  <c r="AQ618" i="12"/>
  <c r="AQ619" i="12"/>
  <c r="AQ620" i="12"/>
  <c r="AQ621" i="12"/>
  <c r="AQ622" i="12"/>
  <c r="AQ623" i="12"/>
  <c r="AQ624" i="12"/>
  <c r="AQ625" i="12"/>
  <c r="AQ626" i="12"/>
  <c r="AQ627" i="12"/>
  <c r="AQ628" i="12"/>
  <c r="AQ629" i="12"/>
  <c r="AS629" i="12" s="1"/>
  <c r="AQ630" i="12"/>
  <c r="AS630" i="12" s="1"/>
  <c r="AQ631" i="12"/>
  <c r="AQ632" i="12"/>
  <c r="AQ633" i="12"/>
  <c r="AQ634" i="12"/>
  <c r="AS634" i="12" s="1"/>
  <c r="AQ635" i="12"/>
  <c r="AQ636" i="12"/>
  <c r="AQ637" i="12"/>
  <c r="AQ638" i="12"/>
  <c r="AQ639" i="12"/>
  <c r="AQ640" i="12"/>
  <c r="AQ641" i="12"/>
  <c r="AQ642" i="12"/>
  <c r="AS642" i="12" s="1"/>
  <c r="AQ643" i="12"/>
  <c r="AQ644" i="12"/>
  <c r="AQ645" i="12"/>
  <c r="AS645" i="12" s="1"/>
  <c r="AQ646" i="12"/>
  <c r="AS646" i="12" s="1"/>
  <c r="AQ647" i="12"/>
  <c r="AQ648" i="12"/>
  <c r="AQ649" i="12"/>
  <c r="AQ650" i="12"/>
  <c r="AS650" i="12" s="1"/>
  <c r="AQ651" i="12"/>
  <c r="AQ652" i="12"/>
  <c r="AQ653" i="12"/>
  <c r="AS653" i="12" s="1"/>
  <c r="AQ654" i="12"/>
  <c r="AS654" i="12" s="1"/>
  <c r="AQ655" i="12"/>
  <c r="AQ656" i="12"/>
  <c r="AQ657" i="12"/>
  <c r="AQ658" i="12"/>
  <c r="AS658" i="12" s="1"/>
  <c r="AQ659" i="12"/>
  <c r="AQ660" i="12"/>
  <c r="AQ661" i="12"/>
  <c r="AQ662" i="12"/>
  <c r="AQ663" i="12"/>
  <c r="AQ664" i="12"/>
  <c r="AQ665" i="12"/>
  <c r="AS665" i="12" s="1"/>
  <c r="AQ666" i="12"/>
  <c r="AQ667" i="12"/>
  <c r="AQ668" i="12"/>
  <c r="AQ669" i="12"/>
  <c r="AS669" i="12" s="1"/>
  <c r="AQ670" i="12"/>
  <c r="AQ671" i="12"/>
  <c r="AQ672" i="12"/>
  <c r="AQ673" i="12"/>
  <c r="AQ674" i="12"/>
  <c r="AQ675" i="12"/>
  <c r="AQ676" i="12"/>
  <c r="AQ677" i="12"/>
  <c r="AS677" i="12" s="1"/>
  <c r="AQ678" i="12"/>
  <c r="AS678" i="12" s="1"/>
  <c r="AQ679" i="12"/>
  <c r="AQ680" i="12"/>
  <c r="AQ681" i="12"/>
  <c r="AQ682" i="12"/>
  <c r="AQ683" i="12"/>
  <c r="AQ684" i="12"/>
  <c r="AQ685" i="12"/>
  <c r="AQ686" i="12"/>
  <c r="AQ687" i="12"/>
  <c r="AQ688" i="12"/>
  <c r="AQ689" i="12"/>
  <c r="AQ690" i="12"/>
  <c r="AS690" i="12" s="1"/>
  <c r="AQ691" i="12"/>
  <c r="AQ692" i="12"/>
  <c r="AQ693" i="12"/>
  <c r="AS693" i="12" s="1"/>
  <c r="AQ694" i="12"/>
  <c r="AQ695" i="12"/>
  <c r="AQ696" i="12"/>
  <c r="AQ697" i="12"/>
  <c r="AS697" i="12" s="1"/>
  <c r="AQ698" i="12"/>
  <c r="AQ699" i="12"/>
  <c r="AQ700" i="12"/>
  <c r="AQ701" i="12"/>
  <c r="AS701" i="12" s="1"/>
  <c r="AQ702" i="12"/>
  <c r="AS702" i="12" s="1"/>
  <c r="AQ703" i="12"/>
  <c r="AQ704" i="12"/>
  <c r="AQ705" i="12"/>
  <c r="AQ706" i="12"/>
  <c r="AQ707" i="12"/>
  <c r="AQ708" i="12"/>
  <c r="AQ709" i="12"/>
  <c r="AS709" i="12" s="1"/>
  <c r="AQ710" i="12"/>
  <c r="AQ711" i="12"/>
  <c r="AQ712" i="12"/>
  <c r="AQ713" i="12"/>
  <c r="AQ714" i="12"/>
  <c r="AS714" i="12" s="1"/>
  <c r="AQ715" i="12"/>
  <c r="AQ716" i="12"/>
  <c r="AQ717" i="12"/>
  <c r="AQ718" i="12"/>
  <c r="AQ719" i="12"/>
  <c r="AQ720" i="12"/>
  <c r="AQ721" i="12"/>
  <c r="AQ722" i="12"/>
  <c r="AS722" i="12" s="1"/>
  <c r="AQ723" i="12"/>
  <c r="AQ724" i="12"/>
  <c r="AQ725" i="12"/>
  <c r="AQ726" i="12"/>
  <c r="AQ727" i="12"/>
  <c r="AQ728" i="12"/>
  <c r="AQ729" i="12"/>
  <c r="AQ730" i="12"/>
  <c r="AS730" i="12" s="1"/>
  <c r="AQ731" i="12"/>
  <c r="AQ732" i="12"/>
  <c r="AQ733" i="12"/>
  <c r="AQ734" i="12"/>
  <c r="AS734" i="12" s="1"/>
  <c r="AQ735" i="12"/>
  <c r="AQ736" i="12"/>
  <c r="AQ737" i="12"/>
  <c r="AQ738" i="12"/>
  <c r="AQ739" i="12"/>
  <c r="AQ740" i="12"/>
  <c r="AQ741" i="12"/>
  <c r="AS741" i="12" s="1"/>
  <c r="AQ742" i="12"/>
  <c r="AQ743" i="12"/>
  <c r="AQ744" i="12"/>
  <c r="AQ745" i="12"/>
  <c r="AS745" i="12" s="1"/>
  <c r="AQ746" i="12"/>
  <c r="AS746" i="12" s="1"/>
  <c r="AQ747" i="12"/>
  <c r="AQ748" i="12"/>
  <c r="AQ749" i="12"/>
  <c r="AQ750" i="12"/>
  <c r="AS750" i="12" s="1"/>
  <c r="AQ751" i="12"/>
  <c r="AQ752" i="12"/>
  <c r="AQ753" i="12"/>
  <c r="AS753" i="12" s="1"/>
  <c r="AQ754" i="12"/>
  <c r="AS754" i="12" s="1"/>
  <c r="AQ755" i="12"/>
  <c r="AQ756" i="12"/>
  <c r="AQ757" i="12"/>
  <c r="AS757" i="12" s="1"/>
  <c r="AQ758" i="12"/>
  <c r="AS758" i="12" s="1"/>
  <c r="AQ759" i="12"/>
  <c r="AQ760" i="12"/>
  <c r="AQ761" i="12"/>
  <c r="AS761" i="12" s="1"/>
  <c r="AQ762" i="12"/>
  <c r="AQ763" i="12"/>
  <c r="AQ764" i="12"/>
  <c r="AQ765" i="12"/>
  <c r="AQ766" i="12"/>
  <c r="AQ767" i="12"/>
  <c r="AQ768" i="12"/>
  <c r="AQ769" i="12"/>
  <c r="AQ770" i="12"/>
  <c r="AS770" i="12" s="1"/>
  <c r="AQ771" i="12"/>
  <c r="AQ772" i="12"/>
  <c r="AQ773" i="12"/>
  <c r="AQ774" i="12"/>
  <c r="AQ775" i="12"/>
  <c r="AQ776" i="12"/>
  <c r="AQ777" i="12"/>
  <c r="AS777" i="12" s="1"/>
  <c r="AQ778" i="12"/>
  <c r="AS778" i="12" s="1"/>
  <c r="AQ779" i="12"/>
  <c r="AQ780" i="12"/>
  <c r="AQ781" i="12"/>
  <c r="AS781" i="12" s="1"/>
  <c r="AQ782" i="12"/>
  <c r="AS782" i="12" s="1"/>
  <c r="AQ783" i="12"/>
  <c r="AQ784" i="12"/>
  <c r="AQ785" i="12"/>
  <c r="AQ786" i="12"/>
  <c r="AQ787" i="12"/>
  <c r="AQ788" i="12"/>
  <c r="AQ789" i="12"/>
  <c r="AQ790" i="12"/>
  <c r="AQ791" i="12"/>
  <c r="AQ792" i="12"/>
  <c r="AQ793" i="12"/>
  <c r="AS793" i="12" s="1"/>
  <c r="AQ794" i="12"/>
  <c r="AQ795" i="12"/>
  <c r="AQ796" i="12"/>
  <c r="AQ797" i="12"/>
  <c r="AQ798" i="12"/>
  <c r="AQ799" i="12"/>
  <c r="AQ800" i="12"/>
  <c r="AQ801" i="12"/>
  <c r="AS801" i="12" s="1"/>
  <c r="AQ802" i="12"/>
  <c r="AS802" i="12" s="1"/>
  <c r="AQ803" i="12"/>
  <c r="AQ804" i="12"/>
  <c r="AQ805" i="12"/>
  <c r="AQ806" i="12"/>
  <c r="AS806" i="12" s="1"/>
  <c r="AQ807" i="12"/>
  <c r="AQ808" i="12"/>
  <c r="AQ809" i="12"/>
  <c r="AQ810" i="12"/>
  <c r="AQ811" i="12"/>
  <c r="AQ812" i="12"/>
  <c r="AQ813" i="12"/>
  <c r="AQ814" i="12"/>
  <c r="AQ815" i="12"/>
  <c r="AQ816" i="12"/>
  <c r="AQ817" i="12"/>
  <c r="AQ818" i="12"/>
  <c r="AS818" i="12" s="1"/>
  <c r="AQ819" i="12"/>
  <c r="AQ820" i="12"/>
  <c r="AQ821" i="12"/>
  <c r="AQ822" i="12"/>
  <c r="AQ823" i="12"/>
  <c r="AQ824" i="12"/>
  <c r="AQ825" i="12"/>
  <c r="AQ826" i="12"/>
  <c r="AQ827" i="12"/>
  <c r="AQ828" i="12"/>
  <c r="AQ829" i="12"/>
  <c r="AQ830" i="12"/>
  <c r="AS830" i="12" s="1"/>
  <c r="AQ831" i="12"/>
  <c r="AQ832" i="12"/>
  <c r="AQ833" i="12"/>
  <c r="AQ834" i="12"/>
  <c r="AS834" i="12" s="1"/>
  <c r="AQ835" i="12"/>
  <c r="AQ836" i="12"/>
  <c r="AQ837" i="12"/>
  <c r="AQ838" i="12"/>
  <c r="AS838" i="12" s="1"/>
  <c r="AQ839" i="12"/>
  <c r="AQ840" i="12"/>
  <c r="AQ841" i="12"/>
  <c r="AS841" i="12" s="1"/>
  <c r="AQ842" i="12"/>
  <c r="AQ843" i="12"/>
  <c r="AQ844" i="12"/>
  <c r="AQ845" i="12"/>
  <c r="AS845" i="12" s="1"/>
  <c r="AQ846" i="12"/>
  <c r="AQ847" i="12"/>
  <c r="AQ848" i="12"/>
  <c r="AQ849" i="12"/>
  <c r="AS849" i="12" s="1"/>
  <c r="AQ850" i="12"/>
  <c r="AQ851" i="12"/>
  <c r="AQ852" i="12"/>
  <c r="AQ853" i="12"/>
  <c r="AQ854" i="12"/>
  <c r="AQ855" i="12"/>
  <c r="AQ856" i="12"/>
  <c r="AQ857" i="12"/>
  <c r="AQ858" i="12"/>
  <c r="AS858" i="12" s="1"/>
  <c r="AQ859" i="12"/>
  <c r="AQ860" i="12"/>
  <c r="AQ861" i="12"/>
  <c r="AS861" i="12" s="1"/>
  <c r="AQ862" i="12"/>
  <c r="AS862" i="12" s="1"/>
  <c r="AQ863" i="12"/>
  <c r="AQ864" i="12"/>
  <c r="AQ865" i="12"/>
  <c r="AQ866" i="12"/>
  <c r="AQ867" i="12"/>
  <c r="AQ868" i="12"/>
  <c r="AQ869" i="12"/>
  <c r="AQ870" i="12"/>
  <c r="AQ871" i="12"/>
  <c r="AQ872" i="12"/>
  <c r="AQ873" i="12"/>
  <c r="AS873" i="12" s="1"/>
  <c r="AQ874" i="12"/>
  <c r="AQ875" i="12"/>
  <c r="AQ876" i="12"/>
  <c r="AQ877" i="12"/>
  <c r="AQ878" i="12"/>
  <c r="AQ879" i="12"/>
  <c r="AQ880" i="12"/>
  <c r="AQ881" i="12"/>
  <c r="AQ882" i="12"/>
  <c r="AQ883" i="12"/>
  <c r="AQ884" i="12"/>
  <c r="AQ885" i="12"/>
  <c r="AQ886" i="12"/>
  <c r="AQ887" i="12"/>
  <c r="AQ888" i="12"/>
  <c r="AQ889" i="12"/>
  <c r="AQ890" i="12"/>
  <c r="AQ891" i="12"/>
  <c r="AQ892" i="12"/>
  <c r="AQ893" i="12"/>
  <c r="AQ894" i="12"/>
  <c r="AQ895" i="12"/>
  <c r="AQ896" i="12"/>
  <c r="AQ897" i="12"/>
  <c r="AS897" i="12" s="1"/>
  <c r="AQ898" i="12"/>
  <c r="AS898" i="12" s="1"/>
  <c r="AQ899" i="12"/>
  <c r="AQ900" i="12"/>
  <c r="AQ901" i="12"/>
  <c r="AQ902" i="12"/>
  <c r="AS902" i="12" s="1"/>
  <c r="AQ903" i="12"/>
  <c r="AQ904" i="12"/>
  <c r="AQ905" i="12"/>
  <c r="AQ906" i="12"/>
  <c r="AQ907" i="12"/>
  <c r="AQ908" i="12"/>
  <c r="AQ909" i="12"/>
  <c r="AQ910" i="12"/>
  <c r="AQ911" i="12"/>
  <c r="AQ912" i="12"/>
  <c r="AQ913" i="12"/>
  <c r="AQ914" i="12"/>
  <c r="AQ915" i="12"/>
  <c r="AQ916" i="12"/>
  <c r="AQ917" i="12"/>
  <c r="AS917" i="12" s="1"/>
  <c r="AQ918" i="12"/>
  <c r="AS918" i="12" s="1"/>
  <c r="AQ919" i="12"/>
  <c r="AQ920" i="12"/>
  <c r="AQ921" i="12"/>
  <c r="AQ922" i="12"/>
  <c r="AS922" i="12" s="1"/>
  <c r="AQ923" i="12"/>
  <c r="AQ924" i="12"/>
  <c r="AQ925" i="12"/>
  <c r="AQ926" i="12"/>
  <c r="AQ927" i="12"/>
  <c r="AQ928" i="12"/>
  <c r="AQ929" i="12"/>
  <c r="AS929" i="12" s="1"/>
  <c r="AQ930" i="12"/>
  <c r="AQ931" i="12"/>
  <c r="AQ932" i="12"/>
  <c r="AQ933" i="12"/>
  <c r="AQ934" i="12"/>
  <c r="AS934" i="12" s="1"/>
  <c r="AQ935" i="12"/>
  <c r="AQ936" i="12"/>
  <c r="AQ937" i="12"/>
  <c r="AQ938" i="12"/>
  <c r="AQ939" i="12"/>
  <c r="AQ940" i="12"/>
  <c r="AQ941" i="12"/>
  <c r="AQ942" i="12"/>
  <c r="AS942" i="12" s="1"/>
  <c r="AQ943" i="12"/>
  <c r="AQ944" i="12"/>
  <c r="AQ945" i="12"/>
  <c r="AQ946" i="12"/>
  <c r="AQ947" i="12"/>
  <c r="AQ948" i="12"/>
  <c r="AQ949" i="12"/>
  <c r="AQ950" i="12"/>
  <c r="AS950" i="12" s="1"/>
  <c r="AQ951" i="12"/>
  <c r="AQ952" i="12"/>
  <c r="AQ953" i="12"/>
  <c r="AS953" i="12" s="1"/>
  <c r="AQ954" i="12"/>
  <c r="AQ955" i="12"/>
  <c r="AQ956" i="12"/>
  <c r="AQ957" i="12"/>
  <c r="AQ958" i="12"/>
  <c r="AS958" i="12" s="1"/>
  <c r="AQ959" i="12"/>
  <c r="AQ960" i="12"/>
  <c r="AQ961" i="12"/>
  <c r="AQ962" i="12"/>
  <c r="AS962" i="12" s="1"/>
  <c r="AQ963" i="12"/>
  <c r="AQ964" i="12"/>
  <c r="AQ965" i="12"/>
  <c r="AQ966" i="12"/>
  <c r="AS966" i="12" s="1"/>
  <c r="AQ967" i="12"/>
  <c r="AQ968" i="12"/>
  <c r="AQ969" i="12"/>
  <c r="AQ970" i="12"/>
  <c r="AQ971" i="12"/>
  <c r="AQ972" i="12"/>
  <c r="AQ973" i="12"/>
  <c r="AQ974" i="12"/>
  <c r="AQ975" i="12"/>
  <c r="AQ976" i="12"/>
  <c r="AQ977" i="12"/>
  <c r="AQ978" i="12"/>
  <c r="AQ979" i="12"/>
  <c r="AQ980" i="12"/>
  <c r="AQ981" i="12"/>
  <c r="AQ982" i="12"/>
  <c r="AS982" i="12" s="1"/>
  <c r="AQ983" i="12"/>
  <c r="AQ984" i="12"/>
  <c r="AQ985" i="12"/>
  <c r="AQ986" i="12"/>
  <c r="AS986" i="12" s="1"/>
  <c r="AQ987" i="12"/>
  <c r="AQ988" i="12"/>
  <c r="AQ989" i="12"/>
  <c r="AQ990" i="12"/>
  <c r="AQ991" i="12"/>
  <c r="AQ992" i="12"/>
  <c r="AQ993" i="12"/>
  <c r="AQ994" i="12"/>
  <c r="AQ995" i="12"/>
  <c r="AQ996" i="12"/>
  <c r="AQ997" i="12"/>
  <c r="AQ998" i="12"/>
  <c r="AQ999" i="12"/>
  <c r="AQ1000" i="12"/>
  <c r="AQ1001" i="12"/>
  <c r="AQ1002" i="12"/>
  <c r="AQ1003" i="12"/>
  <c r="AQ1004" i="12"/>
  <c r="AQ1005" i="12"/>
  <c r="AQ1006" i="12"/>
  <c r="AS1006" i="12" s="1"/>
  <c r="AQ1007" i="12"/>
  <c r="AQ1008" i="12"/>
  <c r="AQ1009" i="12"/>
  <c r="AQ1010" i="12"/>
  <c r="AQ1011" i="12"/>
  <c r="AQ1012" i="12"/>
  <c r="AQ1013" i="12"/>
  <c r="AQ1014" i="12"/>
  <c r="AQ1015" i="12"/>
  <c r="AQ1016" i="12"/>
  <c r="AQ1017" i="12"/>
  <c r="AQ1018" i="12"/>
  <c r="AS1018" i="12" s="1"/>
  <c r="AQ1019" i="12"/>
  <c r="AQ1020" i="12"/>
  <c r="AQ1021" i="12"/>
  <c r="AQ1022" i="12"/>
  <c r="AS1022" i="12" s="1"/>
  <c r="AQ1023" i="12"/>
  <c r="AQ1024" i="12"/>
  <c r="AQ1025" i="12"/>
  <c r="AQ1026" i="12"/>
  <c r="AS1026" i="12" s="1"/>
  <c r="AQ1027" i="12"/>
  <c r="AQ1028" i="12"/>
  <c r="AQ1029" i="12"/>
  <c r="AQ1030" i="12"/>
  <c r="AS1030" i="12" s="1"/>
  <c r="AQ1031" i="12"/>
  <c r="AQ1032" i="12"/>
  <c r="AQ1033" i="12"/>
  <c r="AQ1034" i="12"/>
  <c r="AS1034" i="12" s="1"/>
  <c r="AQ1035" i="12"/>
  <c r="AQ1036" i="12"/>
  <c r="AQ1037" i="12"/>
  <c r="AQ1038" i="12"/>
  <c r="AQ1039" i="12"/>
  <c r="AQ1040" i="12"/>
  <c r="AQ1041" i="12"/>
  <c r="AQ1042" i="12"/>
  <c r="AS1042" i="12" s="1"/>
  <c r="AQ1043" i="12"/>
  <c r="AQ1044" i="12"/>
  <c r="AQ1045" i="12"/>
  <c r="AQ1046" i="12"/>
  <c r="AQ1047" i="12"/>
  <c r="AQ1048" i="12"/>
  <c r="AQ1049" i="12"/>
  <c r="AQ1050" i="12"/>
  <c r="AS1050" i="12" s="1"/>
  <c r="AQ1051" i="12"/>
  <c r="AQ1052" i="12"/>
  <c r="AQ1053" i="12"/>
  <c r="AQ1054" i="12"/>
  <c r="AQ1055" i="12"/>
  <c r="AQ1056" i="12"/>
  <c r="AQ1057" i="12"/>
  <c r="AQ1058" i="12"/>
  <c r="AQ1059" i="12"/>
  <c r="AQ1060" i="12"/>
  <c r="AQ1061" i="12"/>
  <c r="AQ1062" i="12"/>
  <c r="AS1062" i="12" s="1"/>
  <c r="AQ1063" i="12"/>
  <c r="AQ1064" i="12"/>
  <c r="AQ1065" i="12"/>
  <c r="AQ1066" i="12"/>
  <c r="AS1066" i="12" s="1"/>
  <c r="AQ1067" i="12"/>
  <c r="AQ1068" i="12"/>
  <c r="AQ1069" i="12"/>
  <c r="AQ1070" i="12"/>
  <c r="AQ1071" i="12"/>
  <c r="AQ1072" i="12"/>
  <c r="AQ1073" i="12"/>
  <c r="AQ1074" i="12"/>
  <c r="AQ1075" i="12"/>
  <c r="AQ1076" i="12"/>
  <c r="AQ1077" i="12"/>
  <c r="AQ1078" i="12"/>
  <c r="AS1078" i="12" s="1"/>
  <c r="AQ1079" i="12"/>
  <c r="AQ1080" i="12"/>
  <c r="AQ1081" i="12"/>
  <c r="AQ1082" i="12"/>
  <c r="AS1082" i="12" s="1"/>
  <c r="AQ1083" i="12"/>
  <c r="AQ1084" i="12"/>
  <c r="AQ1085" i="12"/>
  <c r="AQ1086" i="12"/>
  <c r="AQ1087" i="12"/>
  <c r="AQ1088" i="12"/>
  <c r="AQ1089" i="12"/>
  <c r="AQ1090" i="12"/>
  <c r="AS1090" i="12" s="1"/>
  <c r="AQ1091" i="12"/>
  <c r="AQ1092" i="12"/>
  <c r="AQ1093" i="12"/>
  <c r="AQ1094" i="12"/>
  <c r="AQ1095" i="12"/>
  <c r="AQ1096" i="12"/>
  <c r="AQ1097" i="12"/>
  <c r="AQ1098" i="12"/>
  <c r="AS1098" i="12" s="1"/>
  <c r="AQ1099" i="12"/>
  <c r="AQ1100" i="12"/>
  <c r="AQ1101" i="12"/>
  <c r="AQ1102" i="12"/>
  <c r="AQ1103" i="12"/>
  <c r="AQ1104" i="12"/>
  <c r="AQ1105" i="12"/>
  <c r="AQ1106" i="12"/>
  <c r="AS1106" i="12" s="1"/>
  <c r="AQ1107" i="12"/>
  <c r="AQ1108" i="12"/>
  <c r="AQ1109" i="12"/>
  <c r="AQ1110" i="12"/>
  <c r="AS1110" i="12" s="1"/>
  <c r="AQ1111" i="12"/>
  <c r="AQ1112" i="12"/>
  <c r="AQ1113" i="12"/>
  <c r="AQ1114" i="12"/>
  <c r="AS1114" i="12" s="1"/>
  <c r="AQ1115" i="12"/>
  <c r="AQ1116" i="12"/>
  <c r="AQ1117" i="12"/>
  <c r="AQ1118" i="12"/>
  <c r="AS1118" i="12" s="1"/>
  <c r="AQ1119" i="12"/>
  <c r="AQ1120" i="12"/>
  <c r="AQ1121" i="12"/>
  <c r="AQ1122" i="12"/>
  <c r="AQ1123" i="12"/>
  <c r="AQ1124" i="12"/>
  <c r="AQ1125" i="12"/>
  <c r="AQ1126" i="12"/>
  <c r="AQ1127" i="12"/>
  <c r="AQ1128" i="12"/>
  <c r="AQ1129" i="12"/>
  <c r="AQ1130" i="12"/>
  <c r="AQ1131" i="12"/>
  <c r="AQ1132" i="12"/>
  <c r="AQ1133" i="12"/>
  <c r="AQ1134" i="12"/>
  <c r="AS1134" i="12" s="1"/>
  <c r="AQ1135" i="12"/>
  <c r="AQ1136" i="12"/>
  <c r="AQ1137" i="12"/>
  <c r="AQ1138" i="12"/>
  <c r="AS1138" i="12" s="1"/>
  <c r="AQ1139" i="12"/>
  <c r="AQ1140" i="12"/>
  <c r="AQ1141" i="12"/>
  <c r="AQ1142" i="12"/>
  <c r="AQ1143" i="12"/>
  <c r="AQ1144" i="12"/>
  <c r="AQ1145" i="12"/>
  <c r="AQ1146" i="12"/>
  <c r="AQ1147" i="12"/>
  <c r="AQ1148" i="12"/>
  <c r="AQ1149" i="12"/>
  <c r="AQ1150" i="12"/>
  <c r="AQ1151" i="12"/>
  <c r="AQ1152" i="12"/>
  <c r="AQ1153" i="12"/>
  <c r="AQ1154" i="12"/>
  <c r="AS1154" i="12" s="1"/>
  <c r="AQ1155" i="12"/>
  <c r="AQ1156" i="12"/>
  <c r="AQ1157" i="12"/>
  <c r="AQ1158" i="12"/>
  <c r="AQ1159" i="12"/>
  <c r="AQ1160" i="12"/>
  <c r="AQ1161" i="12"/>
  <c r="AQ1162" i="12"/>
  <c r="AQ1163" i="12"/>
  <c r="AQ1164" i="12"/>
  <c r="AQ1165" i="12"/>
  <c r="AQ1166" i="12"/>
  <c r="AQ1167" i="12"/>
  <c r="AQ1168" i="12"/>
  <c r="AQ1169" i="12"/>
  <c r="AQ1170" i="12"/>
  <c r="AQ1171" i="12"/>
  <c r="AQ1172" i="12"/>
  <c r="AQ1173" i="12"/>
  <c r="AQ1174" i="12"/>
  <c r="AS1174" i="12" s="1"/>
  <c r="AQ1175" i="12"/>
  <c r="AQ1176" i="12"/>
  <c r="AQ1177" i="12"/>
  <c r="AQ1178" i="12"/>
  <c r="AS1178" i="12" s="1"/>
  <c r="AQ1179" i="12"/>
  <c r="AQ1180" i="12"/>
  <c r="AQ1181" i="12"/>
  <c r="AQ1182" i="12"/>
  <c r="AS1182" i="12" s="1"/>
  <c r="AQ1183" i="12"/>
  <c r="AQ1184" i="12"/>
  <c r="AQ1185" i="12"/>
  <c r="AQ1186" i="12"/>
  <c r="AS1186" i="12" s="1"/>
  <c r="AQ1187" i="12"/>
  <c r="AQ1188" i="12"/>
  <c r="AQ1189" i="12"/>
  <c r="AQ1190" i="12"/>
  <c r="AS1190" i="12" s="1"/>
  <c r="AQ1191" i="12"/>
  <c r="AQ1192" i="12"/>
  <c r="AQ1193" i="12"/>
  <c r="AQ1194" i="12"/>
  <c r="AS1194" i="12" s="1"/>
  <c r="AQ1195" i="12"/>
  <c r="AQ1196" i="12"/>
  <c r="AQ1197" i="12"/>
  <c r="AQ1198" i="12"/>
  <c r="AS1198" i="12" s="1"/>
  <c r="AQ1199" i="12"/>
  <c r="AQ1200" i="12"/>
  <c r="AQ1201" i="12"/>
  <c r="AQ1202" i="12"/>
  <c r="AS1202" i="12" s="1"/>
  <c r="AQ1203" i="12"/>
  <c r="AQ1204" i="12"/>
  <c r="AQ1205" i="12"/>
  <c r="AQ1206" i="12"/>
  <c r="AQ1207" i="12"/>
  <c r="AQ1208" i="12"/>
  <c r="AQ1209" i="12"/>
  <c r="AQ1210" i="12"/>
  <c r="AS1210" i="12" s="1"/>
  <c r="AQ1211" i="12"/>
  <c r="AQ1212" i="12"/>
  <c r="AQ1213" i="12"/>
  <c r="AQ1214" i="12"/>
  <c r="AS1214" i="12" s="1"/>
  <c r="AQ1215" i="12"/>
  <c r="AQ1216" i="12"/>
  <c r="AQ1217" i="12"/>
  <c r="AQ1218" i="12"/>
  <c r="AS1218" i="12" s="1"/>
  <c r="AQ1219" i="12"/>
  <c r="AQ1220" i="12"/>
  <c r="AQ1221" i="12"/>
  <c r="AQ1222" i="12"/>
  <c r="AQ1223" i="12"/>
  <c r="AQ1224" i="12"/>
  <c r="AQ1225" i="12"/>
  <c r="AQ1226" i="12"/>
  <c r="AS1226" i="12" s="1"/>
  <c r="AQ1227" i="12"/>
  <c r="AQ1228" i="12"/>
  <c r="AQ1229" i="12"/>
  <c r="AQ1230" i="12"/>
  <c r="AS1230" i="12" s="1"/>
  <c r="AQ1231" i="12"/>
  <c r="AQ1232" i="12"/>
  <c r="AQ1233" i="12"/>
  <c r="AQ1234" i="12"/>
  <c r="AQ1235" i="12"/>
  <c r="AQ1236" i="12"/>
  <c r="AQ1237" i="12"/>
  <c r="AQ1238" i="12"/>
  <c r="AQ1239" i="12"/>
  <c r="AQ1240" i="12"/>
  <c r="AQ1241" i="12"/>
  <c r="AQ1242" i="12"/>
  <c r="AS1242" i="12" s="1"/>
  <c r="AQ1243" i="12"/>
  <c r="AQ1244" i="12"/>
  <c r="AQ1245" i="12"/>
  <c r="AQ1246" i="12"/>
  <c r="AS1246" i="12" s="1"/>
  <c r="AQ1247" i="12"/>
  <c r="AQ1248" i="12"/>
  <c r="AQ1249" i="12"/>
  <c r="AQ1250" i="12"/>
  <c r="AQ1251" i="12"/>
  <c r="AQ1252" i="12"/>
  <c r="AQ1253" i="12"/>
  <c r="AQ1254" i="12"/>
  <c r="AS1254" i="12" s="1"/>
  <c r="AQ1255" i="12"/>
  <c r="AQ1256" i="12"/>
  <c r="AQ1257" i="12"/>
  <c r="AQ1258" i="12"/>
  <c r="AQ1259" i="12"/>
  <c r="AQ1260" i="12"/>
  <c r="AQ1261" i="12"/>
  <c r="AQ1262" i="12"/>
  <c r="AQ1263" i="12"/>
  <c r="AQ1264" i="12"/>
  <c r="AQ1265" i="12"/>
  <c r="AQ1266" i="12"/>
  <c r="AS1266" i="12" s="1"/>
  <c r="AQ1267" i="12"/>
  <c r="AQ1268" i="12"/>
  <c r="AQ1269" i="12"/>
  <c r="AQ1270" i="12"/>
  <c r="AQ1271" i="12"/>
  <c r="AQ1272" i="12"/>
  <c r="AQ1273" i="12"/>
  <c r="AQ1274" i="12"/>
  <c r="AS1274" i="12" s="1"/>
  <c r="AQ1275" i="12"/>
  <c r="AQ1276" i="12"/>
  <c r="AQ1277" i="12"/>
  <c r="AQ1278" i="12"/>
  <c r="AS1278" i="12" s="1"/>
  <c r="AQ1279" i="12"/>
  <c r="AQ1280" i="12"/>
  <c r="AQ1281" i="12"/>
  <c r="AQ1282" i="12"/>
  <c r="AQ1283" i="12"/>
  <c r="AQ1284" i="12"/>
  <c r="AQ1285" i="12"/>
  <c r="AQ1286" i="12"/>
  <c r="AQ1287" i="12"/>
  <c r="AQ1288" i="12"/>
  <c r="AQ1289" i="12"/>
  <c r="AQ1290" i="12"/>
  <c r="AQ1291" i="12"/>
  <c r="AQ1292" i="12"/>
  <c r="AQ1293" i="12"/>
  <c r="AQ1294" i="12"/>
  <c r="AQ1295" i="12"/>
  <c r="AQ1296" i="12"/>
  <c r="AQ1297" i="12"/>
  <c r="AQ1298" i="12"/>
  <c r="AQ1299" i="12"/>
  <c r="AQ1300" i="12"/>
  <c r="AQ1301" i="12"/>
  <c r="AQ1302" i="12"/>
  <c r="AQ1303" i="12"/>
  <c r="AQ1304" i="12"/>
  <c r="AQ1305" i="12"/>
  <c r="AQ1306" i="12"/>
  <c r="AS1306" i="12" s="1"/>
  <c r="AQ1307" i="12"/>
  <c r="AQ1308" i="12"/>
  <c r="AQ1309" i="12"/>
  <c r="AQ1310" i="12"/>
  <c r="AS1310" i="12" s="1"/>
  <c r="AQ1311" i="12"/>
  <c r="AQ1312" i="12"/>
  <c r="AQ1313" i="12"/>
  <c r="AQ1314" i="12"/>
  <c r="AS1314" i="12" s="1"/>
  <c r="AQ1315" i="12"/>
  <c r="AQ1316" i="12"/>
  <c r="AQ1317" i="12"/>
  <c r="AQ1318" i="12"/>
  <c r="AS1318" i="12" s="1"/>
  <c r="AQ1319" i="12"/>
  <c r="AQ1320" i="12"/>
  <c r="AQ1321" i="12"/>
  <c r="AQ1322" i="12"/>
  <c r="AS1322" i="12" s="1"/>
  <c r="AQ1323" i="12"/>
  <c r="AQ1324" i="12"/>
  <c r="AQ1325" i="12"/>
  <c r="AQ1326" i="12"/>
  <c r="AS1326" i="12" s="1"/>
  <c r="AQ1327" i="12"/>
  <c r="AQ1328" i="12"/>
  <c r="AQ1329" i="12"/>
  <c r="AQ1330" i="12"/>
  <c r="AS1330" i="12" s="1"/>
  <c r="AQ1331" i="12"/>
  <c r="AQ1332" i="12"/>
  <c r="AQ1333" i="12"/>
  <c r="AQ1334" i="12"/>
  <c r="AQ1335" i="12"/>
  <c r="AQ1336" i="12"/>
  <c r="AQ1337" i="12"/>
  <c r="AQ1338" i="12"/>
  <c r="AQ1339" i="12"/>
  <c r="AQ1340" i="12"/>
  <c r="AQ1341" i="12"/>
  <c r="AQ1342" i="12"/>
  <c r="AS1342" i="12" s="1"/>
  <c r="AQ1343" i="12"/>
  <c r="AQ1344" i="12"/>
  <c r="AQ1345" i="12"/>
  <c r="AQ1346" i="12"/>
  <c r="AS1346" i="12" s="1"/>
  <c r="AQ1347" i="12"/>
  <c r="AQ1348" i="12"/>
  <c r="AQ1349" i="12"/>
  <c r="AQ1350" i="12"/>
  <c r="AS1350" i="12" s="1"/>
  <c r="AQ1351" i="12"/>
  <c r="AQ1352" i="12"/>
  <c r="AQ1353" i="12"/>
  <c r="AQ1354" i="12"/>
  <c r="AQ1355" i="12"/>
  <c r="AQ1356" i="12"/>
  <c r="AQ1357" i="12"/>
  <c r="AQ1358" i="12"/>
  <c r="AS1358" i="12" s="1"/>
  <c r="AQ1359" i="12"/>
  <c r="AQ1360" i="12"/>
  <c r="AQ1361" i="12"/>
  <c r="AQ1362" i="12"/>
  <c r="AS1362" i="12" s="1"/>
  <c r="AQ1363" i="12"/>
  <c r="AQ1364" i="12"/>
  <c r="AQ1365" i="12"/>
  <c r="AQ1366" i="12"/>
  <c r="AQ1367" i="12"/>
  <c r="AQ1368" i="12"/>
  <c r="AQ1369" i="12"/>
  <c r="AQ1370" i="12"/>
  <c r="AS1370" i="12" s="1"/>
  <c r="AQ1371" i="12"/>
  <c r="AQ1372" i="12"/>
  <c r="AQ1373" i="12"/>
  <c r="AQ1374" i="12"/>
  <c r="AS1374" i="12" s="1"/>
  <c r="AQ1375" i="12"/>
  <c r="AQ1376" i="12"/>
  <c r="AQ1377" i="12"/>
  <c r="AQ1378" i="12"/>
  <c r="AS1378" i="12" s="1"/>
  <c r="AQ1379" i="12"/>
  <c r="AQ1380" i="12"/>
  <c r="AQ1381" i="12"/>
  <c r="AQ1382" i="12"/>
  <c r="AS1382" i="12" s="1"/>
  <c r="AQ1383" i="12"/>
  <c r="AQ1384" i="12"/>
  <c r="AQ1385" i="12"/>
  <c r="AQ1386" i="12"/>
  <c r="AS1386" i="12" s="1"/>
  <c r="AQ1387" i="12"/>
  <c r="AQ1388" i="12"/>
  <c r="AQ1389" i="12"/>
  <c r="AQ1390" i="12"/>
  <c r="AS1390" i="12" s="1"/>
  <c r="AQ1391" i="12"/>
  <c r="AQ1392" i="12"/>
  <c r="AQ1393" i="12"/>
  <c r="AQ1394" i="12"/>
  <c r="AS1394" i="12" s="1"/>
  <c r="AQ1395" i="12"/>
  <c r="AQ1396" i="12"/>
  <c r="AQ1397" i="12"/>
  <c r="AQ1398" i="12"/>
  <c r="AS1398" i="12" s="1"/>
  <c r="AQ1399" i="12"/>
  <c r="AQ1400" i="12"/>
  <c r="AQ1401" i="12"/>
  <c r="AQ1402" i="12"/>
  <c r="AS1402" i="12" s="1"/>
  <c r="AQ1403" i="12"/>
  <c r="AQ1404" i="12"/>
  <c r="AQ1405" i="12"/>
  <c r="AQ1406" i="12"/>
  <c r="AS1406" i="12" s="1"/>
  <c r="AQ1407" i="12"/>
  <c r="AQ1408" i="12"/>
  <c r="AQ1409" i="12"/>
  <c r="AQ1410" i="12"/>
  <c r="AS1410" i="12" s="1"/>
  <c r="AQ1411" i="12"/>
  <c r="AQ1412" i="12"/>
  <c r="AQ1413" i="12"/>
  <c r="AQ1414" i="12"/>
  <c r="AS1414" i="12" s="1"/>
  <c r="AQ1415" i="12"/>
  <c r="AQ1416" i="12"/>
  <c r="AQ1417" i="12"/>
  <c r="AQ1418" i="12"/>
  <c r="AS1418" i="12" s="1"/>
  <c r="AQ1419" i="12"/>
  <c r="AQ1420" i="12"/>
  <c r="AQ1421" i="12"/>
  <c r="AQ1422" i="12"/>
  <c r="AS1422" i="12" s="1"/>
  <c r="AQ1423" i="12"/>
  <c r="AQ1424" i="12"/>
  <c r="AQ1425" i="12"/>
  <c r="AQ1426" i="12"/>
  <c r="AS1426" i="12" s="1"/>
  <c r="AQ1427" i="12"/>
  <c r="AQ1428" i="12"/>
  <c r="AQ1429" i="12"/>
  <c r="AQ1430" i="12"/>
  <c r="AQ1431" i="12"/>
  <c r="AQ1432" i="12"/>
  <c r="AQ1433" i="12"/>
  <c r="AQ1434" i="12"/>
  <c r="AQ1435" i="12"/>
  <c r="AQ1436" i="12"/>
  <c r="AQ1437" i="12"/>
  <c r="AQ1438" i="12"/>
  <c r="AQ1439" i="12"/>
  <c r="AQ1440" i="12"/>
  <c r="AQ1441" i="12"/>
  <c r="AQ1442" i="12"/>
  <c r="AS1442" i="12" s="1"/>
  <c r="AQ1443" i="12"/>
  <c r="AQ1444" i="12"/>
  <c r="AQ1445" i="12"/>
  <c r="AQ1446" i="12"/>
  <c r="AS1446" i="12" s="1"/>
  <c r="AQ1447" i="12"/>
  <c r="AQ1448" i="12"/>
  <c r="AQ1449" i="12"/>
  <c r="AQ1450" i="12"/>
  <c r="AQ1451" i="12"/>
  <c r="AQ1452" i="12"/>
  <c r="AQ1453" i="12"/>
  <c r="AQ1454" i="12"/>
  <c r="AS1454" i="12" s="1"/>
  <c r="AQ1455" i="12"/>
  <c r="AQ1456" i="12"/>
  <c r="AQ1457" i="12"/>
  <c r="AQ1458" i="12"/>
  <c r="AS1458" i="12" s="1"/>
  <c r="AQ1459" i="12"/>
  <c r="AQ1460" i="12"/>
  <c r="AQ1461" i="12"/>
  <c r="AQ1462" i="12"/>
  <c r="AS1462" i="12" s="1"/>
  <c r="AQ1463" i="12"/>
  <c r="AQ1464" i="12"/>
  <c r="AQ1465" i="12"/>
  <c r="AQ1466" i="12"/>
  <c r="AQ1467" i="12"/>
  <c r="AQ1468" i="12"/>
  <c r="AQ1469" i="12"/>
  <c r="AQ1470" i="12"/>
  <c r="AS1470" i="12" s="1"/>
  <c r="AQ1471" i="12"/>
  <c r="AQ1472" i="12"/>
  <c r="AQ1473" i="12"/>
  <c r="AQ1474" i="12"/>
  <c r="AS1474" i="12" s="1"/>
  <c r="AQ1475" i="12"/>
  <c r="AQ1476" i="12"/>
  <c r="AQ1477" i="12"/>
  <c r="AQ1478" i="12"/>
  <c r="AS1478" i="12" s="1"/>
  <c r="AQ1479" i="12"/>
  <c r="AQ1480" i="12"/>
  <c r="AQ1481" i="12"/>
  <c r="AQ1482" i="12"/>
  <c r="AS1482" i="12" s="1"/>
  <c r="AQ1483" i="12"/>
  <c r="AQ1484" i="12"/>
  <c r="AQ1485" i="12"/>
  <c r="AQ1486" i="12"/>
  <c r="AQ1487" i="12"/>
  <c r="AQ1488" i="12"/>
  <c r="AQ1489" i="12"/>
  <c r="AQ1490" i="12"/>
  <c r="AS1490" i="12" s="1"/>
  <c r="AQ1491" i="12"/>
  <c r="AQ1492" i="12"/>
  <c r="AQ1493" i="12"/>
  <c r="AQ1494" i="12"/>
  <c r="AS1494" i="12" s="1"/>
  <c r="AQ1495" i="12"/>
  <c r="AQ1496" i="12"/>
  <c r="AQ1497" i="12"/>
  <c r="AQ1498" i="12"/>
  <c r="AS1498" i="12" s="1"/>
  <c r="AQ1499" i="12"/>
  <c r="AQ1500" i="12"/>
  <c r="AQ1501" i="12"/>
  <c r="AQ1502" i="12"/>
  <c r="AQ1503" i="12"/>
  <c r="AQ1504" i="12"/>
  <c r="AQ1505" i="12"/>
  <c r="AQ1506" i="12"/>
  <c r="AS1506" i="12" s="1"/>
  <c r="AQ1507" i="12"/>
  <c r="AQ1508" i="12"/>
  <c r="AQ1509" i="12"/>
  <c r="AQ1510" i="12"/>
  <c r="AS1510" i="12" s="1"/>
  <c r="AQ1511" i="12"/>
  <c r="AQ1512" i="12"/>
  <c r="AQ1513" i="12"/>
  <c r="AQ1514" i="12"/>
  <c r="AQ1515" i="12"/>
  <c r="AQ1516" i="12"/>
  <c r="AQ1517" i="12"/>
  <c r="AQ1518" i="12"/>
  <c r="AQ1519" i="12"/>
  <c r="AQ1520" i="12"/>
  <c r="AQ1521" i="12"/>
  <c r="AQ1522" i="12"/>
  <c r="AS1522" i="12" s="1"/>
  <c r="AQ1523" i="12"/>
  <c r="AQ1524" i="12"/>
  <c r="AQ1525" i="12"/>
  <c r="AQ1526" i="12"/>
  <c r="AS1526" i="12" s="1"/>
  <c r="AQ1527" i="12"/>
  <c r="AQ1528" i="12"/>
  <c r="AQ1529" i="12"/>
  <c r="AQ1530" i="12"/>
  <c r="AS1530" i="12" s="1"/>
  <c r="AQ1531" i="12"/>
  <c r="AQ1532" i="12"/>
  <c r="AQ1533" i="12"/>
  <c r="AQ1534" i="12"/>
  <c r="AS1534" i="12" s="1"/>
  <c r="AQ1535" i="12"/>
  <c r="AQ1536" i="12"/>
  <c r="AQ1537" i="12"/>
  <c r="AQ1538" i="12"/>
  <c r="AS1538" i="12" s="1"/>
  <c r="AQ1539" i="12"/>
  <c r="AQ1540" i="12"/>
  <c r="AQ1541" i="12"/>
  <c r="AQ1542" i="12"/>
  <c r="AQ1543" i="12"/>
  <c r="AQ1544" i="12"/>
  <c r="AQ1545" i="12"/>
  <c r="AQ1546" i="12"/>
  <c r="AQ1547" i="12"/>
  <c r="AQ1548" i="12"/>
  <c r="AQ1549" i="12"/>
  <c r="AQ1550" i="12"/>
  <c r="AS1550" i="12" s="1"/>
  <c r="AQ1551" i="12"/>
  <c r="AQ1552" i="12"/>
  <c r="AQ1553" i="12"/>
  <c r="AQ1554" i="12"/>
  <c r="AS1554" i="12" s="1"/>
  <c r="AQ1555" i="12"/>
  <c r="AQ1556" i="12"/>
  <c r="AQ1557" i="12"/>
  <c r="AQ1558" i="12"/>
  <c r="AS1558" i="12" s="1"/>
  <c r="AQ1559" i="12"/>
  <c r="AQ1560" i="12"/>
  <c r="AQ1561" i="12"/>
  <c r="AQ1562" i="12"/>
  <c r="AS1562" i="12" s="1"/>
  <c r="AQ1563" i="12"/>
  <c r="AQ1564" i="12"/>
  <c r="AQ1565" i="12"/>
  <c r="AQ1566" i="12"/>
  <c r="AS1566" i="12" s="1"/>
  <c r="AQ1567" i="12"/>
  <c r="AQ1568" i="12"/>
  <c r="AQ1569" i="12"/>
  <c r="AQ1570" i="12"/>
  <c r="AS1570" i="12" s="1"/>
  <c r="AQ1571" i="12"/>
  <c r="AQ1572" i="12"/>
  <c r="AQ1573" i="12"/>
  <c r="AQ1574" i="12"/>
  <c r="AQ1575" i="12"/>
  <c r="AQ1576" i="12"/>
  <c r="AQ1577" i="12"/>
  <c r="AQ1578" i="12"/>
  <c r="AS1578" i="12" s="1"/>
  <c r="AQ1579" i="12"/>
  <c r="AQ1580" i="12"/>
  <c r="AQ1581" i="12"/>
  <c r="AQ1582" i="12"/>
  <c r="AS1582" i="12" s="1"/>
  <c r="AQ1583" i="12"/>
  <c r="AQ1584" i="12"/>
  <c r="AQ1585" i="12"/>
  <c r="AQ1586" i="12"/>
  <c r="AS1586" i="12" s="1"/>
  <c r="AQ1587" i="12"/>
  <c r="AQ1588" i="12"/>
  <c r="AQ1589" i="12"/>
  <c r="AQ1590" i="12"/>
  <c r="AS1590" i="12" s="1"/>
  <c r="AQ1591" i="12"/>
  <c r="AQ1592" i="12"/>
  <c r="AQ1593" i="12"/>
  <c r="AQ1594" i="12"/>
  <c r="AS1594" i="12" s="1"/>
  <c r="AQ1595" i="12"/>
  <c r="AQ1596" i="12"/>
  <c r="AQ1597" i="12"/>
  <c r="AQ1598" i="12"/>
  <c r="AS1598" i="12" s="1"/>
  <c r="AQ1599" i="12"/>
  <c r="AQ1600" i="12"/>
  <c r="AQ1601" i="12"/>
  <c r="AQ1602" i="12"/>
  <c r="AQ1603" i="12"/>
  <c r="AQ1604" i="12"/>
  <c r="AQ1605" i="12"/>
  <c r="AQ1606" i="12"/>
  <c r="AS1606" i="12" s="1"/>
  <c r="AQ1607" i="12"/>
  <c r="AQ1608" i="12"/>
  <c r="AQ1609" i="12"/>
  <c r="AQ1610" i="12"/>
  <c r="AQ1611" i="12"/>
  <c r="AQ1612" i="12"/>
  <c r="AQ1613" i="12"/>
  <c r="AQ1614" i="12"/>
  <c r="AQ1615" i="12"/>
  <c r="AQ1616" i="12"/>
  <c r="AQ1617" i="12"/>
  <c r="AQ1618" i="12"/>
  <c r="AS1618" i="12" s="1"/>
  <c r="AQ1619" i="12"/>
  <c r="AQ1620" i="12"/>
  <c r="AQ1621" i="12"/>
  <c r="AQ1622" i="12"/>
  <c r="AS1622" i="12" s="1"/>
  <c r="AQ1623" i="12"/>
  <c r="AQ1624" i="12"/>
  <c r="AR2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3" i="12"/>
  <c r="AR74" i="12"/>
  <c r="AR75" i="12"/>
  <c r="AR76" i="12"/>
  <c r="AR77" i="12"/>
  <c r="AR78" i="12"/>
  <c r="AR79" i="12"/>
  <c r="AR80" i="12"/>
  <c r="AR81" i="12"/>
  <c r="AR82" i="12"/>
  <c r="AR83" i="12"/>
  <c r="AR84" i="12"/>
  <c r="AR85" i="12"/>
  <c r="AR86" i="12"/>
  <c r="AR87" i="12"/>
  <c r="AR88" i="12"/>
  <c r="AR89" i="12"/>
  <c r="AR90" i="12"/>
  <c r="AR91" i="12"/>
  <c r="AR92" i="12"/>
  <c r="AR93" i="12"/>
  <c r="AR94" i="12"/>
  <c r="AR95" i="12"/>
  <c r="AR96" i="12"/>
  <c r="AR97" i="12"/>
  <c r="AR98" i="12"/>
  <c r="AR99" i="12"/>
  <c r="AR100" i="12"/>
  <c r="AR101" i="12"/>
  <c r="AR102" i="12"/>
  <c r="AR103" i="12"/>
  <c r="AR104" i="12"/>
  <c r="AR105" i="12"/>
  <c r="AR106" i="12"/>
  <c r="AR107" i="12"/>
  <c r="AR108" i="12"/>
  <c r="AR109" i="12"/>
  <c r="AR110" i="12"/>
  <c r="AR111" i="12"/>
  <c r="AR112" i="12"/>
  <c r="AR113" i="12"/>
  <c r="AR114" i="12"/>
  <c r="AR115" i="12"/>
  <c r="AR116" i="12"/>
  <c r="AR117" i="12"/>
  <c r="AR118" i="12"/>
  <c r="AR119" i="12"/>
  <c r="AR120" i="12"/>
  <c r="AR121" i="12"/>
  <c r="AR122" i="12"/>
  <c r="AR123" i="12"/>
  <c r="AR124" i="12"/>
  <c r="AR125" i="12"/>
  <c r="AR126" i="12"/>
  <c r="AR127" i="12"/>
  <c r="AR128" i="12"/>
  <c r="AR129" i="12"/>
  <c r="AR130" i="12"/>
  <c r="AR131" i="12"/>
  <c r="AR132" i="12"/>
  <c r="AR133" i="12"/>
  <c r="AR134" i="12"/>
  <c r="AR135" i="12"/>
  <c r="AR136" i="12"/>
  <c r="AR137" i="12"/>
  <c r="AR138" i="12"/>
  <c r="AR139" i="12"/>
  <c r="AR140" i="12"/>
  <c r="AR141" i="12"/>
  <c r="AR142" i="12"/>
  <c r="AR143" i="12"/>
  <c r="AR144" i="12"/>
  <c r="AR145" i="12"/>
  <c r="AR146" i="12"/>
  <c r="AR147" i="12"/>
  <c r="AR148" i="12"/>
  <c r="AR149" i="12"/>
  <c r="AR150" i="12"/>
  <c r="AR151" i="12"/>
  <c r="AR152" i="12"/>
  <c r="AR153" i="12"/>
  <c r="AR154" i="12"/>
  <c r="AR155" i="12"/>
  <c r="AR156" i="12"/>
  <c r="AR157" i="12"/>
  <c r="AR158" i="12"/>
  <c r="AR159" i="12"/>
  <c r="AR160" i="12"/>
  <c r="AR161" i="12"/>
  <c r="AR162" i="12"/>
  <c r="AR163" i="12"/>
  <c r="AR164" i="12"/>
  <c r="AR165" i="12"/>
  <c r="AR166" i="12"/>
  <c r="AR167" i="12"/>
  <c r="AR168" i="12"/>
  <c r="AR169" i="12"/>
  <c r="AR170" i="12"/>
  <c r="AR171" i="12"/>
  <c r="AR172" i="12"/>
  <c r="AR173" i="12"/>
  <c r="AR174" i="12"/>
  <c r="AR175" i="12"/>
  <c r="AR176" i="12"/>
  <c r="AR177" i="12"/>
  <c r="AR178" i="12"/>
  <c r="AR179" i="12"/>
  <c r="AR180" i="12"/>
  <c r="AR181" i="12"/>
  <c r="AR182" i="12"/>
  <c r="AR183" i="12"/>
  <c r="AR184" i="12"/>
  <c r="AR185" i="12"/>
  <c r="AR186" i="12"/>
  <c r="AR187" i="12"/>
  <c r="AR188" i="12"/>
  <c r="AR189" i="12"/>
  <c r="AR190" i="12"/>
  <c r="AR191" i="12"/>
  <c r="AR192" i="12"/>
  <c r="AR193" i="12"/>
  <c r="AR194" i="12"/>
  <c r="AR195" i="12"/>
  <c r="AR196" i="12"/>
  <c r="AR197" i="12"/>
  <c r="AR198" i="12"/>
  <c r="AR199" i="12"/>
  <c r="AR200" i="12"/>
  <c r="AR201" i="12"/>
  <c r="AR202" i="12"/>
  <c r="AR203" i="12"/>
  <c r="AR204" i="12"/>
  <c r="AR205" i="12"/>
  <c r="AR206" i="12"/>
  <c r="AR207" i="12"/>
  <c r="AR208" i="12"/>
  <c r="AR209" i="12"/>
  <c r="AR210" i="12"/>
  <c r="AR211" i="12"/>
  <c r="AR212" i="12"/>
  <c r="AR213" i="12"/>
  <c r="AR214" i="12"/>
  <c r="AR215" i="12"/>
  <c r="AR216" i="12"/>
  <c r="AR217" i="12"/>
  <c r="AR218" i="12"/>
  <c r="AR219" i="12"/>
  <c r="AR220" i="12"/>
  <c r="AR221" i="12"/>
  <c r="AR222" i="12"/>
  <c r="AR223" i="12"/>
  <c r="AR224" i="12"/>
  <c r="AR225" i="12"/>
  <c r="AR226" i="12"/>
  <c r="AR227" i="12"/>
  <c r="AR228" i="12"/>
  <c r="AR229" i="12"/>
  <c r="AR230" i="12"/>
  <c r="AR231" i="12"/>
  <c r="AR232" i="12"/>
  <c r="AR233" i="12"/>
  <c r="AR234" i="12"/>
  <c r="AR235" i="12"/>
  <c r="AR236" i="12"/>
  <c r="AR237" i="12"/>
  <c r="AR238" i="12"/>
  <c r="AR239" i="12"/>
  <c r="AR240" i="12"/>
  <c r="AR241" i="12"/>
  <c r="AR242" i="12"/>
  <c r="AR243" i="12"/>
  <c r="AR244" i="12"/>
  <c r="AR245" i="12"/>
  <c r="AR246" i="12"/>
  <c r="AR247" i="12"/>
  <c r="AR248" i="12"/>
  <c r="AR249" i="12"/>
  <c r="AR250" i="12"/>
  <c r="AR251" i="12"/>
  <c r="AR252" i="12"/>
  <c r="AR253" i="12"/>
  <c r="AR254" i="12"/>
  <c r="AR255" i="12"/>
  <c r="AR256" i="12"/>
  <c r="AR257" i="12"/>
  <c r="AR258" i="12"/>
  <c r="AR259" i="12"/>
  <c r="AR260" i="12"/>
  <c r="AR261" i="12"/>
  <c r="AR262" i="12"/>
  <c r="AR263" i="12"/>
  <c r="AR264" i="12"/>
  <c r="AR265" i="12"/>
  <c r="AR266" i="12"/>
  <c r="AR267" i="12"/>
  <c r="AR268" i="12"/>
  <c r="AR269" i="12"/>
  <c r="AR270" i="12"/>
  <c r="AR271" i="12"/>
  <c r="AR272" i="12"/>
  <c r="AR273" i="12"/>
  <c r="AR274" i="12"/>
  <c r="AR275" i="12"/>
  <c r="AR276" i="12"/>
  <c r="AR277" i="12"/>
  <c r="AR278" i="12"/>
  <c r="AR279" i="12"/>
  <c r="AR280" i="12"/>
  <c r="AR281" i="12"/>
  <c r="AR282" i="12"/>
  <c r="AR283" i="12"/>
  <c r="AR284" i="12"/>
  <c r="AR285" i="12"/>
  <c r="AR286" i="12"/>
  <c r="AR287" i="12"/>
  <c r="AR288" i="12"/>
  <c r="AR289" i="12"/>
  <c r="AR290" i="12"/>
  <c r="AR291" i="12"/>
  <c r="AR292" i="12"/>
  <c r="AR293" i="12"/>
  <c r="AR294" i="12"/>
  <c r="AR295" i="12"/>
  <c r="AR296" i="12"/>
  <c r="AR297" i="12"/>
  <c r="AR298" i="12"/>
  <c r="AR299" i="12"/>
  <c r="AR300" i="12"/>
  <c r="AR301" i="12"/>
  <c r="AR302" i="12"/>
  <c r="AR303" i="12"/>
  <c r="AR304" i="12"/>
  <c r="AR305" i="12"/>
  <c r="AR306" i="12"/>
  <c r="AR307" i="12"/>
  <c r="AR308" i="12"/>
  <c r="AR309" i="12"/>
  <c r="AR310" i="12"/>
  <c r="AR311" i="12"/>
  <c r="AR312" i="12"/>
  <c r="AR313" i="12"/>
  <c r="AR314" i="12"/>
  <c r="AR315" i="12"/>
  <c r="AR316" i="12"/>
  <c r="AR317" i="12"/>
  <c r="AR318" i="12"/>
  <c r="AR319" i="12"/>
  <c r="AR320" i="12"/>
  <c r="AR321" i="12"/>
  <c r="AR322" i="12"/>
  <c r="AR323" i="12"/>
  <c r="AR324" i="12"/>
  <c r="AR325" i="12"/>
  <c r="AR326" i="12"/>
  <c r="AR327" i="12"/>
  <c r="AR328" i="12"/>
  <c r="AR329" i="12"/>
  <c r="AR330" i="12"/>
  <c r="AR331" i="12"/>
  <c r="AR332" i="12"/>
  <c r="AR333" i="12"/>
  <c r="AR334" i="12"/>
  <c r="AR335" i="12"/>
  <c r="AR336" i="12"/>
  <c r="AR337" i="12"/>
  <c r="AR338" i="12"/>
  <c r="AR339" i="12"/>
  <c r="AR340" i="12"/>
  <c r="AR341" i="12"/>
  <c r="AR342" i="12"/>
  <c r="AR343" i="12"/>
  <c r="AR344" i="12"/>
  <c r="AR345" i="12"/>
  <c r="AR346" i="12"/>
  <c r="AR347" i="12"/>
  <c r="AR348" i="12"/>
  <c r="AR349" i="12"/>
  <c r="AR350" i="12"/>
  <c r="AR351" i="12"/>
  <c r="AR352" i="12"/>
  <c r="AR353" i="12"/>
  <c r="AR354" i="12"/>
  <c r="AR355" i="12"/>
  <c r="AR356" i="12"/>
  <c r="AR357" i="12"/>
  <c r="AR358" i="12"/>
  <c r="AR359" i="12"/>
  <c r="AR360" i="12"/>
  <c r="AR361" i="12"/>
  <c r="AR362" i="12"/>
  <c r="AR363" i="12"/>
  <c r="AR364" i="12"/>
  <c r="AR365" i="12"/>
  <c r="AR366" i="12"/>
  <c r="AR367" i="12"/>
  <c r="AR368" i="12"/>
  <c r="AR369" i="12"/>
  <c r="AR370" i="12"/>
  <c r="AR371" i="12"/>
  <c r="AR372" i="12"/>
  <c r="AR373" i="12"/>
  <c r="AR374" i="12"/>
  <c r="AR375" i="12"/>
  <c r="AR376" i="12"/>
  <c r="AR377" i="12"/>
  <c r="AR378" i="12"/>
  <c r="AR379" i="12"/>
  <c r="AR380" i="12"/>
  <c r="AR381" i="12"/>
  <c r="AR382" i="12"/>
  <c r="AR383" i="12"/>
  <c r="AR384" i="12"/>
  <c r="AR385" i="12"/>
  <c r="AR386" i="12"/>
  <c r="AR387" i="12"/>
  <c r="AR388" i="12"/>
  <c r="AR389" i="12"/>
  <c r="AR390" i="12"/>
  <c r="AR391" i="12"/>
  <c r="AR392" i="12"/>
  <c r="AR393" i="12"/>
  <c r="AR394" i="12"/>
  <c r="AR395" i="12"/>
  <c r="AR396" i="12"/>
  <c r="AR397" i="12"/>
  <c r="AR398" i="12"/>
  <c r="AR399" i="12"/>
  <c r="AR400" i="12"/>
  <c r="AR401" i="12"/>
  <c r="AR402" i="12"/>
  <c r="AR403" i="12"/>
  <c r="AR404" i="12"/>
  <c r="AR405" i="12"/>
  <c r="AR406" i="12"/>
  <c r="AR407" i="12"/>
  <c r="AR408" i="12"/>
  <c r="AR409" i="12"/>
  <c r="AR410" i="12"/>
  <c r="AR411" i="12"/>
  <c r="AR412" i="12"/>
  <c r="AR413" i="12"/>
  <c r="AR414" i="12"/>
  <c r="AR415" i="12"/>
  <c r="AR416" i="12"/>
  <c r="AR417" i="12"/>
  <c r="AR418" i="12"/>
  <c r="AR419" i="12"/>
  <c r="AR420" i="12"/>
  <c r="AR421" i="12"/>
  <c r="AR422" i="12"/>
  <c r="AR423" i="12"/>
  <c r="AR424" i="12"/>
  <c r="AR425" i="12"/>
  <c r="AR426" i="12"/>
  <c r="AR427" i="12"/>
  <c r="AR428" i="12"/>
  <c r="AR429" i="12"/>
  <c r="AR430" i="12"/>
  <c r="AR431" i="12"/>
  <c r="AR432" i="12"/>
  <c r="AR433" i="12"/>
  <c r="AR434" i="12"/>
  <c r="AR435" i="12"/>
  <c r="AR436" i="12"/>
  <c r="AR437" i="12"/>
  <c r="AR438" i="12"/>
  <c r="AR439" i="12"/>
  <c r="AR440" i="12"/>
  <c r="AR441" i="12"/>
  <c r="AR442" i="12"/>
  <c r="AR443" i="12"/>
  <c r="AR444" i="12"/>
  <c r="AR445" i="12"/>
  <c r="AR446" i="12"/>
  <c r="AR447" i="12"/>
  <c r="AR448" i="12"/>
  <c r="AR449" i="12"/>
  <c r="AR450" i="12"/>
  <c r="AR451" i="12"/>
  <c r="AR452" i="12"/>
  <c r="AR453" i="12"/>
  <c r="AR454" i="12"/>
  <c r="AR455" i="12"/>
  <c r="AR456" i="12"/>
  <c r="AR457" i="12"/>
  <c r="AR458" i="12"/>
  <c r="AR459" i="12"/>
  <c r="AR460" i="12"/>
  <c r="AR461" i="12"/>
  <c r="AR462" i="12"/>
  <c r="AR463" i="12"/>
  <c r="AR464" i="12"/>
  <c r="AR465" i="12"/>
  <c r="AR466" i="12"/>
  <c r="AR467" i="12"/>
  <c r="AR468" i="12"/>
  <c r="AR469" i="12"/>
  <c r="AR470" i="12"/>
  <c r="AR471" i="12"/>
  <c r="AR472" i="12"/>
  <c r="AR473" i="12"/>
  <c r="AR474" i="12"/>
  <c r="AR475" i="12"/>
  <c r="AR476" i="12"/>
  <c r="AR477" i="12"/>
  <c r="AR478" i="12"/>
  <c r="AR479" i="12"/>
  <c r="AR480" i="12"/>
  <c r="AR481" i="12"/>
  <c r="AR482" i="12"/>
  <c r="AR483" i="12"/>
  <c r="AR484" i="12"/>
  <c r="AR485" i="12"/>
  <c r="AR486" i="12"/>
  <c r="AR487" i="12"/>
  <c r="AR488" i="12"/>
  <c r="AR489" i="12"/>
  <c r="AR490" i="12"/>
  <c r="AR491" i="12"/>
  <c r="AR492" i="12"/>
  <c r="AR493" i="12"/>
  <c r="AR494" i="12"/>
  <c r="AR495" i="12"/>
  <c r="AR496" i="12"/>
  <c r="AR497" i="12"/>
  <c r="AR498" i="12"/>
  <c r="AR499" i="12"/>
  <c r="AR500" i="12"/>
  <c r="AR501" i="12"/>
  <c r="AR502" i="12"/>
  <c r="AR503" i="12"/>
  <c r="AR504" i="12"/>
  <c r="AR505" i="12"/>
  <c r="AR506" i="12"/>
  <c r="AR507" i="12"/>
  <c r="AR508" i="12"/>
  <c r="AR509" i="12"/>
  <c r="AR510" i="12"/>
  <c r="AR511" i="12"/>
  <c r="AR512" i="12"/>
  <c r="AR513" i="12"/>
  <c r="AR514" i="12"/>
  <c r="AR515" i="12"/>
  <c r="AR516" i="12"/>
  <c r="AR517" i="12"/>
  <c r="AR518" i="12"/>
  <c r="AR519" i="12"/>
  <c r="AR520" i="12"/>
  <c r="AR521" i="12"/>
  <c r="AR522" i="12"/>
  <c r="AR523" i="12"/>
  <c r="AR524" i="12"/>
  <c r="AR525" i="12"/>
  <c r="AR526" i="12"/>
  <c r="AR527" i="12"/>
  <c r="AR528" i="12"/>
  <c r="AR529" i="12"/>
  <c r="AR530" i="12"/>
  <c r="AR531" i="12"/>
  <c r="AR532" i="12"/>
  <c r="AR533" i="12"/>
  <c r="AR534" i="12"/>
  <c r="AR535" i="12"/>
  <c r="AR536" i="12"/>
  <c r="AR537" i="12"/>
  <c r="AR538" i="12"/>
  <c r="AR539" i="12"/>
  <c r="AR540" i="12"/>
  <c r="AR541" i="12"/>
  <c r="AR542" i="12"/>
  <c r="AR543" i="12"/>
  <c r="AR544" i="12"/>
  <c r="AR545" i="12"/>
  <c r="AR546" i="12"/>
  <c r="AR547" i="12"/>
  <c r="AR548" i="12"/>
  <c r="AR549" i="12"/>
  <c r="AR550" i="12"/>
  <c r="AR551" i="12"/>
  <c r="AR552" i="12"/>
  <c r="AR553" i="12"/>
  <c r="AR554" i="12"/>
  <c r="AR555" i="12"/>
  <c r="AR556" i="12"/>
  <c r="AR557" i="12"/>
  <c r="AR558" i="12"/>
  <c r="AR559" i="12"/>
  <c r="AR560" i="12"/>
  <c r="AR561" i="12"/>
  <c r="AR562" i="12"/>
  <c r="AR563" i="12"/>
  <c r="AR564" i="12"/>
  <c r="AR565" i="12"/>
  <c r="AR566" i="12"/>
  <c r="AR567" i="12"/>
  <c r="AR568" i="12"/>
  <c r="AR569" i="12"/>
  <c r="AR570" i="12"/>
  <c r="AR571" i="12"/>
  <c r="AR572" i="12"/>
  <c r="AR573" i="12"/>
  <c r="AR574" i="12"/>
  <c r="AR575" i="12"/>
  <c r="AR576" i="12"/>
  <c r="AR577" i="12"/>
  <c r="AR578" i="12"/>
  <c r="AR579" i="12"/>
  <c r="AR580" i="12"/>
  <c r="AR581" i="12"/>
  <c r="AR582" i="12"/>
  <c r="AR583" i="12"/>
  <c r="AR584" i="12"/>
  <c r="AR585" i="12"/>
  <c r="AR586" i="12"/>
  <c r="AR587" i="12"/>
  <c r="AR588" i="12"/>
  <c r="AR589" i="12"/>
  <c r="AR590" i="12"/>
  <c r="AR591" i="12"/>
  <c r="AR592" i="12"/>
  <c r="AR593" i="12"/>
  <c r="AR594" i="12"/>
  <c r="AR595" i="12"/>
  <c r="AR596" i="12"/>
  <c r="AR597" i="12"/>
  <c r="AR598" i="12"/>
  <c r="AR599" i="12"/>
  <c r="AR600" i="12"/>
  <c r="AR601" i="12"/>
  <c r="AR602" i="12"/>
  <c r="AR603" i="12"/>
  <c r="AR604" i="12"/>
  <c r="AR605" i="12"/>
  <c r="AR606" i="12"/>
  <c r="AR607" i="12"/>
  <c r="AR608" i="12"/>
  <c r="AR609" i="12"/>
  <c r="AR610" i="12"/>
  <c r="AR611" i="12"/>
  <c r="AR612" i="12"/>
  <c r="AR613" i="12"/>
  <c r="AR614" i="12"/>
  <c r="AR615" i="12"/>
  <c r="AR616" i="12"/>
  <c r="AR617" i="12"/>
  <c r="AR618" i="12"/>
  <c r="AR619" i="12"/>
  <c r="AR620" i="12"/>
  <c r="AR621" i="12"/>
  <c r="AR622" i="12"/>
  <c r="AR623" i="12"/>
  <c r="AR624" i="12"/>
  <c r="AR625" i="12"/>
  <c r="AR626" i="12"/>
  <c r="AR627" i="12"/>
  <c r="AR628" i="12"/>
  <c r="AR629" i="12"/>
  <c r="AR630" i="12"/>
  <c r="AR631" i="12"/>
  <c r="AR632" i="12"/>
  <c r="AR633" i="12"/>
  <c r="AR634" i="12"/>
  <c r="AR635" i="12"/>
  <c r="AR636" i="12"/>
  <c r="AR637" i="12"/>
  <c r="AR638" i="12"/>
  <c r="AR639" i="12"/>
  <c r="AR640" i="12"/>
  <c r="AR641" i="12"/>
  <c r="AR642" i="12"/>
  <c r="AR643" i="12"/>
  <c r="AR644" i="12"/>
  <c r="AR645" i="12"/>
  <c r="AR646" i="12"/>
  <c r="AR647" i="12"/>
  <c r="AR648" i="12"/>
  <c r="AR649" i="12"/>
  <c r="AR650" i="12"/>
  <c r="AR651" i="12"/>
  <c r="AR652" i="12"/>
  <c r="AR653" i="12"/>
  <c r="AR654" i="12"/>
  <c r="AR655" i="12"/>
  <c r="AR656" i="12"/>
  <c r="AR657" i="12"/>
  <c r="AR658" i="12"/>
  <c r="AR659" i="12"/>
  <c r="AR660" i="12"/>
  <c r="AR661" i="12"/>
  <c r="AR662" i="12"/>
  <c r="AR663" i="12"/>
  <c r="AR664" i="12"/>
  <c r="AR665" i="12"/>
  <c r="AR666" i="12"/>
  <c r="AR667" i="12"/>
  <c r="AR668" i="12"/>
  <c r="AR669" i="12"/>
  <c r="AR670" i="12"/>
  <c r="AR671" i="12"/>
  <c r="AR672" i="12"/>
  <c r="AR673" i="12"/>
  <c r="AR674" i="12"/>
  <c r="AR675" i="12"/>
  <c r="AR676" i="12"/>
  <c r="AR677" i="12"/>
  <c r="AR678" i="12"/>
  <c r="AR679" i="12"/>
  <c r="AR680" i="12"/>
  <c r="AR681" i="12"/>
  <c r="AR682" i="12"/>
  <c r="AR683" i="12"/>
  <c r="AR684" i="12"/>
  <c r="AR685" i="12"/>
  <c r="AR686" i="12"/>
  <c r="AR687" i="12"/>
  <c r="AR688" i="12"/>
  <c r="AR689" i="12"/>
  <c r="AR690" i="12"/>
  <c r="AR691" i="12"/>
  <c r="AR692" i="12"/>
  <c r="AR693" i="12"/>
  <c r="AR694" i="12"/>
  <c r="AR695" i="12"/>
  <c r="AR696" i="12"/>
  <c r="AR697" i="12"/>
  <c r="AR698" i="12"/>
  <c r="AR699" i="12"/>
  <c r="AR700" i="12"/>
  <c r="AR701" i="12"/>
  <c r="AR702" i="12"/>
  <c r="AR703" i="12"/>
  <c r="AR704" i="12"/>
  <c r="AR705" i="12"/>
  <c r="AR706" i="12"/>
  <c r="AR707" i="12"/>
  <c r="AR708" i="12"/>
  <c r="AR709" i="12"/>
  <c r="AR710" i="12"/>
  <c r="AR711" i="12"/>
  <c r="AR712" i="12"/>
  <c r="AR713" i="12"/>
  <c r="AR714" i="12"/>
  <c r="AR715" i="12"/>
  <c r="AR716" i="12"/>
  <c r="AR717" i="12"/>
  <c r="AR718" i="12"/>
  <c r="AR719" i="12"/>
  <c r="AR720" i="12"/>
  <c r="AR721" i="12"/>
  <c r="AR722" i="12"/>
  <c r="AR723" i="12"/>
  <c r="AR724" i="12"/>
  <c r="AR725" i="12"/>
  <c r="AR726" i="12"/>
  <c r="AR727" i="12"/>
  <c r="AR728" i="12"/>
  <c r="AR729" i="12"/>
  <c r="AR730" i="12"/>
  <c r="AR731" i="12"/>
  <c r="AR732" i="12"/>
  <c r="AR733" i="12"/>
  <c r="AR734" i="12"/>
  <c r="AR735" i="12"/>
  <c r="AR736" i="12"/>
  <c r="AR737" i="12"/>
  <c r="AR738" i="12"/>
  <c r="AR739" i="12"/>
  <c r="AR740" i="12"/>
  <c r="AR741" i="12"/>
  <c r="AR742" i="12"/>
  <c r="AR743" i="12"/>
  <c r="AR744" i="12"/>
  <c r="AR745" i="12"/>
  <c r="AR746" i="12"/>
  <c r="AR747" i="12"/>
  <c r="AR748" i="12"/>
  <c r="AR749" i="12"/>
  <c r="AR750" i="12"/>
  <c r="AR751" i="12"/>
  <c r="AR752" i="12"/>
  <c r="AR753" i="12"/>
  <c r="AR754" i="12"/>
  <c r="AR755" i="12"/>
  <c r="AR756" i="12"/>
  <c r="AR757" i="12"/>
  <c r="AR758" i="12"/>
  <c r="AR759" i="12"/>
  <c r="AR760" i="12"/>
  <c r="AR761" i="12"/>
  <c r="AR762" i="12"/>
  <c r="AR763" i="12"/>
  <c r="AR764" i="12"/>
  <c r="AR765" i="12"/>
  <c r="AR766" i="12"/>
  <c r="AR767" i="12"/>
  <c r="AR768" i="12"/>
  <c r="AR769" i="12"/>
  <c r="AR770" i="12"/>
  <c r="AR771" i="12"/>
  <c r="AR772" i="12"/>
  <c r="AR773" i="12"/>
  <c r="AR774" i="12"/>
  <c r="AR775" i="12"/>
  <c r="AR776" i="12"/>
  <c r="AR777" i="12"/>
  <c r="AR778" i="12"/>
  <c r="AR779" i="12"/>
  <c r="AR780" i="12"/>
  <c r="AR781" i="12"/>
  <c r="AR782" i="12"/>
  <c r="AR783" i="12"/>
  <c r="AR784" i="12"/>
  <c r="AR785" i="12"/>
  <c r="AR786" i="12"/>
  <c r="AR787" i="12"/>
  <c r="AR788" i="12"/>
  <c r="AR789" i="12"/>
  <c r="AR790" i="12"/>
  <c r="AR791" i="12"/>
  <c r="AR792" i="12"/>
  <c r="AR793" i="12"/>
  <c r="AR794" i="12"/>
  <c r="AR795" i="12"/>
  <c r="AR796" i="12"/>
  <c r="AR797" i="12"/>
  <c r="AR798" i="12"/>
  <c r="AR799" i="12"/>
  <c r="AR800" i="12"/>
  <c r="AR801" i="12"/>
  <c r="AR802" i="12"/>
  <c r="AR803" i="12"/>
  <c r="AR804" i="12"/>
  <c r="AR805" i="12"/>
  <c r="AR806" i="12"/>
  <c r="AR807" i="12"/>
  <c r="AR808" i="12"/>
  <c r="AR809" i="12"/>
  <c r="AR810" i="12"/>
  <c r="AR811" i="12"/>
  <c r="AR812" i="12"/>
  <c r="AR813" i="12"/>
  <c r="AR814" i="12"/>
  <c r="AR815" i="12"/>
  <c r="AR816" i="12"/>
  <c r="AR817" i="12"/>
  <c r="AR818" i="12"/>
  <c r="AR819" i="12"/>
  <c r="AR820" i="12"/>
  <c r="AR821" i="12"/>
  <c r="AR822" i="12"/>
  <c r="AR823" i="12"/>
  <c r="AR824" i="12"/>
  <c r="AR825" i="12"/>
  <c r="AR826" i="12"/>
  <c r="AR827" i="12"/>
  <c r="AR828" i="12"/>
  <c r="AR829" i="12"/>
  <c r="AR830" i="12"/>
  <c r="AR831" i="12"/>
  <c r="AR832" i="12"/>
  <c r="AR833" i="12"/>
  <c r="AR834" i="12"/>
  <c r="AR835" i="12"/>
  <c r="AR836" i="12"/>
  <c r="AR837" i="12"/>
  <c r="AR838" i="12"/>
  <c r="AR839" i="12"/>
  <c r="AR840" i="12"/>
  <c r="AR841" i="12"/>
  <c r="AR842" i="12"/>
  <c r="AR843" i="12"/>
  <c r="AR844" i="12"/>
  <c r="AR845" i="12"/>
  <c r="AR846" i="12"/>
  <c r="AR847" i="12"/>
  <c r="AR848" i="12"/>
  <c r="AR849" i="12"/>
  <c r="AR850" i="12"/>
  <c r="AR851" i="12"/>
  <c r="AR852" i="12"/>
  <c r="AR853" i="12"/>
  <c r="AR854" i="12"/>
  <c r="AR855" i="12"/>
  <c r="AR856" i="12"/>
  <c r="AR857" i="12"/>
  <c r="AR858" i="12"/>
  <c r="AR859" i="12"/>
  <c r="AR860" i="12"/>
  <c r="AR861" i="12"/>
  <c r="AR862" i="12"/>
  <c r="AR863" i="12"/>
  <c r="AR864" i="12"/>
  <c r="AR865" i="12"/>
  <c r="AR866" i="12"/>
  <c r="AR867" i="12"/>
  <c r="AR868" i="12"/>
  <c r="AR869" i="12"/>
  <c r="AR870" i="12"/>
  <c r="AR871" i="12"/>
  <c r="AR872" i="12"/>
  <c r="AR873" i="12"/>
  <c r="AR874" i="12"/>
  <c r="AR875" i="12"/>
  <c r="AR876" i="12"/>
  <c r="AR877" i="12"/>
  <c r="AR878" i="12"/>
  <c r="AR879" i="12"/>
  <c r="AR880" i="12"/>
  <c r="AR881" i="12"/>
  <c r="AR882" i="12"/>
  <c r="AR883" i="12"/>
  <c r="AR884" i="12"/>
  <c r="AR885" i="12"/>
  <c r="AR886" i="12"/>
  <c r="AR887" i="12"/>
  <c r="AR888" i="12"/>
  <c r="AR889" i="12"/>
  <c r="AR890" i="12"/>
  <c r="AR891" i="12"/>
  <c r="AR892" i="12"/>
  <c r="AR893" i="12"/>
  <c r="AR894" i="12"/>
  <c r="AR895" i="12"/>
  <c r="AR896" i="12"/>
  <c r="AR897" i="12"/>
  <c r="AR898" i="12"/>
  <c r="AR899" i="12"/>
  <c r="AR900" i="12"/>
  <c r="AR901" i="12"/>
  <c r="AR902" i="12"/>
  <c r="AR903" i="12"/>
  <c r="AR904" i="12"/>
  <c r="AR905" i="12"/>
  <c r="AR906" i="12"/>
  <c r="AR907" i="12"/>
  <c r="AR908" i="12"/>
  <c r="AR909" i="12"/>
  <c r="AR910" i="12"/>
  <c r="AR911" i="12"/>
  <c r="AR912" i="12"/>
  <c r="AR913" i="12"/>
  <c r="AR914" i="12"/>
  <c r="AR915" i="12"/>
  <c r="AR916" i="12"/>
  <c r="AR917" i="12"/>
  <c r="AR918" i="12"/>
  <c r="AR919" i="12"/>
  <c r="AR920" i="12"/>
  <c r="AR921" i="12"/>
  <c r="AR922" i="12"/>
  <c r="AR923" i="12"/>
  <c r="AR924" i="12"/>
  <c r="AR925" i="12"/>
  <c r="AR926" i="12"/>
  <c r="AR927" i="12"/>
  <c r="AR928" i="12"/>
  <c r="AR929" i="12"/>
  <c r="AR930" i="12"/>
  <c r="AR931" i="12"/>
  <c r="AR932" i="12"/>
  <c r="AR933" i="12"/>
  <c r="AR934" i="12"/>
  <c r="AR935" i="12"/>
  <c r="AR936" i="12"/>
  <c r="AR937" i="12"/>
  <c r="AR938" i="12"/>
  <c r="AR939" i="12"/>
  <c r="AR940" i="12"/>
  <c r="AR941" i="12"/>
  <c r="AR942" i="12"/>
  <c r="AR943" i="12"/>
  <c r="AR944" i="12"/>
  <c r="AR945" i="12"/>
  <c r="AR946" i="12"/>
  <c r="AR947" i="12"/>
  <c r="AR948" i="12"/>
  <c r="AR949" i="12"/>
  <c r="AR950" i="12"/>
  <c r="AR951" i="12"/>
  <c r="AR952" i="12"/>
  <c r="AR953" i="12"/>
  <c r="AR954" i="12"/>
  <c r="AR955" i="12"/>
  <c r="AR956" i="12"/>
  <c r="AR957" i="12"/>
  <c r="AR958" i="12"/>
  <c r="AR959" i="12"/>
  <c r="AR960" i="12"/>
  <c r="AR961" i="12"/>
  <c r="AR962" i="12"/>
  <c r="AR963" i="12"/>
  <c r="AR964" i="12"/>
  <c r="AR965" i="12"/>
  <c r="AR966" i="12"/>
  <c r="AR967" i="12"/>
  <c r="AR968" i="12"/>
  <c r="AR969" i="12"/>
  <c r="AR970" i="12"/>
  <c r="AR971" i="12"/>
  <c r="AR972" i="12"/>
  <c r="AR973" i="12"/>
  <c r="AR974" i="12"/>
  <c r="AR975" i="12"/>
  <c r="AR976" i="12"/>
  <c r="AR977" i="12"/>
  <c r="AR978" i="12"/>
  <c r="AR979" i="12"/>
  <c r="AR980" i="12"/>
  <c r="AR981" i="12"/>
  <c r="AR982" i="12"/>
  <c r="AR983" i="12"/>
  <c r="AR984" i="12"/>
  <c r="AR985" i="12"/>
  <c r="AR986" i="12"/>
  <c r="AR987" i="12"/>
  <c r="AR988" i="12"/>
  <c r="AR989" i="12"/>
  <c r="AR990" i="12"/>
  <c r="AR991" i="12"/>
  <c r="AR992" i="12"/>
  <c r="AR993" i="12"/>
  <c r="AR994" i="12"/>
  <c r="AR995" i="12"/>
  <c r="AR996" i="12"/>
  <c r="AR997" i="12"/>
  <c r="AR998" i="12"/>
  <c r="AR999" i="12"/>
  <c r="AR1000" i="12"/>
  <c r="AR1001" i="12"/>
  <c r="AR1002" i="12"/>
  <c r="AR1003" i="12"/>
  <c r="AR1004" i="12"/>
  <c r="AR1005" i="12"/>
  <c r="AR1006" i="12"/>
  <c r="AR1007" i="12"/>
  <c r="AR1008" i="12"/>
  <c r="AR1009" i="12"/>
  <c r="AR1010" i="12"/>
  <c r="AR1011" i="12"/>
  <c r="AR1012" i="12"/>
  <c r="AR1013" i="12"/>
  <c r="AR1014" i="12"/>
  <c r="AR1015" i="12"/>
  <c r="AR1016" i="12"/>
  <c r="AR1017" i="12"/>
  <c r="AR1018" i="12"/>
  <c r="AR1019" i="12"/>
  <c r="AR1020" i="12"/>
  <c r="AR1021" i="12"/>
  <c r="AR1022" i="12"/>
  <c r="AR1023" i="12"/>
  <c r="AR1024" i="12"/>
  <c r="AR1025" i="12"/>
  <c r="AR1026" i="12"/>
  <c r="AR1027" i="12"/>
  <c r="AR1028" i="12"/>
  <c r="AR1029" i="12"/>
  <c r="AR1030" i="12"/>
  <c r="AR1031" i="12"/>
  <c r="AR1032" i="12"/>
  <c r="AR1033" i="12"/>
  <c r="AR1034" i="12"/>
  <c r="AR1035" i="12"/>
  <c r="AR1036" i="12"/>
  <c r="AR1037" i="12"/>
  <c r="AR1038" i="12"/>
  <c r="AR1039" i="12"/>
  <c r="AR1040" i="12"/>
  <c r="AR1041" i="12"/>
  <c r="AR1042" i="12"/>
  <c r="AR1043" i="12"/>
  <c r="AR1044" i="12"/>
  <c r="AR1045" i="12"/>
  <c r="AR1046" i="12"/>
  <c r="AR1047" i="12"/>
  <c r="AR1048" i="12"/>
  <c r="AR1049" i="12"/>
  <c r="AR1050" i="12"/>
  <c r="AR1051" i="12"/>
  <c r="AR1052" i="12"/>
  <c r="AR1053" i="12"/>
  <c r="AR1054" i="12"/>
  <c r="AR1055" i="12"/>
  <c r="AR1056" i="12"/>
  <c r="AR1057" i="12"/>
  <c r="AR1058" i="12"/>
  <c r="AR1059" i="12"/>
  <c r="AR1060" i="12"/>
  <c r="AR1061" i="12"/>
  <c r="AR1062" i="12"/>
  <c r="AR1063" i="12"/>
  <c r="AR1064" i="12"/>
  <c r="AR1065" i="12"/>
  <c r="AR1066" i="12"/>
  <c r="AR1067" i="12"/>
  <c r="AR1068" i="12"/>
  <c r="AR1069" i="12"/>
  <c r="AR1070" i="12"/>
  <c r="AR1071" i="12"/>
  <c r="AR1072" i="12"/>
  <c r="AR1073" i="12"/>
  <c r="AR1074" i="12"/>
  <c r="AR1075" i="12"/>
  <c r="AR1076" i="12"/>
  <c r="AR1077" i="12"/>
  <c r="AR1078" i="12"/>
  <c r="AR1079" i="12"/>
  <c r="AR1080" i="12"/>
  <c r="AR1081" i="12"/>
  <c r="AR1082" i="12"/>
  <c r="AR1083" i="12"/>
  <c r="AR1084" i="12"/>
  <c r="AR1085" i="12"/>
  <c r="AR1086" i="12"/>
  <c r="AR1087" i="12"/>
  <c r="AR1088" i="12"/>
  <c r="AR1089" i="12"/>
  <c r="AR1090" i="12"/>
  <c r="AR1091" i="12"/>
  <c r="AR1092" i="12"/>
  <c r="AR1093" i="12"/>
  <c r="AR1094" i="12"/>
  <c r="AR1095" i="12"/>
  <c r="AR1096" i="12"/>
  <c r="AR1097" i="12"/>
  <c r="AR1098" i="12"/>
  <c r="AR1099" i="12"/>
  <c r="AR1100" i="12"/>
  <c r="AR1101" i="12"/>
  <c r="AR1102" i="12"/>
  <c r="AR1103" i="12"/>
  <c r="AR1104" i="12"/>
  <c r="AR1105" i="12"/>
  <c r="AR1106" i="12"/>
  <c r="AR1107" i="12"/>
  <c r="AR1108" i="12"/>
  <c r="AR1109" i="12"/>
  <c r="AR1110" i="12"/>
  <c r="AR1111" i="12"/>
  <c r="AR1112" i="12"/>
  <c r="AR1113" i="12"/>
  <c r="AR1114" i="12"/>
  <c r="AR1115" i="12"/>
  <c r="AR1116" i="12"/>
  <c r="AR1117" i="12"/>
  <c r="AR1118" i="12"/>
  <c r="AR1119" i="12"/>
  <c r="AR1120" i="12"/>
  <c r="AR1121" i="12"/>
  <c r="AR1122" i="12"/>
  <c r="AR1123" i="12"/>
  <c r="AR1124" i="12"/>
  <c r="AR1125" i="12"/>
  <c r="AR1126" i="12"/>
  <c r="AR1127" i="12"/>
  <c r="AR1128" i="12"/>
  <c r="AR1129" i="12"/>
  <c r="AR1130" i="12"/>
  <c r="AR1131" i="12"/>
  <c r="AR1132" i="12"/>
  <c r="AR1133" i="12"/>
  <c r="AR1134" i="12"/>
  <c r="AR1135" i="12"/>
  <c r="AR1136" i="12"/>
  <c r="AR1137" i="12"/>
  <c r="AR1138" i="12"/>
  <c r="AR1139" i="12"/>
  <c r="AR1140" i="12"/>
  <c r="AR1141" i="12"/>
  <c r="AR1142" i="12"/>
  <c r="AR1143" i="12"/>
  <c r="AR1144" i="12"/>
  <c r="AR1145" i="12"/>
  <c r="AR1146" i="12"/>
  <c r="AR1147" i="12"/>
  <c r="AR1148" i="12"/>
  <c r="AR1149" i="12"/>
  <c r="AR1150" i="12"/>
  <c r="AR1151" i="12"/>
  <c r="AR1152" i="12"/>
  <c r="AR1153" i="12"/>
  <c r="AR1154" i="12"/>
  <c r="AR1155" i="12"/>
  <c r="AR1156" i="12"/>
  <c r="AR1157" i="12"/>
  <c r="AR1158" i="12"/>
  <c r="AR1159" i="12"/>
  <c r="AR1160" i="12"/>
  <c r="AR1161" i="12"/>
  <c r="AR1162" i="12"/>
  <c r="AR1163" i="12"/>
  <c r="AR1164" i="12"/>
  <c r="AR1165" i="12"/>
  <c r="AR1166" i="12"/>
  <c r="AR1167" i="12"/>
  <c r="AR1168" i="12"/>
  <c r="AR1169" i="12"/>
  <c r="AR1170" i="12"/>
  <c r="AR1171" i="12"/>
  <c r="AR1172" i="12"/>
  <c r="AR1173" i="12"/>
  <c r="AR1174" i="12"/>
  <c r="AR1175" i="12"/>
  <c r="AR1176" i="12"/>
  <c r="AR1177" i="12"/>
  <c r="AR1178" i="12"/>
  <c r="AR1179" i="12"/>
  <c r="AR1180" i="12"/>
  <c r="AR1181" i="12"/>
  <c r="AR1182" i="12"/>
  <c r="AR1183" i="12"/>
  <c r="AR1184" i="12"/>
  <c r="AR1185" i="12"/>
  <c r="AR1186" i="12"/>
  <c r="AR1187" i="12"/>
  <c r="AR1188" i="12"/>
  <c r="AR1189" i="12"/>
  <c r="AR1190" i="12"/>
  <c r="AR1191" i="12"/>
  <c r="AR1192" i="12"/>
  <c r="AR1193" i="12"/>
  <c r="AR1194" i="12"/>
  <c r="AR1195" i="12"/>
  <c r="AR1196" i="12"/>
  <c r="AR1197" i="12"/>
  <c r="AR1198" i="12"/>
  <c r="AR1199" i="12"/>
  <c r="AR1200" i="12"/>
  <c r="AR1201" i="12"/>
  <c r="AR1202" i="12"/>
  <c r="AR1203" i="12"/>
  <c r="AR1204" i="12"/>
  <c r="AR1205" i="12"/>
  <c r="AR1206" i="12"/>
  <c r="AR1207" i="12"/>
  <c r="AR1208" i="12"/>
  <c r="AR1209" i="12"/>
  <c r="AR1210" i="12"/>
  <c r="AR1211" i="12"/>
  <c r="AR1212" i="12"/>
  <c r="AR1213" i="12"/>
  <c r="AR1214" i="12"/>
  <c r="AR1215" i="12"/>
  <c r="AR1216" i="12"/>
  <c r="AR1217" i="12"/>
  <c r="AR1218" i="12"/>
  <c r="AR1219" i="12"/>
  <c r="AR1220" i="12"/>
  <c r="AR1221" i="12"/>
  <c r="AR1222" i="12"/>
  <c r="AR1223" i="12"/>
  <c r="AR1224" i="12"/>
  <c r="AR1225" i="12"/>
  <c r="AR1226" i="12"/>
  <c r="AR1227" i="12"/>
  <c r="AR1228" i="12"/>
  <c r="AR1229" i="12"/>
  <c r="AR1230" i="12"/>
  <c r="AR1231" i="12"/>
  <c r="AR1232" i="12"/>
  <c r="AR1233" i="12"/>
  <c r="AR1234" i="12"/>
  <c r="AR1235" i="12"/>
  <c r="AR1236" i="12"/>
  <c r="AR1237" i="12"/>
  <c r="AR1238" i="12"/>
  <c r="AR1239" i="12"/>
  <c r="AR1240" i="12"/>
  <c r="AR1241" i="12"/>
  <c r="AR1242" i="12"/>
  <c r="AR1243" i="12"/>
  <c r="AR1244" i="12"/>
  <c r="AR1245" i="12"/>
  <c r="AR1246" i="12"/>
  <c r="AR1247" i="12"/>
  <c r="AR1248" i="12"/>
  <c r="AR1249" i="12"/>
  <c r="AR1250" i="12"/>
  <c r="AR1251" i="12"/>
  <c r="AR1252" i="12"/>
  <c r="AR1253" i="12"/>
  <c r="AR1254" i="12"/>
  <c r="AR1255" i="12"/>
  <c r="AR1256" i="12"/>
  <c r="AR1257" i="12"/>
  <c r="AR1258" i="12"/>
  <c r="AR1259" i="12"/>
  <c r="AR1260" i="12"/>
  <c r="AR1261" i="12"/>
  <c r="AR1262" i="12"/>
  <c r="AR1263" i="12"/>
  <c r="AR1264" i="12"/>
  <c r="AR1265" i="12"/>
  <c r="AR1266" i="12"/>
  <c r="AR1267" i="12"/>
  <c r="AR1268" i="12"/>
  <c r="AR1269" i="12"/>
  <c r="AR1270" i="12"/>
  <c r="AR1271" i="12"/>
  <c r="AR1272" i="12"/>
  <c r="AR1273" i="12"/>
  <c r="AR1274" i="12"/>
  <c r="AR1275" i="12"/>
  <c r="AR1276" i="12"/>
  <c r="AR1277" i="12"/>
  <c r="AR1278" i="12"/>
  <c r="AR1279" i="12"/>
  <c r="AR1280" i="12"/>
  <c r="AR1281" i="12"/>
  <c r="AR1282" i="12"/>
  <c r="AR1283" i="12"/>
  <c r="AR1284" i="12"/>
  <c r="AR1285" i="12"/>
  <c r="AR1286" i="12"/>
  <c r="AR1287" i="12"/>
  <c r="AR1288" i="12"/>
  <c r="AR1289" i="12"/>
  <c r="AR1290" i="12"/>
  <c r="AR1291" i="12"/>
  <c r="AR1292" i="12"/>
  <c r="AR1293" i="12"/>
  <c r="AR1294" i="12"/>
  <c r="AR1295" i="12"/>
  <c r="AR1296" i="12"/>
  <c r="AR1297" i="12"/>
  <c r="AR1298" i="12"/>
  <c r="AR1299" i="12"/>
  <c r="AR1300" i="12"/>
  <c r="AR1301" i="12"/>
  <c r="AR1302" i="12"/>
  <c r="AR1303" i="12"/>
  <c r="AR1304" i="12"/>
  <c r="AR1305" i="12"/>
  <c r="AR1306" i="12"/>
  <c r="AR1307" i="12"/>
  <c r="AR1308" i="12"/>
  <c r="AR1309" i="12"/>
  <c r="AR1310" i="12"/>
  <c r="AR1311" i="12"/>
  <c r="AR1312" i="12"/>
  <c r="AR1313" i="12"/>
  <c r="AR1314" i="12"/>
  <c r="AR1315" i="12"/>
  <c r="AR1316" i="12"/>
  <c r="AR1317" i="12"/>
  <c r="AR1318" i="12"/>
  <c r="AR1319" i="12"/>
  <c r="AR1320" i="12"/>
  <c r="AR1321" i="12"/>
  <c r="AR1322" i="12"/>
  <c r="AR1323" i="12"/>
  <c r="AR1324" i="12"/>
  <c r="AR1325" i="12"/>
  <c r="AR1326" i="12"/>
  <c r="AR1327" i="12"/>
  <c r="AR1328" i="12"/>
  <c r="AR1329" i="12"/>
  <c r="AR1330" i="12"/>
  <c r="AR1331" i="12"/>
  <c r="AR1332" i="12"/>
  <c r="AR1333" i="12"/>
  <c r="AR1334" i="12"/>
  <c r="AR1335" i="12"/>
  <c r="AR1336" i="12"/>
  <c r="AR1337" i="12"/>
  <c r="AR1338" i="12"/>
  <c r="AR1339" i="12"/>
  <c r="AR1340" i="12"/>
  <c r="AR1341" i="12"/>
  <c r="AR1342" i="12"/>
  <c r="AR1343" i="12"/>
  <c r="AR1344" i="12"/>
  <c r="AR1345" i="12"/>
  <c r="AR1346" i="12"/>
  <c r="AR1347" i="12"/>
  <c r="AR1348" i="12"/>
  <c r="AR1349" i="12"/>
  <c r="AR1350" i="12"/>
  <c r="AR1351" i="12"/>
  <c r="AR1352" i="12"/>
  <c r="AR1353" i="12"/>
  <c r="AR1354" i="12"/>
  <c r="AR1355" i="12"/>
  <c r="AR1356" i="12"/>
  <c r="AR1357" i="12"/>
  <c r="AR1358" i="12"/>
  <c r="AR1359" i="12"/>
  <c r="AR1360" i="12"/>
  <c r="AR1361" i="12"/>
  <c r="AR1362" i="12"/>
  <c r="AR1363" i="12"/>
  <c r="AR1364" i="12"/>
  <c r="AR1365" i="12"/>
  <c r="AR1366" i="12"/>
  <c r="AR1367" i="12"/>
  <c r="AR1368" i="12"/>
  <c r="AR1369" i="12"/>
  <c r="AR1370" i="12"/>
  <c r="AR1371" i="12"/>
  <c r="AR1372" i="12"/>
  <c r="AR1373" i="12"/>
  <c r="AR1374" i="12"/>
  <c r="AR1375" i="12"/>
  <c r="AR1376" i="12"/>
  <c r="AR1377" i="12"/>
  <c r="AR1378" i="12"/>
  <c r="AR1379" i="12"/>
  <c r="AR1380" i="12"/>
  <c r="AR1381" i="12"/>
  <c r="AR1382" i="12"/>
  <c r="AR1383" i="12"/>
  <c r="AR1384" i="12"/>
  <c r="AR1385" i="12"/>
  <c r="AR1386" i="12"/>
  <c r="AR1387" i="12"/>
  <c r="AR1388" i="12"/>
  <c r="AR1389" i="12"/>
  <c r="AR1390" i="12"/>
  <c r="AR1391" i="12"/>
  <c r="AR1392" i="12"/>
  <c r="AR1393" i="12"/>
  <c r="AR1394" i="12"/>
  <c r="AR1395" i="12"/>
  <c r="AR1396" i="12"/>
  <c r="AR1397" i="12"/>
  <c r="AR1398" i="12"/>
  <c r="AR1399" i="12"/>
  <c r="AR1400" i="12"/>
  <c r="AR1401" i="12"/>
  <c r="AR1402" i="12"/>
  <c r="AR1403" i="12"/>
  <c r="AR1404" i="12"/>
  <c r="AR1405" i="12"/>
  <c r="AR1406" i="12"/>
  <c r="AR1407" i="12"/>
  <c r="AR1408" i="12"/>
  <c r="AR1409" i="12"/>
  <c r="AR1410" i="12"/>
  <c r="AR1411" i="12"/>
  <c r="AR1412" i="12"/>
  <c r="AR1413" i="12"/>
  <c r="AR1414" i="12"/>
  <c r="AR1415" i="12"/>
  <c r="AR1416" i="12"/>
  <c r="AR1417" i="12"/>
  <c r="AR1418" i="12"/>
  <c r="AR1419" i="12"/>
  <c r="AR1420" i="12"/>
  <c r="AR1421" i="12"/>
  <c r="AR1422" i="12"/>
  <c r="AR1423" i="12"/>
  <c r="AR1424" i="12"/>
  <c r="AR1425" i="12"/>
  <c r="AR1426" i="12"/>
  <c r="AR1427" i="12"/>
  <c r="AR1428" i="12"/>
  <c r="AR1429" i="12"/>
  <c r="AR1430" i="12"/>
  <c r="AR1431" i="12"/>
  <c r="AR1432" i="12"/>
  <c r="AR1433" i="12"/>
  <c r="AR1434" i="12"/>
  <c r="AR1435" i="12"/>
  <c r="AR1436" i="12"/>
  <c r="AR1437" i="12"/>
  <c r="AR1438" i="12"/>
  <c r="AR1439" i="12"/>
  <c r="AR1440" i="12"/>
  <c r="AR1441" i="12"/>
  <c r="AR1442" i="12"/>
  <c r="AR1443" i="12"/>
  <c r="AR1444" i="12"/>
  <c r="AR1445" i="12"/>
  <c r="AR1446" i="12"/>
  <c r="AR1447" i="12"/>
  <c r="AR1448" i="12"/>
  <c r="AR1449" i="12"/>
  <c r="AR1450" i="12"/>
  <c r="AR1451" i="12"/>
  <c r="AR1452" i="12"/>
  <c r="AR1453" i="12"/>
  <c r="AR1454" i="12"/>
  <c r="AR1455" i="12"/>
  <c r="AR1456" i="12"/>
  <c r="AR1457" i="12"/>
  <c r="AR1458" i="12"/>
  <c r="AR1459" i="12"/>
  <c r="AR1460" i="12"/>
  <c r="AR1461" i="12"/>
  <c r="AR1462" i="12"/>
  <c r="AR1463" i="12"/>
  <c r="AR1464" i="12"/>
  <c r="AR1465" i="12"/>
  <c r="AR1466" i="12"/>
  <c r="AR1467" i="12"/>
  <c r="AR1468" i="12"/>
  <c r="AR1469" i="12"/>
  <c r="AR1470" i="12"/>
  <c r="AR1471" i="12"/>
  <c r="AR1472" i="12"/>
  <c r="AR1473" i="12"/>
  <c r="AR1474" i="12"/>
  <c r="AR1475" i="12"/>
  <c r="AR1476" i="12"/>
  <c r="AR1477" i="12"/>
  <c r="AR1478" i="12"/>
  <c r="AR1479" i="12"/>
  <c r="AR1480" i="12"/>
  <c r="AR1481" i="12"/>
  <c r="AR1482" i="12"/>
  <c r="AR1483" i="12"/>
  <c r="AR1484" i="12"/>
  <c r="AR1485" i="12"/>
  <c r="AR1486" i="12"/>
  <c r="AR1487" i="12"/>
  <c r="AR1488" i="12"/>
  <c r="AR1489" i="12"/>
  <c r="AR1490" i="12"/>
  <c r="AR1491" i="12"/>
  <c r="AR1492" i="12"/>
  <c r="AR1493" i="12"/>
  <c r="AR1494" i="12"/>
  <c r="AR1495" i="12"/>
  <c r="AR1496" i="12"/>
  <c r="AR1497" i="12"/>
  <c r="AR1498" i="12"/>
  <c r="AR1499" i="12"/>
  <c r="AR1500" i="12"/>
  <c r="AR1501" i="12"/>
  <c r="AR1502" i="12"/>
  <c r="AR1503" i="12"/>
  <c r="AR1504" i="12"/>
  <c r="AR1505" i="12"/>
  <c r="AR1506" i="12"/>
  <c r="AR1507" i="12"/>
  <c r="AR1508" i="12"/>
  <c r="AR1509" i="12"/>
  <c r="AR1510" i="12"/>
  <c r="AR1511" i="12"/>
  <c r="AR1512" i="12"/>
  <c r="AR1513" i="12"/>
  <c r="AR1514" i="12"/>
  <c r="AR1515" i="12"/>
  <c r="AR1516" i="12"/>
  <c r="AR1517" i="12"/>
  <c r="AR1518" i="12"/>
  <c r="AR1519" i="12"/>
  <c r="AR1520" i="12"/>
  <c r="AR1521" i="12"/>
  <c r="AR1522" i="12"/>
  <c r="AR1523" i="12"/>
  <c r="AR1524" i="12"/>
  <c r="AR1525" i="12"/>
  <c r="AR1526" i="12"/>
  <c r="AR1527" i="12"/>
  <c r="AR1528" i="12"/>
  <c r="AR1529" i="12"/>
  <c r="AR1530" i="12"/>
  <c r="AR1531" i="12"/>
  <c r="AR1532" i="12"/>
  <c r="AR1533" i="12"/>
  <c r="AR1534" i="12"/>
  <c r="AR1535" i="12"/>
  <c r="AR1536" i="12"/>
  <c r="AR1537" i="12"/>
  <c r="AR1538" i="12"/>
  <c r="AR1539" i="12"/>
  <c r="AR1540" i="12"/>
  <c r="AR1541" i="12"/>
  <c r="AR1542" i="12"/>
  <c r="AR1543" i="12"/>
  <c r="AR1544" i="12"/>
  <c r="AR1545" i="12"/>
  <c r="AR1546" i="12"/>
  <c r="AR1547" i="12"/>
  <c r="AR1548" i="12"/>
  <c r="AR1549" i="12"/>
  <c r="AR1550" i="12"/>
  <c r="AR1551" i="12"/>
  <c r="AR1552" i="12"/>
  <c r="AR1553" i="12"/>
  <c r="AR1554" i="12"/>
  <c r="AR1555" i="12"/>
  <c r="AR1556" i="12"/>
  <c r="AR1557" i="12"/>
  <c r="AR1558" i="12"/>
  <c r="AR1559" i="12"/>
  <c r="AR1560" i="12"/>
  <c r="AR1561" i="12"/>
  <c r="AR1562" i="12"/>
  <c r="AR1563" i="12"/>
  <c r="AR1564" i="12"/>
  <c r="AR1565" i="12"/>
  <c r="AR1566" i="12"/>
  <c r="AR1567" i="12"/>
  <c r="AR1568" i="12"/>
  <c r="AR1569" i="12"/>
  <c r="AR1570" i="12"/>
  <c r="AR1571" i="12"/>
  <c r="AR1572" i="12"/>
  <c r="AR1573" i="12"/>
  <c r="AR1574" i="12"/>
  <c r="AR1575" i="12"/>
  <c r="AR1576" i="12"/>
  <c r="AR1577" i="12"/>
  <c r="AR1578" i="12"/>
  <c r="AR1579" i="12"/>
  <c r="AR1580" i="12"/>
  <c r="AR1581" i="12"/>
  <c r="AR1582" i="12"/>
  <c r="AR1583" i="12"/>
  <c r="AR1584" i="12"/>
  <c r="AR1585" i="12"/>
  <c r="AR1586" i="12"/>
  <c r="AR1587" i="12"/>
  <c r="AR1588" i="12"/>
  <c r="AR1589" i="12"/>
  <c r="AR1590" i="12"/>
  <c r="AR1591" i="12"/>
  <c r="AR1592" i="12"/>
  <c r="AR1593" i="12"/>
  <c r="AR1594" i="12"/>
  <c r="AR1595" i="12"/>
  <c r="AR1596" i="12"/>
  <c r="AR1597" i="12"/>
  <c r="AR1598" i="12"/>
  <c r="AR1599" i="12"/>
  <c r="AR1600" i="12"/>
  <c r="AR1601" i="12"/>
  <c r="AR1602" i="12"/>
  <c r="AR1603" i="12"/>
  <c r="AR1604" i="12"/>
  <c r="AR1605" i="12"/>
  <c r="AR1606" i="12"/>
  <c r="AR1607" i="12"/>
  <c r="AR1608" i="12"/>
  <c r="AR1609" i="12"/>
  <c r="AR1610" i="12"/>
  <c r="AR1611" i="12"/>
  <c r="AR1612" i="12"/>
  <c r="AR1613" i="12"/>
  <c r="AR1614" i="12"/>
  <c r="AR1615" i="12"/>
  <c r="AR1616" i="12"/>
  <c r="AR1617" i="12"/>
  <c r="AR1618" i="12"/>
  <c r="AR1619" i="12"/>
  <c r="AR1620" i="12"/>
  <c r="AR1621" i="12"/>
  <c r="AR1622" i="12"/>
  <c r="AR1623" i="12"/>
  <c r="AR1624" i="12"/>
  <c r="AS2" i="12"/>
  <c r="AS3" i="12"/>
  <c r="AS4" i="12"/>
  <c r="AS5" i="12"/>
  <c r="AS6" i="12"/>
  <c r="AS7" i="12"/>
  <c r="AS8" i="12"/>
  <c r="AS9" i="12"/>
  <c r="AS11" i="12"/>
  <c r="AS12" i="12"/>
  <c r="AS13" i="12"/>
  <c r="AS14" i="12"/>
  <c r="AS15" i="12"/>
  <c r="AS16" i="12"/>
  <c r="AS18" i="12"/>
  <c r="AS19" i="12"/>
  <c r="AS20" i="12"/>
  <c r="AS21" i="12"/>
  <c r="AS22" i="12"/>
  <c r="AS23" i="12"/>
  <c r="AS24" i="12"/>
  <c r="AS25" i="12"/>
  <c r="AS26" i="12"/>
  <c r="AS27" i="12"/>
  <c r="AS28" i="12"/>
  <c r="AS31" i="12"/>
  <c r="AS32" i="12"/>
  <c r="AS33" i="12"/>
  <c r="AS35" i="12"/>
  <c r="AS36" i="12"/>
  <c r="AS38" i="12"/>
  <c r="AS39" i="12"/>
  <c r="AS40" i="12"/>
  <c r="AS41" i="12"/>
  <c r="AS42" i="12"/>
  <c r="AS43" i="12"/>
  <c r="AS44" i="12"/>
  <c r="AS47" i="12"/>
  <c r="AS48" i="12"/>
  <c r="AS50" i="12"/>
  <c r="AS51" i="12"/>
  <c r="AS52" i="12"/>
  <c r="AS55" i="12"/>
  <c r="AS56" i="12"/>
  <c r="AS57" i="12"/>
  <c r="AS59" i="12"/>
  <c r="AS60" i="12"/>
  <c r="AS63" i="12"/>
  <c r="AS64" i="12"/>
  <c r="AS67" i="12"/>
  <c r="AS68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7" i="12"/>
  <c r="AS88" i="12"/>
  <c r="AS89" i="12"/>
  <c r="AS90" i="12"/>
  <c r="AS91" i="12"/>
  <c r="AS92" i="12"/>
  <c r="AS95" i="12"/>
  <c r="AS96" i="12"/>
  <c r="AS97" i="12"/>
  <c r="AS99" i="12"/>
  <c r="AS100" i="12"/>
  <c r="AS101" i="12"/>
  <c r="AS103" i="12"/>
  <c r="AS104" i="12"/>
  <c r="AS105" i="12"/>
  <c r="AS106" i="12"/>
  <c r="AS107" i="12"/>
  <c r="AS108" i="12"/>
  <c r="AS109" i="12"/>
  <c r="AS110" i="12"/>
  <c r="AS111" i="12"/>
  <c r="AS112" i="12"/>
  <c r="AS115" i="12"/>
  <c r="AS116" i="12"/>
  <c r="AS117" i="12"/>
  <c r="AS118" i="12"/>
  <c r="AS119" i="12"/>
  <c r="AS120" i="12"/>
  <c r="AS121" i="12"/>
  <c r="AS122" i="12"/>
  <c r="AS123" i="12"/>
  <c r="AS124" i="12"/>
  <c r="AS126" i="12"/>
  <c r="AS127" i="12"/>
  <c r="AS128" i="12"/>
  <c r="AS130" i="12"/>
  <c r="AS131" i="12"/>
  <c r="AS132" i="12"/>
  <c r="AS135" i="12"/>
  <c r="AS136" i="12"/>
  <c r="AS137" i="12"/>
  <c r="AS139" i="12"/>
  <c r="AS140" i="12"/>
  <c r="AS141" i="12"/>
  <c r="AS143" i="12"/>
  <c r="AS144" i="12"/>
  <c r="AS145" i="12"/>
  <c r="AS146" i="12"/>
  <c r="AS147" i="12"/>
  <c r="AS148" i="12"/>
  <c r="AS149" i="12"/>
  <c r="AS150" i="12"/>
  <c r="AS151" i="12"/>
  <c r="AS152" i="12"/>
  <c r="AS153" i="12"/>
  <c r="AS155" i="12"/>
  <c r="AS156" i="12"/>
  <c r="AS157" i="12"/>
  <c r="AS158" i="12"/>
  <c r="AS159" i="12"/>
  <c r="AS160" i="12"/>
  <c r="AS161" i="12"/>
  <c r="AS163" i="12"/>
  <c r="AS164" i="12"/>
  <c r="AS165" i="12"/>
  <c r="AS166" i="12"/>
  <c r="AS167" i="12"/>
  <c r="AS168" i="12"/>
  <c r="AS169" i="12"/>
  <c r="AS170" i="12"/>
  <c r="AS171" i="12"/>
  <c r="AS172" i="12"/>
  <c r="AS173" i="12"/>
  <c r="AS174" i="12"/>
  <c r="AS175" i="12"/>
  <c r="AS176" i="12"/>
  <c r="AS177" i="12"/>
  <c r="AS178" i="12"/>
  <c r="AS179" i="12"/>
  <c r="AS180" i="12"/>
  <c r="AS181" i="12"/>
  <c r="AS183" i="12"/>
  <c r="AS184" i="12"/>
  <c r="AS187" i="12"/>
  <c r="AS188" i="12"/>
  <c r="AS191" i="12"/>
  <c r="AS192" i="12"/>
  <c r="AS195" i="12"/>
  <c r="AS196" i="12"/>
  <c r="AS197" i="12"/>
  <c r="AS198" i="12"/>
  <c r="AS199" i="12"/>
  <c r="AS200" i="12"/>
  <c r="AS201" i="12"/>
  <c r="AS203" i="12"/>
  <c r="AS204" i="12"/>
  <c r="AS205" i="12"/>
  <c r="AS206" i="12"/>
  <c r="AS207" i="12"/>
  <c r="AS208" i="12"/>
  <c r="AS209" i="12"/>
  <c r="AS210" i="12"/>
  <c r="AS211" i="12"/>
  <c r="AS212" i="12"/>
  <c r="AS213" i="12"/>
  <c r="AS215" i="12"/>
  <c r="AS216" i="12"/>
  <c r="AS217" i="12"/>
  <c r="AS218" i="12"/>
  <c r="AS219" i="12"/>
  <c r="AS220" i="12"/>
  <c r="AS221" i="12"/>
  <c r="AS223" i="12"/>
  <c r="AS224" i="12"/>
  <c r="AS226" i="12"/>
  <c r="AS227" i="12"/>
  <c r="AS228" i="12"/>
  <c r="AS230" i="12"/>
  <c r="AS231" i="12"/>
  <c r="AS232" i="12"/>
  <c r="AS234" i="12"/>
  <c r="AS235" i="12"/>
  <c r="AS236" i="12"/>
  <c r="AS237" i="12"/>
  <c r="AS238" i="12"/>
  <c r="AS239" i="12"/>
  <c r="AS240" i="12"/>
  <c r="AS241" i="12"/>
  <c r="AS243" i="12"/>
  <c r="AS244" i="12"/>
  <c r="AS245" i="12"/>
  <c r="AS247" i="12"/>
  <c r="AS248" i="12"/>
  <c r="AS249" i="12"/>
  <c r="AS250" i="12"/>
  <c r="AS251" i="12"/>
  <c r="AS252" i="12"/>
  <c r="AS254" i="12"/>
  <c r="AS255" i="12"/>
  <c r="AS256" i="12"/>
  <c r="AS258" i="12"/>
  <c r="AS259" i="12"/>
  <c r="AS260" i="12"/>
  <c r="AS261" i="12"/>
  <c r="AS262" i="12"/>
  <c r="AS263" i="12"/>
  <c r="AS264" i="12"/>
  <c r="AS266" i="12"/>
  <c r="AS267" i="12"/>
  <c r="AS268" i="12"/>
  <c r="AS269" i="12"/>
  <c r="AS270" i="12"/>
  <c r="AS271" i="12"/>
  <c r="AS272" i="12"/>
  <c r="AS273" i="12"/>
  <c r="AS275" i="12"/>
  <c r="AS276" i="12"/>
  <c r="AS278" i="12"/>
  <c r="AS279" i="12"/>
  <c r="AS280" i="12"/>
  <c r="AS281" i="12"/>
  <c r="AS282" i="12"/>
  <c r="AS283" i="12"/>
  <c r="AS284" i="12"/>
  <c r="AS285" i="12"/>
  <c r="AS287" i="12"/>
  <c r="AS288" i="12"/>
  <c r="AS291" i="12"/>
  <c r="AS292" i="12"/>
  <c r="AS295" i="12"/>
  <c r="AS296" i="12"/>
  <c r="AS297" i="12"/>
  <c r="AS298" i="12"/>
  <c r="AS299" i="12"/>
  <c r="AS300" i="12"/>
  <c r="AS301" i="12"/>
  <c r="AS302" i="12"/>
  <c r="AS303" i="12"/>
  <c r="AS304" i="12"/>
  <c r="AS305" i="12"/>
  <c r="AS306" i="12"/>
  <c r="AS307" i="12"/>
  <c r="AS308" i="12"/>
  <c r="AS309" i="12"/>
  <c r="AS311" i="12"/>
  <c r="AS312" i="12"/>
  <c r="AS313" i="12"/>
  <c r="AS315" i="12"/>
  <c r="AS316" i="12"/>
  <c r="AS319" i="12"/>
  <c r="AS320" i="12"/>
  <c r="AS321" i="12"/>
  <c r="AS322" i="12"/>
  <c r="AS323" i="12"/>
  <c r="AS324" i="12"/>
  <c r="AS325" i="12"/>
  <c r="AS327" i="12"/>
  <c r="AS328" i="12"/>
  <c r="AS331" i="12"/>
  <c r="AS332" i="12"/>
  <c r="AS334" i="12"/>
  <c r="AS335" i="12"/>
  <c r="AS336" i="12"/>
  <c r="AS337" i="12"/>
  <c r="AS338" i="12"/>
  <c r="AS339" i="12"/>
  <c r="AS340" i="12"/>
  <c r="AS341" i="12"/>
  <c r="AS342" i="12"/>
  <c r="AS343" i="12"/>
  <c r="AS344" i="12"/>
  <c r="AS347" i="12"/>
  <c r="AS348" i="12"/>
  <c r="AS351" i="12"/>
  <c r="AS352" i="12"/>
  <c r="AS355" i="12"/>
  <c r="AS356" i="12"/>
  <c r="AS357" i="12"/>
  <c r="AS358" i="12"/>
  <c r="AS359" i="12"/>
  <c r="AS360" i="12"/>
  <c r="AS361" i="12"/>
  <c r="AS363" i="12"/>
  <c r="AS364" i="12"/>
  <c r="AS365" i="12"/>
  <c r="AS367" i="12"/>
  <c r="AS368" i="12"/>
  <c r="AS371" i="12"/>
  <c r="AS372" i="12"/>
  <c r="AS375" i="12"/>
  <c r="AS376" i="12"/>
  <c r="AS379" i="12"/>
  <c r="AS380" i="12"/>
  <c r="AS383" i="12"/>
  <c r="AS384" i="12"/>
  <c r="AS385" i="12"/>
  <c r="AS387" i="12"/>
  <c r="AS388" i="12"/>
  <c r="AS390" i="12"/>
  <c r="AS391" i="12"/>
  <c r="AS392" i="12"/>
  <c r="AS393" i="12"/>
  <c r="AS394" i="12"/>
  <c r="AS395" i="12"/>
  <c r="AS396" i="12"/>
  <c r="AS398" i="12"/>
  <c r="AS399" i="12"/>
  <c r="AS400" i="12"/>
  <c r="AS401" i="12"/>
  <c r="AS402" i="12"/>
  <c r="AS403" i="12"/>
  <c r="AS404" i="12"/>
  <c r="AS406" i="12"/>
  <c r="AS407" i="12"/>
  <c r="AS408" i="12"/>
  <c r="AS411" i="12"/>
  <c r="AS412" i="12"/>
  <c r="AS413" i="12"/>
  <c r="AS414" i="12"/>
  <c r="AS415" i="12"/>
  <c r="AS416" i="12"/>
  <c r="AS417" i="12"/>
  <c r="AS418" i="12"/>
  <c r="AS419" i="12"/>
  <c r="AS420" i="12"/>
  <c r="AS421" i="12"/>
  <c r="AS423" i="12"/>
  <c r="AS424" i="12"/>
  <c r="AS425" i="12"/>
  <c r="AS426" i="12"/>
  <c r="AS427" i="12"/>
  <c r="AS428" i="12"/>
  <c r="AS429" i="12"/>
  <c r="AS431" i="12"/>
  <c r="AS432" i="12"/>
  <c r="AS433" i="12"/>
  <c r="AS435" i="12"/>
  <c r="AS436" i="12"/>
  <c r="AS437" i="12"/>
  <c r="AS439" i="12"/>
  <c r="AS440" i="12"/>
  <c r="AS442" i="12"/>
  <c r="AS443" i="12"/>
  <c r="AS444" i="12"/>
  <c r="AS446" i="12"/>
  <c r="AS447" i="12"/>
  <c r="AS448" i="12"/>
  <c r="AS449" i="12"/>
  <c r="AS450" i="12"/>
  <c r="AS451" i="12"/>
  <c r="AS452" i="12"/>
  <c r="AS453" i="12"/>
  <c r="AS454" i="12"/>
  <c r="AS455" i="12"/>
  <c r="AS456" i="12"/>
  <c r="AS459" i="12"/>
  <c r="AS460" i="12"/>
  <c r="AS461" i="12"/>
  <c r="AS462" i="12"/>
  <c r="AS463" i="12"/>
  <c r="AS464" i="12"/>
  <c r="AS465" i="12"/>
  <c r="AS466" i="12"/>
  <c r="AS467" i="12"/>
  <c r="AS468" i="12"/>
  <c r="AS470" i="12"/>
  <c r="AS471" i="12"/>
  <c r="AS472" i="12"/>
  <c r="AS474" i="12"/>
  <c r="AS475" i="12"/>
  <c r="AS476" i="12"/>
  <c r="AS477" i="12"/>
  <c r="AS478" i="12"/>
  <c r="AS479" i="12"/>
  <c r="AS480" i="12"/>
  <c r="AS481" i="12"/>
  <c r="AS482" i="12"/>
  <c r="AS483" i="12"/>
  <c r="AS484" i="12"/>
  <c r="AS485" i="12"/>
  <c r="AS487" i="12"/>
  <c r="AS488" i="12"/>
  <c r="AS489" i="12"/>
  <c r="AS491" i="12"/>
  <c r="AS492" i="12"/>
  <c r="AS495" i="12"/>
  <c r="AS496" i="12"/>
  <c r="AS497" i="12"/>
  <c r="AS499" i="12"/>
  <c r="AS500" i="12"/>
  <c r="AS501" i="12"/>
  <c r="AS502" i="12"/>
  <c r="AS503" i="12"/>
  <c r="AS504" i="12"/>
  <c r="AS505" i="12"/>
  <c r="AS506" i="12"/>
  <c r="AS507" i="12"/>
  <c r="AS508" i="12"/>
  <c r="AS509" i="12"/>
  <c r="AS510" i="12"/>
  <c r="AS511" i="12"/>
  <c r="AS512" i="12"/>
  <c r="AS513" i="12"/>
  <c r="AS514" i="12"/>
  <c r="AS515" i="12"/>
  <c r="AS516" i="12"/>
  <c r="AS517" i="12"/>
  <c r="AS518" i="12"/>
  <c r="AS519" i="12"/>
  <c r="AS520" i="12"/>
  <c r="AS521" i="12"/>
  <c r="AS523" i="12"/>
  <c r="AS524" i="12"/>
  <c r="AS526" i="12"/>
  <c r="AS527" i="12"/>
  <c r="AS528" i="12"/>
  <c r="AS530" i="12"/>
  <c r="AS531" i="12"/>
  <c r="AS532" i="12"/>
  <c r="AS533" i="12"/>
  <c r="AS534" i="12"/>
  <c r="AS535" i="12"/>
  <c r="AS536" i="12"/>
  <c r="AS537" i="12"/>
  <c r="AS538" i="12"/>
  <c r="AS539" i="12"/>
  <c r="AS540" i="12"/>
  <c r="AS541" i="12"/>
  <c r="AS543" i="12"/>
  <c r="AS544" i="12"/>
  <c r="AS547" i="12"/>
  <c r="AS548" i="12"/>
  <c r="AS549" i="12"/>
  <c r="AS551" i="12"/>
  <c r="AS552" i="12"/>
  <c r="AS553" i="12"/>
  <c r="AS554" i="12"/>
  <c r="AS555" i="12"/>
  <c r="AS556" i="12"/>
  <c r="AS557" i="12"/>
  <c r="AS559" i="12"/>
  <c r="AS560" i="12"/>
  <c r="AS561" i="12"/>
  <c r="AS562" i="12"/>
  <c r="AS563" i="12"/>
  <c r="AS564" i="12"/>
  <c r="AS566" i="12"/>
  <c r="AS567" i="12"/>
  <c r="AS568" i="12"/>
  <c r="AS571" i="12"/>
  <c r="AS572" i="12"/>
  <c r="AS573" i="12"/>
  <c r="AS575" i="12"/>
  <c r="AS576" i="12"/>
  <c r="AS578" i="12"/>
  <c r="AS579" i="12"/>
  <c r="AS580" i="12"/>
  <c r="AS583" i="12"/>
  <c r="AS584" i="12"/>
  <c r="AS586" i="12"/>
  <c r="AS587" i="12"/>
  <c r="AS588" i="12"/>
  <c r="AS591" i="12"/>
  <c r="AS592" i="12"/>
  <c r="AS593" i="12"/>
  <c r="AS595" i="12"/>
  <c r="AS596" i="12"/>
  <c r="AS597" i="12"/>
  <c r="AS598" i="12"/>
  <c r="AS599" i="12"/>
  <c r="AS600" i="12"/>
  <c r="AS601" i="12"/>
  <c r="AS603" i="12"/>
  <c r="AS604" i="12"/>
  <c r="AS605" i="12"/>
  <c r="AS607" i="12"/>
  <c r="AS608" i="12"/>
  <c r="AS611" i="12"/>
  <c r="AS612" i="12"/>
  <c r="AS613" i="12"/>
  <c r="AS615" i="12"/>
  <c r="AS616" i="12"/>
  <c r="AS617" i="12"/>
  <c r="AS618" i="12"/>
  <c r="AS619" i="12"/>
  <c r="AS620" i="12"/>
  <c r="AS621" i="12"/>
  <c r="AS622" i="12"/>
  <c r="AS623" i="12"/>
  <c r="AS624" i="12"/>
  <c r="AS625" i="12"/>
  <c r="AS626" i="12"/>
  <c r="AS627" i="12"/>
  <c r="AS628" i="12"/>
  <c r="AS631" i="12"/>
  <c r="AS632" i="12"/>
  <c r="AS633" i="12"/>
  <c r="AS635" i="12"/>
  <c r="AS636" i="12"/>
  <c r="AS637" i="12"/>
  <c r="AS638" i="12"/>
  <c r="AS639" i="12"/>
  <c r="AS640" i="12"/>
  <c r="AS641" i="12"/>
  <c r="AS643" i="12"/>
  <c r="AS644" i="12"/>
  <c r="AS647" i="12"/>
  <c r="AS648" i="12"/>
  <c r="AS649" i="12"/>
  <c r="AS651" i="12"/>
  <c r="AS652" i="12"/>
  <c r="AS655" i="12"/>
  <c r="AS656" i="12"/>
  <c r="AS657" i="12"/>
  <c r="AS659" i="12"/>
  <c r="AS660" i="12"/>
  <c r="AS661" i="12"/>
  <c r="AS662" i="12"/>
  <c r="AS663" i="12"/>
  <c r="AS664" i="12"/>
  <c r="AS666" i="12"/>
  <c r="AS667" i="12"/>
  <c r="AS668" i="12"/>
  <c r="AS670" i="12"/>
  <c r="AS671" i="12"/>
  <c r="AS672" i="12"/>
  <c r="AS673" i="12"/>
  <c r="AS674" i="12"/>
  <c r="AS675" i="12"/>
  <c r="AS676" i="12"/>
  <c r="AS679" i="12"/>
  <c r="AS680" i="12"/>
  <c r="AS681" i="12"/>
  <c r="AS682" i="12"/>
  <c r="AS683" i="12"/>
  <c r="AS684" i="12"/>
  <c r="AS685" i="12"/>
  <c r="AS686" i="12"/>
  <c r="AS687" i="12"/>
  <c r="AS688" i="12"/>
  <c r="AS689" i="12"/>
  <c r="AS691" i="12"/>
  <c r="AS692" i="12"/>
  <c r="AS694" i="12"/>
  <c r="AS695" i="12"/>
  <c r="AS696" i="12"/>
  <c r="AS698" i="12"/>
  <c r="AS699" i="12"/>
  <c r="AS700" i="12"/>
  <c r="AS703" i="12"/>
  <c r="AS704" i="12"/>
  <c r="AS705" i="12"/>
  <c r="AS706" i="12"/>
  <c r="AS707" i="12"/>
  <c r="AS708" i="12"/>
  <c r="AS710" i="12"/>
  <c r="AS711" i="12"/>
  <c r="AS712" i="12"/>
  <c r="AS713" i="12"/>
  <c r="AS715" i="12"/>
  <c r="AS716" i="12"/>
  <c r="AS717" i="12"/>
  <c r="AS718" i="12"/>
  <c r="AS719" i="12"/>
  <c r="AS720" i="12"/>
  <c r="AS721" i="12"/>
  <c r="AS723" i="12"/>
  <c r="AS724" i="12"/>
  <c r="AS725" i="12"/>
  <c r="AS726" i="12"/>
  <c r="AS727" i="12"/>
  <c r="AS728" i="12"/>
  <c r="AS729" i="12"/>
  <c r="AS731" i="12"/>
  <c r="AS732" i="12"/>
  <c r="AS733" i="12"/>
  <c r="AS735" i="12"/>
  <c r="AS736" i="12"/>
  <c r="AS737" i="12"/>
  <c r="AS738" i="12"/>
  <c r="AS739" i="12"/>
  <c r="AS740" i="12"/>
  <c r="AS742" i="12"/>
  <c r="AS743" i="12"/>
  <c r="AS744" i="12"/>
  <c r="AS747" i="12"/>
  <c r="AS748" i="12"/>
  <c r="AS749" i="12"/>
  <c r="AS751" i="12"/>
  <c r="AS752" i="12"/>
  <c r="AS755" i="12"/>
  <c r="AS756" i="12"/>
  <c r="AS759" i="12"/>
  <c r="AS760" i="12"/>
  <c r="AS762" i="12"/>
  <c r="AS763" i="12"/>
  <c r="AS764" i="12"/>
  <c r="AS765" i="12"/>
  <c r="AS766" i="12"/>
  <c r="AS767" i="12"/>
  <c r="AS768" i="12"/>
  <c r="AS769" i="12"/>
  <c r="AS771" i="12"/>
  <c r="AS772" i="12"/>
  <c r="AS773" i="12"/>
  <c r="AS774" i="12"/>
  <c r="AS775" i="12"/>
  <c r="AS776" i="12"/>
  <c r="AS779" i="12"/>
  <c r="AS780" i="12"/>
  <c r="AS783" i="12"/>
  <c r="AS784" i="12"/>
  <c r="AS785" i="12"/>
  <c r="AS786" i="12"/>
  <c r="AS787" i="12"/>
  <c r="AS788" i="12"/>
  <c r="AS789" i="12"/>
  <c r="AS790" i="12"/>
  <c r="AS791" i="12"/>
  <c r="AS792" i="12"/>
  <c r="AS794" i="12"/>
  <c r="AS795" i="12"/>
  <c r="AS796" i="12"/>
  <c r="AS797" i="12"/>
  <c r="AS798" i="12"/>
  <c r="AS799" i="12"/>
  <c r="AS800" i="12"/>
  <c r="AS803" i="12"/>
  <c r="AS804" i="12"/>
  <c r="AS805" i="12"/>
  <c r="AS807" i="12"/>
  <c r="AS808" i="12"/>
  <c r="AS809" i="12"/>
  <c r="AS810" i="12"/>
  <c r="AS811" i="12"/>
  <c r="AS812" i="12"/>
  <c r="AS813" i="12"/>
  <c r="AS814" i="12"/>
  <c r="AS815" i="12"/>
  <c r="AS816" i="12"/>
  <c r="AS817" i="12"/>
  <c r="AS819" i="12"/>
  <c r="AS820" i="12"/>
  <c r="AS821" i="12"/>
  <c r="AS822" i="12"/>
  <c r="AS823" i="12"/>
  <c r="AS824" i="12"/>
  <c r="AS825" i="12"/>
  <c r="AS826" i="12"/>
  <c r="AS827" i="12"/>
  <c r="AS828" i="12"/>
  <c r="AS829" i="12"/>
  <c r="AS831" i="12"/>
  <c r="AS832" i="12"/>
  <c r="AS833" i="12"/>
  <c r="AS835" i="12"/>
  <c r="AS836" i="12"/>
  <c r="AS837" i="12"/>
  <c r="AS839" i="12"/>
  <c r="AS840" i="12"/>
  <c r="AS842" i="12"/>
  <c r="AS843" i="12"/>
  <c r="AS844" i="12"/>
  <c r="AS846" i="12"/>
  <c r="AS847" i="12"/>
  <c r="AS848" i="12"/>
  <c r="AS850" i="12"/>
  <c r="AS851" i="12"/>
  <c r="AS852" i="12"/>
  <c r="AS853" i="12"/>
  <c r="AS854" i="12"/>
  <c r="AS855" i="12"/>
  <c r="AS856" i="12"/>
  <c r="AS857" i="12"/>
  <c r="AS859" i="12"/>
  <c r="AS860" i="12"/>
  <c r="AS863" i="12"/>
  <c r="AS864" i="12"/>
  <c r="AS865" i="12"/>
  <c r="AS866" i="12"/>
  <c r="AS867" i="12"/>
  <c r="AS868" i="12"/>
  <c r="AS869" i="12"/>
  <c r="AS870" i="12"/>
  <c r="AS871" i="12"/>
  <c r="AS872" i="12"/>
  <c r="AS874" i="12"/>
  <c r="AS875" i="12"/>
  <c r="AS876" i="12"/>
  <c r="AS877" i="12"/>
  <c r="AS878" i="12"/>
  <c r="AS879" i="12"/>
  <c r="AS880" i="12"/>
  <c r="AS881" i="12"/>
  <c r="AS882" i="12"/>
  <c r="AS883" i="12"/>
  <c r="AS884" i="12"/>
  <c r="AS885" i="12"/>
  <c r="AS886" i="12"/>
  <c r="AS887" i="12"/>
  <c r="AS888" i="12"/>
  <c r="AS889" i="12"/>
  <c r="AS890" i="12"/>
  <c r="AS891" i="12"/>
  <c r="AS892" i="12"/>
  <c r="AS893" i="12"/>
  <c r="AS894" i="12"/>
  <c r="AS895" i="12"/>
  <c r="AS896" i="12"/>
  <c r="AS899" i="12"/>
  <c r="AS900" i="12"/>
  <c r="AS901" i="12"/>
  <c r="AS903" i="12"/>
  <c r="AS904" i="12"/>
  <c r="AS905" i="12"/>
  <c r="AS906" i="12"/>
  <c r="AS907" i="12"/>
  <c r="AS908" i="12"/>
  <c r="AS909" i="12"/>
  <c r="AS910" i="12"/>
  <c r="AS911" i="12"/>
  <c r="AS912" i="12"/>
  <c r="AS913" i="12"/>
  <c r="AS914" i="12"/>
  <c r="AS915" i="12"/>
  <c r="AS916" i="12"/>
  <c r="AS919" i="12"/>
  <c r="AS920" i="12"/>
  <c r="AS921" i="12"/>
  <c r="AS923" i="12"/>
  <c r="AS924" i="12"/>
  <c r="AS925" i="12"/>
  <c r="AS926" i="12"/>
  <c r="AS927" i="12"/>
  <c r="AS928" i="12"/>
  <c r="AS930" i="12"/>
  <c r="AS931" i="12"/>
  <c r="AS932" i="12"/>
  <c r="AS933" i="12"/>
  <c r="AS935" i="12"/>
  <c r="AS936" i="12"/>
  <c r="AS937" i="12"/>
  <c r="AS938" i="12"/>
  <c r="AS939" i="12"/>
  <c r="AS940" i="12"/>
  <c r="AS941" i="12"/>
  <c r="AS943" i="12"/>
  <c r="AS944" i="12"/>
  <c r="AS945" i="12"/>
  <c r="AS946" i="12"/>
  <c r="AS947" i="12"/>
  <c r="AS948" i="12"/>
  <c r="AS949" i="12"/>
  <c r="AS951" i="12"/>
  <c r="AS952" i="12"/>
  <c r="AS954" i="12"/>
  <c r="AS955" i="12"/>
  <c r="AS956" i="12"/>
  <c r="AS957" i="12"/>
  <c r="AS959" i="12"/>
  <c r="AS960" i="12"/>
  <c r="AS961" i="12"/>
  <c r="AS963" i="12"/>
  <c r="AS964" i="12"/>
  <c r="AS965" i="12"/>
  <c r="AS967" i="12"/>
  <c r="AS968" i="12"/>
  <c r="AS969" i="12"/>
  <c r="AS970" i="12"/>
  <c r="AS971" i="12"/>
  <c r="AS972" i="12"/>
  <c r="AS973" i="12"/>
  <c r="AS974" i="12"/>
  <c r="AS975" i="12"/>
  <c r="AS976" i="12"/>
  <c r="AS977" i="12"/>
  <c r="AS978" i="12"/>
  <c r="AS979" i="12"/>
  <c r="AS980" i="12"/>
  <c r="AS981" i="12"/>
  <c r="AS983" i="12"/>
  <c r="AS984" i="12"/>
  <c r="AS985" i="12"/>
  <c r="AS987" i="12"/>
  <c r="AS988" i="12"/>
  <c r="AS989" i="12"/>
  <c r="AS990" i="12"/>
  <c r="AS991" i="12"/>
  <c r="AS992" i="12"/>
  <c r="AS993" i="12"/>
  <c r="AS994" i="12"/>
  <c r="AS995" i="12"/>
  <c r="AS996" i="12"/>
  <c r="AS997" i="12"/>
  <c r="AS998" i="12"/>
  <c r="AS999" i="12"/>
  <c r="AS1000" i="12"/>
  <c r="AS1001" i="12"/>
  <c r="AS1002" i="12"/>
  <c r="AS1003" i="12"/>
  <c r="AS1004" i="12"/>
  <c r="AS1005" i="12"/>
  <c r="AS1007" i="12"/>
  <c r="AS1008" i="12"/>
  <c r="AS1009" i="12"/>
  <c r="AS1010" i="12"/>
  <c r="AS1011" i="12"/>
  <c r="AS1012" i="12"/>
  <c r="AS1013" i="12"/>
  <c r="AS1014" i="12"/>
  <c r="AS1015" i="12"/>
  <c r="AS1016" i="12"/>
  <c r="AS1017" i="12"/>
  <c r="AS1019" i="12"/>
  <c r="AS1020" i="12"/>
  <c r="AS1021" i="12"/>
  <c r="AS1023" i="12"/>
  <c r="AS1024" i="12"/>
  <c r="AS1025" i="12"/>
  <c r="AS1027" i="12"/>
  <c r="AS1028" i="12"/>
  <c r="AS1029" i="12"/>
  <c r="AS1031" i="12"/>
  <c r="AS1032" i="12"/>
  <c r="AS1033" i="12"/>
  <c r="AS1035" i="12"/>
  <c r="AS1036" i="12"/>
  <c r="AS1037" i="12"/>
  <c r="AS1038" i="12"/>
  <c r="AS1039" i="12"/>
  <c r="AS1040" i="12"/>
  <c r="AS1041" i="12"/>
  <c r="AS1043" i="12"/>
  <c r="AS1044" i="12"/>
  <c r="AS1045" i="12"/>
  <c r="AS1046" i="12"/>
  <c r="AS1047" i="12"/>
  <c r="AS1048" i="12"/>
  <c r="AS1049" i="12"/>
  <c r="AS1051" i="12"/>
  <c r="AS1052" i="12"/>
  <c r="AS1053" i="12"/>
  <c r="AS1054" i="12"/>
  <c r="AS1055" i="12"/>
  <c r="AS1056" i="12"/>
  <c r="AS1057" i="12"/>
  <c r="AS1058" i="12"/>
  <c r="AS1059" i="12"/>
  <c r="AS1060" i="12"/>
  <c r="AS1061" i="12"/>
  <c r="AS1063" i="12"/>
  <c r="AS1064" i="12"/>
  <c r="AS1065" i="12"/>
  <c r="AS1067" i="12"/>
  <c r="AS1068" i="12"/>
  <c r="AS1069" i="12"/>
  <c r="AS1070" i="12"/>
  <c r="AS1071" i="12"/>
  <c r="AS1072" i="12"/>
  <c r="AS1073" i="12"/>
  <c r="AS1074" i="12"/>
  <c r="AS1075" i="12"/>
  <c r="AS1076" i="12"/>
  <c r="AS1077" i="12"/>
  <c r="AS1079" i="12"/>
  <c r="AS1080" i="12"/>
  <c r="AS1081" i="12"/>
  <c r="AS1083" i="12"/>
  <c r="AS1084" i="12"/>
  <c r="AS1085" i="12"/>
  <c r="AS1086" i="12"/>
  <c r="AS1087" i="12"/>
  <c r="AS1088" i="12"/>
  <c r="AS1089" i="12"/>
  <c r="AS1091" i="12"/>
  <c r="AS1092" i="12"/>
  <c r="AS1093" i="12"/>
  <c r="AS1094" i="12"/>
  <c r="AS1095" i="12"/>
  <c r="AS1096" i="12"/>
  <c r="AS1097" i="12"/>
  <c r="AS1099" i="12"/>
  <c r="AS1100" i="12"/>
  <c r="AS1101" i="12"/>
  <c r="AS1102" i="12"/>
  <c r="AS1103" i="12"/>
  <c r="AS1104" i="12"/>
  <c r="AS1105" i="12"/>
  <c r="AS1107" i="12"/>
  <c r="AS1108" i="12"/>
  <c r="AS1109" i="12"/>
  <c r="AS1111" i="12"/>
  <c r="AS1112" i="12"/>
  <c r="AS1113" i="12"/>
  <c r="AS1115" i="12"/>
  <c r="AS1116" i="12"/>
  <c r="AS1117" i="12"/>
  <c r="AS1119" i="12"/>
  <c r="AS1120" i="12"/>
  <c r="AS1121" i="12"/>
  <c r="AS1122" i="12"/>
  <c r="AS1123" i="12"/>
  <c r="AS1124" i="12"/>
  <c r="AS1125" i="12"/>
  <c r="AS1126" i="12"/>
  <c r="AS1127" i="12"/>
  <c r="AS1128" i="12"/>
  <c r="AS1129" i="12"/>
  <c r="AS1130" i="12"/>
  <c r="AS1131" i="12"/>
  <c r="AS1132" i="12"/>
  <c r="AS1133" i="12"/>
  <c r="AS1135" i="12"/>
  <c r="AS1136" i="12"/>
  <c r="AS1137" i="12"/>
  <c r="AS1139" i="12"/>
  <c r="AS1140" i="12"/>
  <c r="AS1141" i="12"/>
  <c r="AS1142" i="12"/>
  <c r="AS1143" i="12"/>
  <c r="AS1144" i="12"/>
  <c r="AS1145" i="12"/>
  <c r="AS1146" i="12"/>
  <c r="AS1147" i="12"/>
  <c r="AS1148" i="12"/>
  <c r="AS1149" i="12"/>
  <c r="AS1150" i="12"/>
  <c r="AS1151" i="12"/>
  <c r="AS1152" i="12"/>
  <c r="AS1153" i="12"/>
  <c r="AS1155" i="12"/>
  <c r="AS1156" i="12"/>
  <c r="AS1157" i="12"/>
  <c r="AS1158" i="12"/>
  <c r="AS1159" i="12"/>
  <c r="AS1160" i="12"/>
  <c r="AS1161" i="12"/>
  <c r="AS1162" i="12"/>
  <c r="AS1163" i="12"/>
  <c r="AS1164" i="12"/>
  <c r="AS1165" i="12"/>
  <c r="AS1166" i="12"/>
  <c r="AS1167" i="12"/>
  <c r="AS1168" i="12"/>
  <c r="AS1169" i="12"/>
  <c r="AS1170" i="12"/>
  <c r="AS1171" i="12"/>
  <c r="AS1172" i="12"/>
  <c r="AS1173" i="12"/>
  <c r="AS1175" i="12"/>
  <c r="AS1176" i="12"/>
  <c r="AS1177" i="12"/>
  <c r="AS1179" i="12"/>
  <c r="AS1180" i="12"/>
  <c r="AS1181" i="12"/>
  <c r="AS1183" i="12"/>
  <c r="AS1184" i="12"/>
  <c r="AS1185" i="12"/>
  <c r="AS1187" i="12"/>
  <c r="AS1188" i="12"/>
  <c r="AS1189" i="12"/>
  <c r="AS1191" i="12"/>
  <c r="AS1192" i="12"/>
  <c r="AS1193" i="12"/>
  <c r="AS1195" i="12"/>
  <c r="AS1196" i="12"/>
  <c r="AS1197" i="12"/>
  <c r="AS1199" i="12"/>
  <c r="AS1200" i="12"/>
  <c r="AS1201" i="12"/>
  <c r="AS1203" i="12"/>
  <c r="AS1204" i="12"/>
  <c r="AS1205" i="12"/>
  <c r="AS1206" i="12"/>
  <c r="AS1207" i="12"/>
  <c r="AS1208" i="12"/>
  <c r="AS1209" i="12"/>
  <c r="AS1211" i="12"/>
  <c r="AS1212" i="12"/>
  <c r="AS1213" i="12"/>
  <c r="AS1215" i="12"/>
  <c r="AS1216" i="12"/>
  <c r="AS1217" i="12"/>
  <c r="AS1219" i="12"/>
  <c r="AS1220" i="12"/>
  <c r="AS1221" i="12"/>
  <c r="AS1222" i="12"/>
  <c r="AS1223" i="12"/>
  <c r="AS1224" i="12"/>
  <c r="AS1225" i="12"/>
  <c r="AS1227" i="12"/>
  <c r="AS1228" i="12"/>
  <c r="AS1229" i="12"/>
  <c r="AS1231" i="12"/>
  <c r="AS1232" i="12"/>
  <c r="AS1233" i="12"/>
  <c r="AS1234" i="12"/>
  <c r="AS1235" i="12"/>
  <c r="AS1236" i="12"/>
  <c r="AS1237" i="12"/>
  <c r="AS1238" i="12"/>
  <c r="AS1239" i="12"/>
  <c r="AS1240" i="12"/>
  <c r="AS1241" i="12"/>
  <c r="AS1243" i="12"/>
  <c r="AS1244" i="12"/>
  <c r="AS1245" i="12"/>
  <c r="AS1247" i="12"/>
  <c r="AS1248" i="12"/>
  <c r="AS1249" i="12"/>
  <c r="AS1250" i="12"/>
  <c r="AS1251" i="12"/>
  <c r="AS1252" i="12"/>
  <c r="AS1253" i="12"/>
  <c r="AS1255" i="12"/>
  <c r="AS1256" i="12"/>
  <c r="AS1257" i="12"/>
  <c r="AS1258" i="12"/>
  <c r="AS1259" i="12"/>
  <c r="AS1260" i="12"/>
  <c r="AS1261" i="12"/>
  <c r="AS1262" i="12"/>
  <c r="AS1263" i="12"/>
  <c r="AS1264" i="12"/>
  <c r="AS1265" i="12"/>
  <c r="AS1267" i="12"/>
  <c r="AS1268" i="12"/>
  <c r="AS1269" i="12"/>
  <c r="AS1270" i="12"/>
  <c r="AS1271" i="12"/>
  <c r="AS1272" i="12"/>
  <c r="AS1273" i="12"/>
  <c r="AS1275" i="12"/>
  <c r="AS1276" i="12"/>
  <c r="AS1277" i="12"/>
  <c r="AS1279" i="12"/>
  <c r="AS1280" i="12"/>
  <c r="AS1281" i="12"/>
  <c r="AS1282" i="12"/>
  <c r="AS1283" i="12"/>
  <c r="AS1284" i="12"/>
  <c r="AS1285" i="12"/>
  <c r="AS1286" i="12"/>
  <c r="AS1287" i="12"/>
  <c r="AS1288" i="12"/>
  <c r="AS1289" i="12"/>
  <c r="AS1290" i="12"/>
  <c r="AS1291" i="12"/>
  <c r="AS1292" i="12"/>
  <c r="AS1293" i="12"/>
  <c r="AS1294" i="12"/>
  <c r="AS1295" i="12"/>
  <c r="AS1296" i="12"/>
  <c r="AS1297" i="12"/>
  <c r="AS1298" i="12"/>
  <c r="AS1299" i="12"/>
  <c r="AS1300" i="12"/>
  <c r="AS1301" i="12"/>
  <c r="AS1302" i="12"/>
  <c r="AS1303" i="12"/>
  <c r="AS1304" i="12"/>
  <c r="AS1305" i="12"/>
  <c r="AS1307" i="12"/>
  <c r="AS1308" i="12"/>
  <c r="AS1309" i="12"/>
  <c r="AS1311" i="12"/>
  <c r="AS1312" i="12"/>
  <c r="AS1313" i="12"/>
  <c r="AS1315" i="12"/>
  <c r="AS1316" i="12"/>
  <c r="AS1317" i="12"/>
  <c r="AS1319" i="12"/>
  <c r="AS1320" i="12"/>
  <c r="AS1321" i="12"/>
  <c r="AS1323" i="12"/>
  <c r="AS1324" i="12"/>
  <c r="AS1325" i="12"/>
  <c r="AS1327" i="12"/>
  <c r="AS1328" i="12"/>
  <c r="AS1329" i="12"/>
  <c r="AS1331" i="12"/>
  <c r="AS1332" i="12"/>
  <c r="AS1333" i="12"/>
  <c r="AS1334" i="12"/>
  <c r="AS1335" i="12"/>
  <c r="AS1336" i="12"/>
  <c r="AS1337" i="12"/>
  <c r="AS1338" i="12"/>
  <c r="AS1339" i="12"/>
  <c r="AS1340" i="12"/>
  <c r="AS1341" i="12"/>
  <c r="AS1343" i="12"/>
  <c r="AS1344" i="12"/>
  <c r="AS1345" i="12"/>
  <c r="AS1347" i="12"/>
  <c r="AS1348" i="12"/>
  <c r="AS1349" i="12"/>
  <c r="AS1351" i="12"/>
  <c r="AS1352" i="12"/>
  <c r="AS1353" i="12"/>
  <c r="AS1354" i="12"/>
  <c r="AS1355" i="12"/>
  <c r="AS1356" i="12"/>
  <c r="AS1357" i="12"/>
  <c r="AS1359" i="12"/>
  <c r="AS1360" i="12"/>
  <c r="AS1361" i="12"/>
  <c r="AS1363" i="12"/>
  <c r="AS1364" i="12"/>
  <c r="AS1365" i="12"/>
  <c r="AS1366" i="12"/>
  <c r="AS1367" i="12"/>
  <c r="AS1368" i="12"/>
  <c r="AS1369" i="12"/>
  <c r="AS1371" i="12"/>
  <c r="AS1372" i="12"/>
  <c r="AS1373" i="12"/>
  <c r="AS1375" i="12"/>
  <c r="AS1376" i="12"/>
  <c r="AS1377" i="12"/>
  <c r="AS1379" i="12"/>
  <c r="AS1380" i="12"/>
  <c r="AS1381" i="12"/>
  <c r="AS1383" i="12"/>
  <c r="AS1384" i="12"/>
  <c r="AS1385" i="12"/>
  <c r="AS1387" i="12"/>
  <c r="AS1388" i="12"/>
  <c r="AS1389" i="12"/>
  <c r="AS1391" i="12"/>
  <c r="AS1392" i="12"/>
  <c r="AS1393" i="12"/>
  <c r="AS1395" i="12"/>
  <c r="AS1396" i="12"/>
  <c r="AS1397" i="12"/>
  <c r="AS1399" i="12"/>
  <c r="AS1400" i="12"/>
  <c r="AS1401" i="12"/>
  <c r="AS1403" i="12"/>
  <c r="AS1404" i="12"/>
  <c r="AS1405" i="12"/>
  <c r="AS1407" i="12"/>
  <c r="AS1408" i="12"/>
  <c r="AS1409" i="12"/>
  <c r="AS1411" i="12"/>
  <c r="AS1412" i="12"/>
  <c r="AS1413" i="12"/>
  <c r="AS1415" i="12"/>
  <c r="AS1416" i="12"/>
  <c r="AS1417" i="12"/>
  <c r="AS1419" i="12"/>
  <c r="AS1420" i="12"/>
  <c r="AS1421" i="12"/>
  <c r="AS1423" i="12"/>
  <c r="AS1424" i="12"/>
  <c r="AS1425" i="12"/>
  <c r="AS1427" i="12"/>
  <c r="AS1428" i="12"/>
  <c r="AS1429" i="12"/>
  <c r="AS1430" i="12"/>
  <c r="AS1431" i="12"/>
  <c r="AS1432" i="12"/>
  <c r="AS1433" i="12"/>
  <c r="AS1434" i="12"/>
  <c r="AS1435" i="12"/>
  <c r="AS1436" i="12"/>
  <c r="AS1437" i="12"/>
  <c r="AS1438" i="12"/>
  <c r="AS1439" i="12"/>
  <c r="AS1440" i="12"/>
  <c r="AS1441" i="12"/>
  <c r="AS1443" i="12"/>
  <c r="AS1444" i="12"/>
  <c r="AS1445" i="12"/>
  <c r="AS1447" i="12"/>
  <c r="AS1448" i="12"/>
  <c r="AS1449" i="12"/>
  <c r="AS1450" i="12"/>
  <c r="AS1451" i="12"/>
  <c r="AS1452" i="12"/>
  <c r="AS1453" i="12"/>
  <c r="AS1455" i="12"/>
  <c r="AS1456" i="12"/>
  <c r="AS1457" i="12"/>
  <c r="AS1459" i="12"/>
  <c r="AS1460" i="12"/>
  <c r="AS1461" i="12"/>
  <c r="AS1463" i="12"/>
  <c r="AS1464" i="12"/>
  <c r="AS1465" i="12"/>
  <c r="AS1466" i="12"/>
  <c r="AS1467" i="12"/>
  <c r="AS1468" i="12"/>
  <c r="AS1469" i="12"/>
  <c r="AS1471" i="12"/>
  <c r="AS1472" i="12"/>
  <c r="AS1473" i="12"/>
  <c r="AS1475" i="12"/>
  <c r="AS1476" i="12"/>
  <c r="AS1477" i="12"/>
  <c r="AS1479" i="12"/>
  <c r="AS1480" i="12"/>
  <c r="AS1481" i="12"/>
  <c r="AS1483" i="12"/>
  <c r="AS1484" i="12"/>
  <c r="AS1485" i="12"/>
  <c r="AS1486" i="12"/>
  <c r="AS1487" i="12"/>
  <c r="AS1488" i="12"/>
  <c r="AS1489" i="12"/>
  <c r="AS1491" i="12"/>
  <c r="AS1492" i="12"/>
  <c r="AS1493" i="12"/>
  <c r="AS1495" i="12"/>
  <c r="AS1496" i="12"/>
  <c r="AS1497" i="12"/>
  <c r="AS1499" i="12"/>
  <c r="AS1500" i="12"/>
  <c r="AS1501" i="12"/>
  <c r="AS1502" i="12"/>
  <c r="AS1503" i="12"/>
  <c r="AS1504" i="12"/>
  <c r="AS1505" i="12"/>
  <c r="AS1507" i="12"/>
  <c r="AS1508" i="12"/>
  <c r="AS1509" i="12"/>
  <c r="AS1511" i="12"/>
  <c r="AS1512" i="12"/>
  <c r="AS1513" i="12"/>
  <c r="AS1514" i="12"/>
  <c r="AS1515" i="12"/>
  <c r="AS1516" i="12"/>
  <c r="AS1517" i="12"/>
  <c r="AS1518" i="12"/>
  <c r="AS1519" i="12"/>
  <c r="AS1520" i="12"/>
  <c r="AS1521" i="12"/>
  <c r="AS1523" i="12"/>
  <c r="AS1524" i="12"/>
  <c r="AS1525" i="12"/>
  <c r="AS1527" i="12"/>
  <c r="AS1528" i="12"/>
  <c r="AS1529" i="12"/>
  <c r="AS1531" i="12"/>
  <c r="AS1532" i="12"/>
  <c r="AS1533" i="12"/>
  <c r="AS1535" i="12"/>
  <c r="AS1536" i="12"/>
  <c r="AS1537" i="12"/>
  <c r="AS1539" i="12"/>
  <c r="AS1540" i="12"/>
  <c r="AS1541" i="12"/>
  <c r="AS1542" i="12"/>
  <c r="AS1543" i="12"/>
  <c r="AS1544" i="12"/>
  <c r="AS1545" i="12"/>
  <c r="AS1546" i="12"/>
  <c r="AS1547" i="12"/>
  <c r="AS1548" i="12"/>
  <c r="AS1549" i="12"/>
  <c r="AS1551" i="12"/>
  <c r="AS1552" i="12"/>
  <c r="AS1553" i="12"/>
  <c r="AS1555" i="12"/>
  <c r="AS1556" i="12"/>
  <c r="AS1557" i="12"/>
  <c r="AS1559" i="12"/>
  <c r="AS1560" i="12"/>
  <c r="AS1561" i="12"/>
  <c r="AS1563" i="12"/>
  <c r="AS1564" i="12"/>
  <c r="AS1565" i="12"/>
  <c r="AS1567" i="12"/>
  <c r="AS1568" i="12"/>
  <c r="AS1569" i="12"/>
  <c r="AS1571" i="12"/>
  <c r="AS1572" i="12"/>
  <c r="AS1573" i="12"/>
  <c r="AS1574" i="12"/>
  <c r="AS1575" i="12"/>
  <c r="AS1576" i="12"/>
  <c r="AS1577" i="12"/>
  <c r="AS1579" i="12"/>
  <c r="AS1580" i="12"/>
  <c r="AS1581" i="12"/>
  <c r="AS1583" i="12"/>
  <c r="AS1584" i="12"/>
  <c r="AS1585" i="12"/>
  <c r="AS1587" i="12"/>
  <c r="AS1588" i="12"/>
  <c r="AS1589" i="12"/>
  <c r="AS1591" i="12"/>
  <c r="AS1592" i="12"/>
  <c r="AS1593" i="12"/>
  <c r="AS1595" i="12"/>
  <c r="AS1596" i="12"/>
  <c r="AS1597" i="12"/>
  <c r="AS1599" i="12"/>
  <c r="AS1600" i="12"/>
  <c r="AS1601" i="12"/>
  <c r="AS1602" i="12"/>
  <c r="AS1603" i="12"/>
  <c r="AS1604" i="12"/>
  <c r="AS1605" i="12"/>
  <c r="AS1607" i="12"/>
  <c r="AS1608" i="12"/>
  <c r="AS1609" i="12"/>
  <c r="AS1610" i="12"/>
  <c r="AS1611" i="12"/>
  <c r="AS1612" i="12"/>
  <c r="AS1613" i="12"/>
  <c r="AS1614" i="12"/>
  <c r="AS1615" i="12"/>
  <c r="AS1616" i="12"/>
  <c r="AS1617" i="12"/>
  <c r="AS1619" i="12"/>
  <c r="AS1620" i="12"/>
  <c r="AS1621" i="12"/>
  <c r="AS1623" i="12"/>
  <c r="AS1624" i="12"/>
  <c r="AT2" i="12"/>
  <c r="AT3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T84" i="12"/>
  <c r="AT85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06" i="12"/>
  <c r="AT107" i="12"/>
  <c r="AT108" i="12"/>
  <c r="AT109" i="12"/>
  <c r="AT110" i="12"/>
  <c r="AT111" i="12"/>
  <c r="AT112" i="12"/>
  <c r="AT113" i="12"/>
  <c r="AT114" i="12"/>
  <c r="AT115" i="12"/>
  <c r="AT116" i="12"/>
  <c r="AT117" i="12"/>
  <c r="AT118" i="12"/>
  <c r="AT119" i="12"/>
  <c r="AT120" i="12"/>
  <c r="AT121" i="12"/>
  <c r="AT122" i="12"/>
  <c r="AT123" i="12"/>
  <c r="AT124" i="12"/>
  <c r="AT125" i="12"/>
  <c r="AT126" i="12"/>
  <c r="AT127" i="12"/>
  <c r="AT128" i="12"/>
  <c r="AT129" i="12"/>
  <c r="AT130" i="12"/>
  <c r="AT131" i="12"/>
  <c r="AT132" i="12"/>
  <c r="AT133" i="12"/>
  <c r="AT134" i="12"/>
  <c r="AT135" i="12"/>
  <c r="AT136" i="12"/>
  <c r="AT137" i="12"/>
  <c r="AT138" i="12"/>
  <c r="AT139" i="12"/>
  <c r="AT140" i="12"/>
  <c r="AT141" i="12"/>
  <c r="AT142" i="12"/>
  <c r="AT143" i="12"/>
  <c r="AT144" i="12"/>
  <c r="AT145" i="12"/>
  <c r="AT146" i="12"/>
  <c r="AT147" i="12"/>
  <c r="AT148" i="12"/>
  <c r="AT149" i="12"/>
  <c r="AT150" i="12"/>
  <c r="AT151" i="12"/>
  <c r="AT152" i="12"/>
  <c r="AT153" i="12"/>
  <c r="AT154" i="12"/>
  <c r="AT155" i="12"/>
  <c r="AT156" i="12"/>
  <c r="AT157" i="12"/>
  <c r="AT158" i="12"/>
  <c r="AT159" i="12"/>
  <c r="AT160" i="12"/>
  <c r="AT161" i="12"/>
  <c r="AT162" i="12"/>
  <c r="AT163" i="12"/>
  <c r="AT164" i="12"/>
  <c r="AT165" i="12"/>
  <c r="AT166" i="12"/>
  <c r="AT167" i="12"/>
  <c r="AT168" i="12"/>
  <c r="AT169" i="12"/>
  <c r="AT170" i="12"/>
  <c r="AT171" i="12"/>
  <c r="AT172" i="12"/>
  <c r="AT173" i="12"/>
  <c r="AT174" i="12"/>
  <c r="AT175" i="12"/>
  <c r="AT176" i="12"/>
  <c r="AT177" i="12"/>
  <c r="AT178" i="12"/>
  <c r="AT179" i="12"/>
  <c r="AT180" i="12"/>
  <c r="AT181" i="12"/>
  <c r="AT182" i="12"/>
  <c r="AT183" i="12"/>
  <c r="AT184" i="12"/>
  <c r="AT185" i="12"/>
  <c r="AT186" i="12"/>
  <c r="AT187" i="12"/>
  <c r="AT188" i="12"/>
  <c r="AT189" i="12"/>
  <c r="AT190" i="12"/>
  <c r="AT191" i="12"/>
  <c r="AT192" i="12"/>
  <c r="AT193" i="12"/>
  <c r="AT194" i="12"/>
  <c r="AT195" i="12"/>
  <c r="AT196" i="12"/>
  <c r="AT197" i="12"/>
  <c r="AT198" i="12"/>
  <c r="AT199" i="12"/>
  <c r="AT200" i="12"/>
  <c r="AT201" i="12"/>
  <c r="AT202" i="12"/>
  <c r="AT203" i="12"/>
  <c r="AT204" i="12"/>
  <c r="AT205" i="12"/>
  <c r="AT206" i="12"/>
  <c r="AT207" i="12"/>
  <c r="AT208" i="12"/>
  <c r="AT209" i="12"/>
  <c r="AT210" i="12"/>
  <c r="AT211" i="12"/>
  <c r="AT212" i="12"/>
  <c r="AT213" i="12"/>
  <c r="AT214" i="12"/>
  <c r="AT215" i="12"/>
  <c r="AT216" i="12"/>
  <c r="AT217" i="12"/>
  <c r="AT218" i="12"/>
  <c r="AT219" i="12"/>
  <c r="AT220" i="12"/>
  <c r="AT221" i="12"/>
  <c r="AT222" i="12"/>
  <c r="AT223" i="12"/>
  <c r="AT224" i="12"/>
  <c r="AT225" i="12"/>
  <c r="AT226" i="12"/>
  <c r="AT227" i="12"/>
  <c r="AT228" i="12"/>
  <c r="AT229" i="12"/>
  <c r="AT230" i="12"/>
  <c r="AT231" i="12"/>
  <c r="AT232" i="12"/>
  <c r="AT233" i="12"/>
  <c r="AT234" i="12"/>
  <c r="AT235" i="12"/>
  <c r="AT236" i="12"/>
  <c r="AT237" i="12"/>
  <c r="AT238" i="12"/>
  <c r="AT239" i="12"/>
  <c r="AT240" i="12"/>
  <c r="AT241" i="12"/>
  <c r="AT242" i="12"/>
  <c r="AT243" i="12"/>
  <c r="AT244" i="12"/>
  <c r="AT245" i="12"/>
  <c r="AT246" i="12"/>
  <c r="AT247" i="12"/>
  <c r="AT248" i="12"/>
  <c r="AT249" i="12"/>
  <c r="AT250" i="12"/>
  <c r="AT251" i="12"/>
  <c r="AT252" i="12"/>
  <c r="AT253" i="12"/>
  <c r="AT254" i="12"/>
  <c r="AT255" i="12"/>
  <c r="AT256" i="12"/>
  <c r="AT257" i="12"/>
  <c r="AT258" i="12"/>
  <c r="AT259" i="12"/>
  <c r="AT260" i="12"/>
  <c r="AT261" i="12"/>
  <c r="AT262" i="12"/>
  <c r="AT263" i="12"/>
  <c r="AT264" i="12"/>
  <c r="AT265" i="12"/>
  <c r="AT266" i="12"/>
  <c r="AT267" i="12"/>
  <c r="AT268" i="12"/>
  <c r="AT269" i="12"/>
  <c r="AT270" i="12"/>
  <c r="AT271" i="12"/>
  <c r="AT272" i="12"/>
  <c r="AT273" i="12"/>
  <c r="AT274" i="12"/>
  <c r="AT275" i="12"/>
  <c r="AT276" i="12"/>
  <c r="AT277" i="12"/>
  <c r="AT278" i="12"/>
  <c r="AT279" i="12"/>
  <c r="AT280" i="12"/>
  <c r="AT281" i="12"/>
  <c r="AT282" i="12"/>
  <c r="AT283" i="12"/>
  <c r="AT284" i="12"/>
  <c r="AT285" i="12"/>
  <c r="AT286" i="12"/>
  <c r="AT287" i="12"/>
  <c r="AT288" i="12"/>
  <c r="AT289" i="12"/>
  <c r="AT290" i="12"/>
  <c r="AT291" i="12"/>
  <c r="AT292" i="12"/>
  <c r="AT293" i="12"/>
  <c r="AT294" i="12"/>
  <c r="AT295" i="12"/>
  <c r="AT296" i="12"/>
  <c r="AT297" i="12"/>
  <c r="AT298" i="12"/>
  <c r="AT299" i="12"/>
  <c r="AT300" i="12"/>
  <c r="AT301" i="12"/>
  <c r="AT302" i="12"/>
  <c r="AT303" i="12"/>
  <c r="AT304" i="12"/>
  <c r="AT305" i="12"/>
  <c r="AT306" i="12"/>
  <c r="AT307" i="12"/>
  <c r="AT308" i="12"/>
  <c r="AT309" i="12"/>
  <c r="AT310" i="12"/>
  <c r="AT311" i="12"/>
  <c r="AT312" i="12"/>
  <c r="AT313" i="12"/>
  <c r="AT314" i="12"/>
  <c r="AT315" i="12"/>
  <c r="AT316" i="12"/>
  <c r="AT317" i="12"/>
  <c r="AT318" i="12"/>
  <c r="AT319" i="12"/>
  <c r="AT320" i="12"/>
  <c r="AT321" i="12"/>
  <c r="AT322" i="12"/>
  <c r="AT323" i="12"/>
  <c r="AT324" i="12"/>
  <c r="AT325" i="12"/>
  <c r="AT326" i="12"/>
  <c r="AT327" i="12"/>
  <c r="AT328" i="12"/>
  <c r="AT329" i="12"/>
  <c r="AT330" i="12"/>
  <c r="AT331" i="12"/>
  <c r="AT332" i="12"/>
  <c r="AT333" i="12"/>
  <c r="AT334" i="12"/>
  <c r="AT335" i="12"/>
  <c r="AT336" i="12"/>
  <c r="AT337" i="12"/>
  <c r="AT338" i="12"/>
  <c r="AT339" i="12"/>
  <c r="AT340" i="12"/>
  <c r="AT341" i="12"/>
  <c r="AT342" i="12"/>
  <c r="AT343" i="12"/>
  <c r="AT344" i="12"/>
  <c r="AT345" i="12"/>
  <c r="AT346" i="12"/>
  <c r="AT347" i="12"/>
  <c r="AT348" i="12"/>
  <c r="AT349" i="12"/>
  <c r="AT350" i="12"/>
  <c r="AT351" i="12"/>
  <c r="AT352" i="12"/>
  <c r="AT353" i="12"/>
  <c r="AT354" i="12"/>
  <c r="AT355" i="12"/>
  <c r="AT356" i="12"/>
  <c r="AT357" i="12"/>
  <c r="AT358" i="12"/>
  <c r="AT359" i="12"/>
  <c r="AT360" i="12"/>
  <c r="AT361" i="12"/>
  <c r="AT362" i="12"/>
  <c r="AT363" i="12"/>
  <c r="AT364" i="12"/>
  <c r="AT365" i="12"/>
  <c r="AT366" i="12"/>
  <c r="AT367" i="12"/>
  <c r="AT368" i="12"/>
  <c r="AT369" i="12"/>
  <c r="AT370" i="12"/>
  <c r="AT371" i="12"/>
  <c r="AT372" i="12"/>
  <c r="AT373" i="12"/>
  <c r="AT374" i="12"/>
  <c r="AT375" i="12"/>
  <c r="AT376" i="12"/>
  <c r="AT377" i="12"/>
  <c r="AT378" i="12"/>
  <c r="AT379" i="12"/>
  <c r="AT380" i="12"/>
  <c r="AT381" i="12"/>
  <c r="AT382" i="12"/>
  <c r="AT383" i="12"/>
  <c r="AT384" i="12"/>
  <c r="AT385" i="12"/>
  <c r="AT386" i="12"/>
  <c r="AT387" i="12"/>
  <c r="AT388" i="12"/>
  <c r="AT389" i="12"/>
  <c r="AT390" i="12"/>
  <c r="AT391" i="12"/>
  <c r="AT392" i="12"/>
  <c r="AT393" i="12"/>
  <c r="AT394" i="12"/>
  <c r="AT395" i="12"/>
  <c r="AT396" i="12"/>
  <c r="AT397" i="12"/>
  <c r="AT398" i="12"/>
  <c r="AT399" i="12"/>
  <c r="AT400" i="12"/>
  <c r="AT401" i="12"/>
  <c r="AT402" i="12"/>
  <c r="AT403" i="12"/>
  <c r="AT404" i="12"/>
  <c r="AT405" i="12"/>
  <c r="AT406" i="12"/>
  <c r="AT407" i="12"/>
  <c r="AT408" i="12"/>
  <c r="AT409" i="12"/>
  <c r="AT410" i="12"/>
  <c r="AT411" i="12"/>
  <c r="AT412" i="12"/>
  <c r="AT413" i="12"/>
  <c r="AT414" i="12"/>
  <c r="AT415" i="12"/>
  <c r="AT416" i="12"/>
  <c r="AT417" i="12"/>
  <c r="AT418" i="12"/>
  <c r="AT419" i="12"/>
  <c r="AT420" i="12"/>
  <c r="AT421" i="12"/>
  <c r="AT422" i="12"/>
  <c r="AT423" i="12"/>
  <c r="AT424" i="12"/>
  <c r="AT425" i="12"/>
  <c r="AT426" i="12"/>
  <c r="AT427" i="12"/>
  <c r="AT428" i="12"/>
  <c r="AT429" i="12"/>
  <c r="AT430" i="12"/>
  <c r="AT431" i="12"/>
  <c r="AT432" i="12"/>
  <c r="AT433" i="12"/>
  <c r="AT434" i="12"/>
  <c r="AT435" i="12"/>
  <c r="AT436" i="12"/>
  <c r="AT437" i="12"/>
  <c r="AT438" i="12"/>
  <c r="AT439" i="12"/>
  <c r="AT440" i="12"/>
  <c r="AT441" i="12"/>
  <c r="AT442" i="12"/>
  <c r="AT443" i="12"/>
  <c r="AT444" i="12"/>
  <c r="AT445" i="12"/>
  <c r="AT446" i="12"/>
  <c r="AT447" i="12"/>
  <c r="AT448" i="12"/>
  <c r="AT449" i="12"/>
  <c r="AT450" i="12"/>
  <c r="AT451" i="12"/>
  <c r="AT452" i="12"/>
  <c r="AT453" i="12"/>
  <c r="AT454" i="12"/>
  <c r="AT455" i="12"/>
  <c r="AT456" i="12"/>
  <c r="AT457" i="12"/>
  <c r="AT458" i="12"/>
  <c r="AT459" i="12"/>
  <c r="AT460" i="12"/>
  <c r="AT461" i="12"/>
  <c r="AT462" i="12"/>
  <c r="AT463" i="12"/>
  <c r="AT464" i="12"/>
  <c r="AT465" i="12"/>
  <c r="AT466" i="12"/>
  <c r="AT467" i="12"/>
  <c r="AT468" i="12"/>
  <c r="AT469" i="12"/>
  <c r="AT470" i="12"/>
  <c r="AT471" i="12"/>
  <c r="AT472" i="12"/>
  <c r="AT473" i="12"/>
  <c r="AT474" i="12"/>
  <c r="AT475" i="12"/>
  <c r="AT476" i="12"/>
  <c r="AT477" i="12"/>
  <c r="AT478" i="12"/>
  <c r="AT479" i="12"/>
  <c r="AT480" i="12"/>
  <c r="AT481" i="12"/>
  <c r="AT482" i="12"/>
  <c r="AT483" i="12"/>
  <c r="AT484" i="12"/>
  <c r="AT485" i="12"/>
  <c r="AT486" i="12"/>
  <c r="AT487" i="12"/>
  <c r="AT488" i="12"/>
  <c r="AT489" i="12"/>
  <c r="AT490" i="12"/>
  <c r="AT491" i="12"/>
  <c r="AT492" i="12"/>
  <c r="AT493" i="12"/>
  <c r="AT494" i="12"/>
  <c r="AT495" i="12"/>
  <c r="AT496" i="12"/>
  <c r="AT497" i="12"/>
  <c r="AT498" i="12"/>
  <c r="AT499" i="12"/>
  <c r="AT500" i="12"/>
  <c r="AT501" i="12"/>
  <c r="AT502" i="12"/>
  <c r="AT503" i="12"/>
  <c r="AT504" i="12"/>
  <c r="AT505" i="12"/>
  <c r="AT506" i="12"/>
  <c r="AT507" i="12"/>
  <c r="AT508" i="12"/>
  <c r="AT509" i="12"/>
  <c r="AT510" i="12"/>
  <c r="AT511" i="12"/>
  <c r="AT512" i="12"/>
  <c r="AT513" i="12"/>
  <c r="AT514" i="12"/>
  <c r="AT515" i="12"/>
  <c r="AT516" i="12"/>
  <c r="AT517" i="12"/>
  <c r="AT518" i="12"/>
  <c r="AT519" i="12"/>
  <c r="AT520" i="12"/>
  <c r="AT521" i="12"/>
  <c r="AT522" i="12"/>
  <c r="AT523" i="12"/>
  <c r="AT524" i="12"/>
  <c r="AT525" i="12"/>
  <c r="AT526" i="12"/>
  <c r="AT527" i="12"/>
  <c r="AT528" i="12"/>
  <c r="AT529" i="12"/>
  <c r="AT530" i="12"/>
  <c r="AT531" i="12"/>
  <c r="AT532" i="12"/>
  <c r="AT533" i="12"/>
  <c r="AT534" i="12"/>
  <c r="AT535" i="12"/>
  <c r="AT536" i="12"/>
  <c r="AT537" i="12"/>
  <c r="AT538" i="12"/>
  <c r="AT539" i="12"/>
  <c r="AT540" i="12"/>
  <c r="AT541" i="12"/>
  <c r="AT542" i="12"/>
  <c r="AT543" i="12"/>
  <c r="AT544" i="12"/>
  <c r="AT545" i="12"/>
  <c r="AT546" i="12"/>
  <c r="AT547" i="12"/>
  <c r="AT548" i="12"/>
  <c r="AT549" i="12"/>
  <c r="AT550" i="12"/>
  <c r="AT551" i="12"/>
  <c r="AT552" i="12"/>
  <c r="AT553" i="12"/>
  <c r="AT554" i="12"/>
  <c r="AT555" i="12"/>
  <c r="AT556" i="12"/>
  <c r="AT557" i="12"/>
  <c r="AT558" i="12"/>
  <c r="AT559" i="12"/>
  <c r="AT560" i="12"/>
  <c r="AT561" i="12"/>
  <c r="AT562" i="12"/>
  <c r="AT563" i="12"/>
  <c r="AT564" i="12"/>
  <c r="AT565" i="12"/>
  <c r="AT566" i="12"/>
  <c r="AT567" i="12"/>
  <c r="AT568" i="12"/>
  <c r="AT569" i="12"/>
  <c r="AT570" i="12"/>
  <c r="AT571" i="12"/>
  <c r="AT572" i="12"/>
  <c r="AT573" i="12"/>
  <c r="AT574" i="12"/>
  <c r="AT575" i="12"/>
  <c r="AT576" i="12"/>
  <c r="AT577" i="12"/>
  <c r="AT578" i="12"/>
  <c r="AT579" i="12"/>
  <c r="AT580" i="12"/>
  <c r="AT581" i="12"/>
  <c r="AT582" i="12"/>
  <c r="AT583" i="12"/>
  <c r="AT584" i="12"/>
  <c r="AT585" i="12"/>
  <c r="AT586" i="12"/>
  <c r="AT587" i="12"/>
  <c r="AT588" i="12"/>
  <c r="AT589" i="12"/>
  <c r="AT590" i="12"/>
  <c r="AT591" i="12"/>
  <c r="AT592" i="12"/>
  <c r="AT593" i="12"/>
  <c r="AT594" i="12"/>
  <c r="AT595" i="12"/>
  <c r="AT596" i="12"/>
  <c r="AT597" i="12"/>
  <c r="AT598" i="12"/>
  <c r="AT599" i="12"/>
  <c r="AT600" i="12"/>
  <c r="AT601" i="12"/>
  <c r="AT602" i="12"/>
  <c r="AT603" i="12"/>
  <c r="AT604" i="12"/>
  <c r="AT605" i="12"/>
  <c r="AT606" i="12"/>
  <c r="AT607" i="12"/>
  <c r="AT608" i="12"/>
  <c r="AT609" i="12"/>
  <c r="AT610" i="12"/>
  <c r="AT611" i="12"/>
  <c r="AT612" i="12"/>
  <c r="AT613" i="12"/>
  <c r="AT614" i="12"/>
  <c r="AT615" i="12"/>
  <c r="AT616" i="12"/>
  <c r="AT617" i="12"/>
  <c r="AT618" i="12"/>
  <c r="AT619" i="12"/>
  <c r="AT620" i="12"/>
  <c r="AT621" i="12"/>
  <c r="AT622" i="12"/>
  <c r="AT623" i="12"/>
  <c r="AT624" i="12"/>
  <c r="AT625" i="12"/>
  <c r="AT626" i="12"/>
  <c r="AT627" i="12"/>
  <c r="AT628" i="12"/>
  <c r="AT629" i="12"/>
  <c r="AT630" i="12"/>
  <c r="AT631" i="12"/>
  <c r="AT632" i="12"/>
  <c r="AT633" i="12"/>
  <c r="AT634" i="12"/>
  <c r="AT635" i="12"/>
  <c r="AT636" i="12"/>
  <c r="AT637" i="12"/>
  <c r="AT638" i="12"/>
  <c r="AT639" i="12"/>
  <c r="AT640" i="12"/>
  <c r="AT641" i="12"/>
  <c r="AT642" i="12"/>
  <c r="AT643" i="12"/>
  <c r="AT644" i="12"/>
  <c r="AT645" i="12"/>
  <c r="AT646" i="12"/>
  <c r="AT647" i="12"/>
  <c r="AT648" i="12"/>
  <c r="AT649" i="12"/>
  <c r="AT650" i="12"/>
  <c r="AT651" i="12"/>
  <c r="AT652" i="12"/>
  <c r="AT653" i="12"/>
  <c r="AT654" i="12"/>
  <c r="AT655" i="12"/>
  <c r="AT656" i="12"/>
  <c r="AT657" i="12"/>
  <c r="AT658" i="12"/>
  <c r="AT659" i="12"/>
  <c r="AT660" i="12"/>
  <c r="AT661" i="12"/>
  <c r="AT662" i="12"/>
  <c r="AT663" i="12"/>
  <c r="AT664" i="12"/>
  <c r="AT665" i="12"/>
  <c r="AT666" i="12"/>
  <c r="AT667" i="12"/>
  <c r="AT668" i="12"/>
  <c r="AT669" i="12"/>
  <c r="AT670" i="12"/>
  <c r="AT671" i="12"/>
  <c r="AT672" i="12"/>
  <c r="AT673" i="12"/>
  <c r="AT674" i="12"/>
  <c r="AT675" i="12"/>
  <c r="AT676" i="12"/>
  <c r="AT677" i="12"/>
  <c r="AT678" i="12"/>
  <c r="AT679" i="12"/>
  <c r="AT680" i="12"/>
  <c r="AT681" i="12"/>
  <c r="AT682" i="12"/>
  <c r="AT683" i="12"/>
  <c r="AT684" i="12"/>
  <c r="AT685" i="12"/>
  <c r="AT686" i="12"/>
  <c r="AT687" i="12"/>
  <c r="AT688" i="12"/>
  <c r="AT689" i="12"/>
  <c r="AT690" i="12"/>
  <c r="AT691" i="12"/>
  <c r="AT692" i="12"/>
  <c r="AT693" i="12"/>
  <c r="AT694" i="12"/>
  <c r="AT695" i="12"/>
  <c r="AT696" i="12"/>
  <c r="AT697" i="12"/>
  <c r="AT698" i="12"/>
  <c r="AT699" i="12"/>
  <c r="AT700" i="12"/>
  <c r="AT701" i="12"/>
  <c r="AT702" i="12"/>
  <c r="AT703" i="12"/>
  <c r="AT704" i="12"/>
  <c r="AT705" i="12"/>
  <c r="AT706" i="12"/>
  <c r="AT707" i="12"/>
  <c r="AT708" i="12"/>
  <c r="AT709" i="12"/>
  <c r="AT710" i="12"/>
  <c r="AT711" i="12"/>
  <c r="AT712" i="12"/>
  <c r="AT713" i="12"/>
  <c r="AT714" i="12"/>
  <c r="AT715" i="12"/>
  <c r="AT716" i="12"/>
  <c r="AT717" i="12"/>
  <c r="AT718" i="12"/>
  <c r="AT719" i="12"/>
  <c r="AT720" i="12"/>
  <c r="AT721" i="12"/>
  <c r="AT722" i="12"/>
  <c r="AT723" i="12"/>
  <c r="AT724" i="12"/>
  <c r="AT725" i="12"/>
  <c r="AT726" i="12"/>
  <c r="AT727" i="12"/>
  <c r="AT728" i="12"/>
  <c r="AT729" i="12"/>
  <c r="AT730" i="12"/>
  <c r="AT731" i="12"/>
  <c r="AT732" i="12"/>
  <c r="AT733" i="12"/>
  <c r="AT734" i="12"/>
  <c r="AT735" i="12"/>
  <c r="AT736" i="12"/>
  <c r="AT737" i="12"/>
  <c r="AT738" i="12"/>
  <c r="AT739" i="12"/>
  <c r="AT740" i="12"/>
  <c r="AT741" i="12"/>
  <c r="AT742" i="12"/>
  <c r="AT743" i="12"/>
  <c r="AT744" i="12"/>
  <c r="AT745" i="12"/>
  <c r="AT746" i="12"/>
  <c r="AT747" i="12"/>
  <c r="AT748" i="12"/>
  <c r="AT749" i="12"/>
  <c r="AT750" i="12"/>
  <c r="AT751" i="12"/>
  <c r="AT752" i="12"/>
  <c r="AT753" i="12"/>
  <c r="AT754" i="12"/>
  <c r="AT755" i="12"/>
  <c r="AT756" i="12"/>
  <c r="AT757" i="12"/>
  <c r="AT758" i="12"/>
  <c r="AT759" i="12"/>
  <c r="AT760" i="12"/>
  <c r="AT761" i="12"/>
  <c r="AT762" i="12"/>
  <c r="AT763" i="12"/>
  <c r="AT764" i="12"/>
  <c r="AT765" i="12"/>
  <c r="AT766" i="12"/>
  <c r="AT767" i="12"/>
  <c r="AT768" i="12"/>
  <c r="AT769" i="12"/>
  <c r="AT770" i="12"/>
  <c r="AT771" i="12"/>
  <c r="AT772" i="12"/>
  <c r="AT773" i="12"/>
  <c r="AT774" i="12"/>
  <c r="AT775" i="12"/>
  <c r="AT776" i="12"/>
  <c r="AT777" i="12"/>
  <c r="AT778" i="12"/>
  <c r="AT779" i="12"/>
  <c r="AT780" i="12"/>
  <c r="AT781" i="12"/>
  <c r="AT782" i="12"/>
  <c r="AT783" i="12"/>
  <c r="AT784" i="12"/>
  <c r="AT785" i="12"/>
  <c r="AT786" i="12"/>
  <c r="AT787" i="12"/>
  <c r="AT788" i="12"/>
  <c r="AT789" i="12"/>
  <c r="AT790" i="12"/>
  <c r="AT791" i="12"/>
  <c r="AT792" i="12"/>
  <c r="AT793" i="12"/>
  <c r="AT794" i="12"/>
  <c r="AT795" i="12"/>
  <c r="AT796" i="12"/>
  <c r="AT797" i="12"/>
  <c r="AT798" i="12"/>
  <c r="AT799" i="12"/>
  <c r="AT800" i="12"/>
  <c r="AT801" i="12"/>
  <c r="AT802" i="12"/>
  <c r="AT803" i="12"/>
  <c r="AT804" i="12"/>
  <c r="AT805" i="12"/>
  <c r="AT806" i="12"/>
  <c r="AT807" i="12"/>
  <c r="AT808" i="12"/>
  <c r="AT809" i="12"/>
  <c r="AT810" i="12"/>
  <c r="AT811" i="12"/>
  <c r="AT812" i="12"/>
  <c r="AT813" i="12"/>
  <c r="AT814" i="12"/>
  <c r="AT815" i="12"/>
  <c r="AT816" i="12"/>
  <c r="AT817" i="12"/>
  <c r="AT818" i="12"/>
  <c r="AT819" i="12"/>
  <c r="AT820" i="12"/>
  <c r="AT821" i="12"/>
  <c r="AT822" i="12"/>
  <c r="AT823" i="12"/>
  <c r="AT824" i="12"/>
  <c r="AT825" i="12"/>
  <c r="AT826" i="12"/>
  <c r="AT827" i="12"/>
  <c r="AT828" i="12"/>
  <c r="AT829" i="12"/>
  <c r="AT830" i="12"/>
  <c r="AT831" i="12"/>
  <c r="AT832" i="12"/>
  <c r="AT833" i="12"/>
  <c r="AT834" i="12"/>
  <c r="AT835" i="12"/>
  <c r="AT836" i="12"/>
  <c r="AT837" i="12"/>
  <c r="AT838" i="12"/>
  <c r="AT839" i="12"/>
  <c r="AT840" i="12"/>
  <c r="AT841" i="12"/>
  <c r="AT842" i="12"/>
  <c r="AT843" i="12"/>
  <c r="AT844" i="12"/>
  <c r="AT845" i="12"/>
  <c r="AT846" i="12"/>
  <c r="AT847" i="12"/>
  <c r="AT848" i="12"/>
  <c r="AT849" i="12"/>
  <c r="AT850" i="12"/>
  <c r="AT851" i="12"/>
  <c r="AT852" i="12"/>
  <c r="AT853" i="12"/>
  <c r="AT854" i="12"/>
  <c r="AT855" i="12"/>
  <c r="AT856" i="12"/>
  <c r="AT857" i="12"/>
  <c r="AT858" i="12"/>
  <c r="AT859" i="12"/>
  <c r="AT860" i="12"/>
  <c r="AT861" i="12"/>
  <c r="AT862" i="12"/>
  <c r="AT863" i="12"/>
  <c r="AT864" i="12"/>
  <c r="AT865" i="12"/>
  <c r="AT866" i="12"/>
  <c r="AT867" i="12"/>
  <c r="AT868" i="12"/>
  <c r="AT869" i="12"/>
  <c r="AT870" i="12"/>
  <c r="AT871" i="12"/>
  <c r="AT872" i="12"/>
  <c r="AT873" i="12"/>
  <c r="AT874" i="12"/>
  <c r="AT875" i="12"/>
  <c r="AT876" i="12"/>
  <c r="AT877" i="12"/>
  <c r="AT878" i="12"/>
  <c r="AT879" i="12"/>
  <c r="AT880" i="12"/>
  <c r="AT881" i="12"/>
  <c r="AT882" i="12"/>
  <c r="AT883" i="12"/>
  <c r="AT884" i="12"/>
  <c r="AT885" i="12"/>
  <c r="AT886" i="12"/>
  <c r="AT887" i="12"/>
  <c r="AT888" i="12"/>
  <c r="AT889" i="12"/>
  <c r="AT890" i="12"/>
  <c r="AT891" i="12"/>
  <c r="AT892" i="12"/>
  <c r="AT893" i="12"/>
  <c r="AT894" i="12"/>
  <c r="AT895" i="12"/>
  <c r="AT896" i="12"/>
  <c r="AT897" i="12"/>
  <c r="AT898" i="12"/>
  <c r="AT899" i="12"/>
  <c r="AT900" i="12"/>
  <c r="AT901" i="12"/>
  <c r="AT902" i="12"/>
  <c r="AT903" i="12"/>
  <c r="AT904" i="12"/>
  <c r="AT905" i="12"/>
  <c r="AT906" i="12"/>
  <c r="AT907" i="12"/>
  <c r="AT908" i="12"/>
  <c r="AT909" i="12"/>
  <c r="AT910" i="12"/>
  <c r="AT911" i="12"/>
  <c r="AT912" i="12"/>
  <c r="AT913" i="12"/>
  <c r="AT914" i="12"/>
  <c r="AT915" i="12"/>
  <c r="AT916" i="12"/>
  <c r="AT917" i="12"/>
  <c r="AT918" i="12"/>
  <c r="AT919" i="12"/>
  <c r="AT920" i="12"/>
  <c r="AT921" i="12"/>
  <c r="AT922" i="12"/>
  <c r="AT923" i="12"/>
  <c r="AT924" i="12"/>
  <c r="AT925" i="12"/>
  <c r="AT926" i="12"/>
  <c r="AT927" i="12"/>
  <c r="AT928" i="12"/>
  <c r="AT929" i="12"/>
  <c r="AT930" i="12"/>
  <c r="AT931" i="12"/>
  <c r="AT932" i="12"/>
  <c r="AT933" i="12"/>
  <c r="AT934" i="12"/>
  <c r="AT935" i="12"/>
  <c r="AT936" i="12"/>
  <c r="AT937" i="12"/>
  <c r="AT938" i="12"/>
  <c r="AT939" i="12"/>
  <c r="AT940" i="12"/>
  <c r="AT941" i="12"/>
  <c r="AT942" i="12"/>
  <c r="AT943" i="12"/>
  <c r="AT944" i="12"/>
  <c r="AT945" i="12"/>
  <c r="AT946" i="12"/>
  <c r="AT947" i="12"/>
  <c r="AT948" i="12"/>
  <c r="AT949" i="12"/>
  <c r="AT950" i="12"/>
  <c r="AT951" i="12"/>
  <c r="AT952" i="12"/>
  <c r="AT953" i="12"/>
  <c r="AT954" i="12"/>
  <c r="AT955" i="12"/>
  <c r="AT956" i="12"/>
  <c r="AT957" i="12"/>
  <c r="AT958" i="12"/>
  <c r="AT959" i="12"/>
  <c r="AT960" i="12"/>
  <c r="AT961" i="12"/>
  <c r="AT962" i="12"/>
  <c r="AT963" i="12"/>
  <c r="AT964" i="12"/>
  <c r="AT965" i="12"/>
  <c r="AT966" i="12"/>
  <c r="AT967" i="12"/>
  <c r="AT968" i="12"/>
  <c r="AT969" i="12"/>
  <c r="AT970" i="12"/>
  <c r="AT971" i="12"/>
  <c r="AT972" i="12"/>
  <c r="AT973" i="12"/>
  <c r="AT974" i="12"/>
  <c r="AT975" i="12"/>
  <c r="AT976" i="12"/>
  <c r="AT977" i="12"/>
  <c r="AT978" i="12"/>
  <c r="AT979" i="12"/>
  <c r="AT980" i="12"/>
  <c r="AT981" i="12"/>
  <c r="AT982" i="12"/>
  <c r="AT983" i="12"/>
  <c r="AT984" i="12"/>
  <c r="AT985" i="12"/>
  <c r="AT986" i="12"/>
  <c r="AT987" i="12"/>
  <c r="AT988" i="12"/>
  <c r="AT989" i="12"/>
  <c r="AT990" i="12"/>
  <c r="AT991" i="12"/>
  <c r="AT992" i="12"/>
  <c r="AT993" i="12"/>
  <c r="AT994" i="12"/>
  <c r="AT995" i="12"/>
  <c r="AT996" i="12"/>
  <c r="AT997" i="12"/>
  <c r="AT998" i="12"/>
  <c r="AT999" i="12"/>
  <c r="AT1000" i="12"/>
  <c r="AT1001" i="12"/>
  <c r="AT1002" i="12"/>
  <c r="AT1003" i="12"/>
  <c r="AT1004" i="12"/>
  <c r="AT1005" i="12"/>
  <c r="AT1006" i="12"/>
  <c r="AT1007" i="12"/>
  <c r="AT1008" i="12"/>
  <c r="AT1009" i="12"/>
  <c r="AT1010" i="12"/>
  <c r="AT1011" i="12"/>
  <c r="AT1012" i="12"/>
  <c r="AT1013" i="12"/>
  <c r="AT1014" i="12"/>
  <c r="AT1015" i="12"/>
  <c r="AT1016" i="12"/>
  <c r="AT1017" i="12"/>
  <c r="AT1018" i="12"/>
  <c r="AT1019" i="12"/>
  <c r="AT1020" i="12"/>
  <c r="AT1021" i="12"/>
  <c r="AT1022" i="12"/>
  <c r="AT1023" i="12"/>
  <c r="AT1024" i="12"/>
  <c r="AT1025" i="12"/>
  <c r="AT1026" i="12"/>
  <c r="AT1027" i="12"/>
  <c r="AT1028" i="12"/>
  <c r="AT1029" i="12"/>
  <c r="AT1030" i="12"/>
  <c r="AT1031" i="12"/>
  <c r="AT1032" i="12"/>
  <c r="AT1033" i="12"/>
  <c r="AT1034" i="12"/>
  <c r="AT1035" i="12"/>
  <c r="AT1036" i="12"/>
  <c r="AT1037" i="12"/>
  <c r="AT1038" i="12"/>
  <c r="AT1039" i="12"/>
  <c r="AT1040" i="12"/>
  <c r="AT1041" i="12"/>
  <c r="AT1042" i="12"/>
  <c r="AT1043" i="12"/>
  <c r="AT1044" i="12"/>
  <c r="AT1045" i="12"/>
  <c r="AT1046" i="12"/>
  <c r="AT1047" i="12"/>
  <c r="AT1048" i="12"/>
  <c r="AT1049" i="12"/>
  <c r="AT1050" i="12"/>
  <c r="AT1051" i="12"/>
  <c r="AT1052" i="12"/>
  <c r="AT1053" i="12"/>
  <c r="AT1054" i="12"/>
  <c r="AT1055" i="12"/>
  <c r="AT1056" i="12"/>
  <c r="AT1057" i="12"/>
  <c r="AT1058" i="12"/>
  <c r="AT1059" i="12"/>
  <c r="AT1060" i="12"/>
  <c r="AT1061" i="12"/>
  <c r="AT1062" i="12"/>
  <c r="AT1063" i="12"/>
  <c r="AT1064" i="12"/>
  <c r="AT1065" i="12"/>
  <c r="AT1066" i="12"/>
  <c r="AT1067" i="12"/>
  <c r="AT1068" i="12"/>
  <c r="AT1069" i="12"/>
  <c r="AT1070" i="12"/>
  <c r="AT1071" i="12"/>
  <c r="AT1072" i="12"/>
  <c r="AT1073" i="12"/>
  <c r="AT1074" i="12"/>
  <c r="AT1075" i="12"/>
  <c r="AT1076" i="12"/>
  <c r="AT1077" i="12"/>
  <c r="AT1078" i="12"/>
  <c r="AT1079" i="12"/>
  <c r="AT1080" i="12"/>
  <c r="AT1081" i="12"/>
  <c r="AT1082" i="12"/>
  <c r="AT1083" i="12"/>
  <c r="AT1084" i="12"/>
  <c r="AT1085" i="12"/>
  <c r="AT1086" i="12"/>
  <c r="AT1087" i="12"/>
  <c r="AT1088" i="12"/>
  <c r="AT1089" i="12"/>
  <c r="AT1090" i="12"/>
  <c r="AT1091" i="12"/>
  <c r="AT1092" i="12"/>
  <c r="AT1093" i="12"/>
  <c r="AT1094" i="12"/>
  <c r="AT1095" i="12"/>
  <c r="AT1096" i="12"/>
  <c r="AT1097" i="12"/>
  <c r="AT1098" i="12"/>
  <c r="AT1099" i="12"/>
  <c r="AT1100" i="12"/>
  <c r="AT1101" i="12"/>
  <c r="AT1102" i="12"/>
  <c r="AT1103" i="12"/>
  <c r="AT1104" i="12"/>
  <c r="AT1105" i="12"/>
  <c r="AT1106" i="12"/>
  <c r="AT1107" i="12"/>
  <c r="AT1108" i="12"/>
  <c r="AT1109" i="12"/>
  <c r="AT1110" i="12"/>
  <c r="AT1111" i="12"/>
  <c r="AT1112" i="12"/>
  <c r="AT1113" i="12"/>
  <c r="AT1114" i="12"/>
  <c r="AT1115" i="12"/>
  <c r="AT1116" i="12"/>
  <c r="AT1117" i="12"/>
  <c r="AT1118" i="12"/>
  <c r="AT1119" i="12"/>
  <c r="AT1120" i="12"/>
  <c r="AT1121" i="12"/>
  <c r="AT1122" i="12"/>
  <c r="AT1123" i="12"/>
  <c r="AT1124" i="12"/>
  <c r="AT1125" i="12"/>
  <c r="AT1126" i="12"/>
  <c r="AT1127" i="12"/>
  <c r="AT1128" i="12"/>
  <c r="AT1129" i="12"/>
  <c r="AT1130" i="12"/>
  <c r="AT1131" i="12"/>
  <c r="AT1132" i="12"/>
  <c r="AT1133" i="12"/>
  <c r="AT1134" i="12"/>
  <c r="AT1135" i="12"/>
  <c r="AT1136" i="12"/>
  <c r="AT1137" i="12"/>
  <c r="AT1138" i="12"/>
  <c r="AT1139" i="12"/>
  <c r="AT1140" i="12"/>
  <c r="AT1141" i="12"/>
  <c r="AT1142" i="12"/>
  <c r="AT1143" i="12"/>
  <c r="AT1144" i="12"/>
  <c r="AT1145" i="12"/>
  <c r="AT1146" i="12"/>
  <c r="AT1147" i="12"/>
  <c r="AT1148" i="12"/>
  <c r="AT1149" i="12"/>
  <c r="AT1150" i="12"/>
  <c r="AT1151" i="12"/>
  <c r="AT1152" i="12"/>
  <c r="AT1153" i="12"/>
  <c r="AT1154" i="12"/>
  <c r="AT1155" i="12"/>
  <c r="AT1156" i="12"/>
  <c r="AT1157" i="12"/>
  <c r="AT1158" i="12"/>
  <c r="AT1159" i="12"/>
  <c r="AT1160" i="12"/>
  <c r="AT1161" i="12"/>
  <c r="AT1162" i="12"/>
  <c r="AT1163" i="12"/>
  <c r="AT1164" i="12"/>
  <c r="AT1165" i="12"/>
  <c r="AT1166" i="12"/>
  <c r="AT1167" i="12"/>
  <c r="AT1168" i="12"/>
  <c r="AT1169" i="12"/>
  <c r="AT1170" i="12"/>
  <c r="AT1171" i="12"/>
  <c r="AT1172" i="12"/>
  <c r="AT1173" i="12"/>
  <c r="AT1174" i="12"/>
  <c r="AT1175" i="12"/>
  <c r="AT1176" i="12"/>
  <c r="AT1177" i="12"/>
  <c r="AT1178" i="12"/>
  <c r="AT1179" i="12"/>
  <c r="AT1180" i="12"/>
  <c r="AT1181" i="12"/>
  <c r="AT1182" i="12"/>
  <c r="AT1183" i="12"/>
  <c r="AT1184" i="12"/>
  <c r="AT1185" i="12"/>
  <c r="AT1186" i="12"/>
  <c r="AT1187" i="12"/>
  <c r="AT1188" i="12"/>
  <c r="AT1189" i="12"/>
  <c r="AT1190" i="12"/>
  <c r="AT1191" i="12"/>
  <c r="AT1192" i="12"/>
  <c r="AT1193" i="12"/>
  <c r="AT1194" i="12"/>
  <c r="AT1195" i="12"/>
  <c r="AT1196" i="12"/>
  <c r="AT1197" i="12"/>
  <c r="AT1198" i="12"/>
  <c r="AT1199" i="12"/>
  <c r="AT1200" i="12"/>
  <c r="AT1201" i="12"/>
  <c r="AT1202" i="12"/>
  <c r="AT1203" i="12"/>
  <c r="AT1204" i="12"/>
  <c r="AT1205" i="12"/>
  <c r="AT1206" i="12"/>
  <c r="AT1207" i="12"/>
  <c r="AT1208" i="12"/>
  <c r="AT1209" i="12"/>
  <c r="AT1210" i="12"/>
  <c r="AT1211" i="12"/>
  <c r="AT1212" i="12"/>
  <c r="AT1213" i="12"/>
  <c r="AT1214" i="12"/>
  <c r="AT1215" i="12"/>
  <c r="AT1216" i="12"/>
  <c r="AT1217" i="12"/>
  <c r="AT1218" i="12"/>
  <c r="AT1219" i="12"/>
  <c r="AT1220" i="12"/>
  <c r="AT1221" i="12"/>
  <c r="AT1222" i="12"/>
  <c r="AT1223" i="12"/>
  <c r="AT1224" i="12"/>
  <c r="AT1225" i="12"/>
  <c r="AT1226" i="12"/>
  <c r="AT1227" i="12"/>
  <c r="AT1228" i="12"/>
  <c r="AT1229" i="12"/>
  <c r="AT1230" i="12"/>
  <c r="AT1231" i="12"/>
  <c r="AT1232" i="12"/>
  <c r="AT1233" i="12"/>
  <c r="AT1234" i="12"/>
  <c r="AT1235" i="12"/>
  <c r="AT1236" i="12"/>
  <c r="AT1237" i="12"/>
  <c r="AT1238" i="12"/>
  <c r="AT1239" i="12"/>
  <c r="AT1240" i="12"/>
  <c r="AT1241" i="12"/>
  <c r="AT1242" i="12"/>
  <c r="AT1243" i="12"/>
  <c r="AT1244" i="12"/>
  <c r="AT1245" i="12"/>
  <c r="AT1246" i="12"/>
  <c r="AT1247" i="12"/>
  <c r="AT1248" i="12"/>
  <c r="AT1249" i="12"/>
  <c r="AT1250" i="12"/>
  <c r="AT1251" i="12"/>
  <c r="AT1252" i="12"/>
  <c r="AT1253" i="12"/>
  <c r="AT1254" i="12"/>
  <c r="AT1255" i="12"/>
  <c r="AT1256" i="12"/>
  <c r="AT1257" i="12"/>
  <c r="AT1258" i="12"/>
  <c r="AT1259" i="12"/>
  <c r="AT1260" i="12"/>
  <c r="AT1261" i="12"/>
  <c r="AT1262" i="12"/>
  <c r="AT1263" i="12"/>
  <c r="AT1264" i="12"/>
  <c r="AT1265" i="12"/>
  <c r="AT1266" i="12"/>
  <c r="AT1267" i="12"/>
  <c r="AT1268" i="12"/>
  <c r="AT1269" i="12"/>
  <c r="AT1270" i="12"/>
  <c r="AT1271" i="12"/>
  <c r="AT1272" i="12"/>
  <c r="AT1273" i="12"/>
  <c r="AT1274" i="12"/>
  <c r="AT1275" i="12"/>
  <c r="AT1276" i="12"/>
  <c r="AT1277" i="12"/>
  <c r="AT1278" i="12"/>
  <c r="AT1279" i="12"/>
  <c r="AT1280" i="12"/>
  <c r="AT1281" i="12"/>
  <c r="AT1282" i="12"/>
  <c r="AT1283" i="12"/>
  <c r="AT1284" i="12"/>
  <c r="AT1285" i="12"/>
  <c r="AT1286" i="12"/>
  <c r="AT1287" i="12"/>
  <c r="AT1288" i="12"/>
  <c r="AT1289" i="12"/>
  <c r="AT1290" i="12"/>
  <c r="AT1291" i="12"/>
  <c r="AT1292" i="12"/>
  <c r="AT1293" i="12"/>
  <c r="AT1294" i="12"/>
  <c r="AT1295" i="12"/>
  <c r="AT1296" i="12"/>
  <c r="AT1297" i="12"/>
  <c r="AT1298" i="12"/>
  <c r="AT1299" i="12"/>
  <c r="AT1300" i="12"/>
  <c r="AT1301" i="12"/>
  <c r="AT1302" i="12"/>
  <c r="AT1303" i="12"/>
  <c r="AT1304" i="12"/>
  <c r="AT1305" i="12"/>
  <c r="AT1306" i="12"/>
  <c r="AT1307" i="12"/>
  <c r="AT1308" i="12"/>
  <c r="AT1309" i="12"/>
  <c r="AT1310" i="12"/>
  <c r="AT1311" i="12"/>
  <c r="AT1312" i="12"/>
  <c r="AT1313" i="12"/>
  <c r="AT1314" i="12"/>
  <c r="AT1315" i="12"/>
  <c r="AT1316" i="12"/>
  <c r="AT1317" i="12"/>
  <c r="AT1318" i="12"/>
  <c r="AT1319" i="12"/>
  <c r="AT1320" i="12"/>
  <c r="AT1321" i="12"/>
  <c r="AT1322" i="12"/>
  <c r="AT1323" i="12"/>
  <c r="AT1324" i="12"/>
  <c r="AT1325" i="12"/>
  <c r="AT1326" i="12"/>
  <c r="AT1327" i="12"/>
  <c r="AT1328" i="12"/>
  <c r="AT1329" i="12"/>
  <c r="AT1330" i="12"/>
  <c r="AT1331" i="12"/>
  <c r="AT1332" i="12"/>
  <c r="AT1333" i="12"/>
  <c r="AT1334" i="12"/>
  <c r="AT1335" i="12"/>
  <c r="AT1336" i="12"/>
  <c r="AT1337" i="12"/>
  <c r="AT1338" i="12"/>
  <c r="AT1339" i="12"/>
  <c r="AT1340" i="12"/>
  <c r="AT1341" i="12"/>
  <c r="AT1342" i="12"/>
  <c r="AT1343" i="12"/>
  <c r="AT1344" i="12"/>
  <c r="AT1345" i="12"/>
  <c r="AT1346" i="12"/>
  <c r="AT1347" i="12"/>
  <c r="AT1348" i="12"/>
  <c r="AT1349" i="12"/>
  <c r="AT1350" i="12"/>
  <c r="AT1351" i="12"/>
  <c r="AT1352" i="12"/>
  <c r="AT1353" i="12"/>
  <c r="AT1354" i="12"/>
  <c r="AT1355" i="12"/>
  <c r="AT1356" i="12"/>
  <c r="AT1357" i="12"/>
  <c r="AT1358" i="12"/>
  <c r="AT1359" i="12"/>
  <c r="AT1360" i="12"/>
  <c r="AT1361" i="12"/>
  <c r="AT1362" i="12"/>
  <c r="AT1363" i="12"/>
  <c r="AT1364" i="12"/>
  <c r="AT1365" i="12"/>
  <c r="AT1366" i="12"/>
  <c r="AT1367" i="12"/>
  <c r="AT1368" i="12"/>
  <c r="AT1369" i="12"/>
  <c r="AT1370" i="12"/>
  <c r="AT1371" i="12"/>
  <c r="AT1372" i="12"/>
  <c r="AT1373" i="12"/>
  <c r="AT1374" i="12"/>
  <c r="AT1375" i="12"/>
  <c r="AT1376" i="12"/>
  <c r="AT1377" i="12"/>
  <c r="AT1378" i="12"/>
  <c r="AT1379" i="12"/>
  <c r="AT1380" i="12"/>
  <c r="AT1381" i="12"/>
  <c r="AT1382" i="12"/>
  <c r="AT1383" i="12"/>
  <c r="AT1384" i="12"/>
  <c r="AT1385" i="12"/>
  <c r="AT1386" i="12"/>
  <c r="AT1387" i="12"/>
  <c r="AT1388" i="12"/>
  <c r="AT1389" i="12"/>
  <c r="AT1390" i="12"/>
  <c r="AT1391" i="12"/>
  <c r="AT1392" i="12"/>
  <c r="AT1393" i="12"/>
  <c r="AT1394" i="12"/>
  <c r="AT1395" i="12"/>
  <c r="AT1396" i="12"/>
  <c r="AT1397" i="12"/>
  <c r="AT1398" i="12"/>
  <c r="AT1399" i="12"/>
  <c r="AT1400" i="12"/>
  <c r="AT1401" i="12"/>
  <c r="AT1402" i="12"/>
  <c r="AT1403" i="12"/>
  <c r="AT1404" i="12"/>
  <c r="AT1405" i="12"/>
  <c r="AT1406" i="12"/>
  <c r="AT1407" i="12"/>
  <c r="AT1408" i="12"/>
  <c r="AT1409" i="12"/>
  <c r="AT1410" i="12"/>
  <c r="AT1411" i="12"/>
  <c r="AT1412" i="12"/>
  <c r="AT1413" i="12"/>
  <c r="AT1414" i="12"/>
  <c r="AT1415" i="12"/>
  <c r="AT1416" i="12"/>
  <c r="AT1417" i="12"/>
  <c r="AT1418" i="12"/>
  <c r="AT1419" i="12"/>
  <c r="AT1420" i="12"/>
  <c r="AT1421" i="12"/>
  <c r="AT1422" i="12"/>
  <c r="AT1423" i="12"/>
  <c r="AT1424" i="12"/>
  <c r="AT1425" i="12"/>
  <c r="AT1426" i="12"/>
  <c r="AT1427" i="12"/>
  <c r="AT1428" i="12"/>
  <c r="AT1429" i="12"/>
  <c r="AT1430" i="12"/>
  <c r="AT1431" i="12"/>
  <c r="AT1432" i="12"/>
  <c r="AT1433" i="12"/>
  <c r="AT1434" i="12"/>
  <c r="AT1435" i="12"/>
  <c r="AT1436" i="12"/>
  <c r="AT1437" i="12"/>
  <c r="AT1438" i="12"/>
  <c r="AT1439" i="12"/>
  <c r="AT1440" i="12"/>
  <c r="AT1441" i="12"/>
  <c r="AT1442" i="12"/>
  <c r="AT1443" i="12"/>
  <c r="AT1444" i="12"/>
  <c r="AT1445" i="12"/>
  <c r="AT1446" i="12"/>
  <c r="AT1447" i="12"/>
  <c r="AT1448" i="12"/>
  <c r="AT1449" i="12"/>
  <c r="AT1450" i="12"/>
  <c r="AT1451" i="12"/>
  <c r="AT1452" i="12"/>
  <c r="AT1453" i="12"/>
  <c r="AT1454" i="12"/>
  <c r="AT1455" i="12"/>
  <c r="AT1456" i="12"/>
  <c r="AT1457" i="12"/>
  <c r="AT1458" i="12"/>
  <c r="AT1459" i="12"/>
  <c r="AT1460" i="12"/>
  <c r="AT1461" i="12"/>
  <c r="AT1462" i="12"/>
  <c r="AT1463" i="12"/>
  <c r="AT1464" i="12"/>
  <c r="AT1465" i="12"/>
  <c r="AT1466" i="12"/>
  <c r="AT1467" i="12"/>
  <c r="AT1468" i="12"/>
  <c r="AT1469" i="12"/>
  <c r="AT1470" i="12"/>
  <c r="AT1471" i="12"/>
  <c r="AT1472" i="12"/>
  <c r="AT1473" i="12"/>
  <c r="AT1474" i="12"/>
  <c r="AT1475" i="12"/>
  <c r="AT1476" i="12"/>
  <c r="AT1477" i="12"/>
  <c r="AT1478" i="12"/>
  <c r="AT1479" i="12"/>
  <c r="AT1480" i="12"/>
  <c r="AT1481" i="12"/>
  <c r="AT1482" i="12"/>
  <c r="AT1483" i="12"/>
  <c r="AT1484" i="12"/>
  <c r="AT1485" i="12"/>
  <c r="AT1486" i="12"/>
  <c r="AT1487" i="12"/>
  <c r="AT1488" i="12"/>
  <c r="AT1489" i="12"/>
  <c r="AT1490" i="12"/>
  <c r="AT1491" i="12"/>
  <c r="AT1492" i="12"/>
  <c r="AT1493" i="12"/>
  <c r="AT1494" i="12"/>
  <c r="AT1495" i="12"/>
  <c r="AT1496" i="12"/>
  <c r="AT1497" i="12"/>
  <c r="AT1498" i="12"/>
  <c r="AT1499" i="12"/>
  <c r="AT1500" i="12"/>
  <c r="AT1501" i="12"/>
  <c r="AT1502" i="12"/>
  <c r="AT1503" i="12"/>
  <c r="AT1504" i="12"/>
  <c r="AT1505" i="12"/>
  <c r="AT1506" i="12"/>
  <c r="AT1507" i="12"/>
  <c r="AT1508" i="12"/>
  <c r="AT1509" i="12"/>
  <c r="AT1510" i="12"/>
  <c r="AT1511" i="12"/>
  <c r="AT1512" i="12"/>
  <c r="AT1513" i="12"/>
  <c r="AT1514" i="12"/>
  <c r="AT1515" i="12"/>
  <c r="AT1516" i="12"/>
  <c r="AT1517" i="12"/>
  <c r="AT1518" i="12"/>
  <c r="AT1519" i="12"/>
  <c r="AT1520" i="12"/>
  <c r="AT1521" i="12"/>
  <c r="AT1522" i="12"/>
  <c r="AT1523" i="12"/>
  <c r="AT1524" i="12"/>
  <c r="AT1525" i="12"/>
  <c r="AT1526" i="12"/>
  <c r="AT1527" i="12"/>
  <c r="AT1528" i="12"/>
  <c r="AT1529" i="12"/>
  <c r="AT1530" i="12"/>
  <c r="AT1531" i="12"/>
  <c r="AT1532" i="12"/>
  <c r="AT1533" i="12"/>
  <c r="AT1534" i="12"/>
  <c r="AT1535" i="12"/>
  <c r="AT1536" i="12"/>
  <c r="AT1537" i="12"/>
  <c r="AT1538" i="12"/>
  <c r="AT1539" i="12"/>
  <c r="AT1540" i="12"/>
  <c r="AT1541" i="12"/>
  <c r="AT1542" i="12"/>
  <c r="AT1543" i="12"/>
  <c r="AT1544" i="12"/>
  <c r="AT1545" i="12"/>
  <c r="AT1546" i="12"/>
  <c r="AT1547" i="12"/>
  <c r="AT1548" i="12"/>
  <c r="AT1549" i="12"/>
  <c r="AT1550" i="12"/>
  <c r="AT1551" i="12"/>
  <c r="AT1552" i="12"/>
  <c r="AT1553" i="12"/>
  <c r="AT1554" i="12"/>
  <c r="AT1555" i="12"/>
  <c r="AT1556" i="12"/>
  <c r="AT1557" i="12"/>
  <c r="AT1558" i="12"/>
  <c r="AT1559" i="12"/>
  <c r="AT1560" i="12"/>
  <c r="AT1561" i="12"/>
  <c r="AT1562" i="12"/>
  <c r="AT1563" i="12"/>
  <c r="AT1564" i="12"/>
  <c r="AT1565" i="12"/>
  <c r="AT1566" i="12"/>
  <c r="AT1567" i="12"/>
  <c r="AT1568" i="12"/>
  <c r="AT1569" i="12"/>
  <c r="AT1570" i="12"/>
  <c r="AT1571" i="12"/>
  <c r="AT1572" i="12"/>
  <c r="AT1573" i="12"/>
  <c r="AT1574" i="12"/>
  <c r="AT1575" i="12"/>
  <c r="AT1576" i="12"/>
  <c r="AT1577" i="12"/>
  <c r="AT1578" i="12"/>
  <c r="AT1579" i="12"/>
  <c r="AT1580" i="12"/>
  <c r="AT1581" i="12"/>
  <c r="AT1582" i="12"/>
  <c r="AT1583" i="12"/>
  <c r="AT1584" i="12"/>
  <c r="AT1585" i="12"/>
  <c r="AT1586" i="12"/>
  <c r="AT1587" i="12"/>
  <c r="AT1588" i="12"/>
  <c r="AT1589" i="12"/>
  <c r="AT1590" i="12"/>
  <c r="AT1591" i="12"/>
  <c r="AT1592" i="12"/>
  <c r="AT1593" i="12"/>
  <c r="AT1594" i="12"/>
  <c r="AT1595" i="12"/>
  <c r="AT1596" i="12"/>
  <c r="AT1597" i="12"/>
  <c r="AT1598" i="12"/>
  <c r="AT1599" i="12"/>
  <c r="AT1600" i="12"/>
  <c r="AT1601" i="12"/>
  <c r="AT1602" i="12"/>
  <c r="AT1603" i="12"/>
  <c r="AT1604" i="12"/>
  <c r="AT1605" i="12"/>
  <c r="AT1606" i="12"/>
  <c r="AT1607" i="12"/>
  <c r="AT1608" i="12"/>
  <c r="AT1609" i="12"/>
  <c r="AT1610" i="12"/>
  <c r="AT1611" i="12"/>
  <c r="AT1612" i="12"/>
  <c r="AT1613" i="12"/>
  <c r="AT1614" i="12"/>
  <c r="AT1615" i="12"/>
  <c r="AT1616" i="12"/>
  <c r="AT1617" i="12"/>
  <c r="AT1618" i="12"/>
  <c r="AT1619" i="12"/>
  <c r="AT1620" i="12"/>
  <c r="AT1621" i="12"/>
  <c r="AT1622" i="12"/>
  <c r="AT1623" i="12"/>
  <c r="AT162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F90BB9-5B58-43EB-9B8F-F849F192AA58}" keepAlive="1" name="Consulta - PaquetesTramos_estados_1" description="Conexión a la consulta 'PaquetesTramos_estados_1' en el libro." type="5" refreshedVersion="8" background="1" saveData="1">
    <dbPr connection="Provider=Microsoft.Mashup.OleDb.1;Data Source=$Workbook$;Location=PaquetesTramos_estados_1;Extended Properties=&quot;&quot;" command="SELECT * FROM [PaquetesTramos_estados_1]"/>
  </connection>
</connections>
</file>

<file path=xl/sharedStrings.xml><?xml version="1.0" encoding="utf-8"?>
<sst xmlns="http://schemas.openxmlformats.org/spreadsheetml/2006/main" count="48940" uniqueCount="5611">
  <si>
    <t>El Polo</t>
  </si>
  <si>
    <t>LIMA</t>
  </si>
  <si>
    <t>SANTIAGO DE SURCO</t>
  </si>
  <si>
    <t>Cluster</t>
  </si>
  <si>
    <t>En Puerto</t>
  </si>
  <si>
    <t>Fulfillment Ate Lima</t>
  </si>
  <si>
    <t>Tienda</t>
  </si>
  <si>
    <t>Normal</t>
  </si>
  <si>
    <t>Confirmada</t>
  </si>
  <si>
    <t>Admin mobile</t>
  </si>
  <si>
    <t>Admin desktop</t>
  </si>
  <si>
    <t>Jockey Plaza</t>
  </si>
  <si>
    <t>Mall Aventura Santa Anita</t>
  </si>
  <si>
    <t>SANTA ANITA</t>
  </si>
  <si>
    <t>Mall Del Sur</t>
  </si>
  <si>
    <t>SAN JUAN DE MIRAFLORES</t>
  </si>
  <si>
    <t>Tiendas</t>
  </si>
  <si>
    <t>Confirmado</t>
  </si>
  <si>
    <t>.com Vulcano Premium</t>
  </si>
  <si>
    <t>ATE</t>
  </si>
  <si>
    <t>Picado</t>
  </si>
  <si>
    <t>Gamarra 801-803 La Victoria Lima</t>
  </si>
  <si>
    <t>La Rambla Brasil</t>
  </si>
  <si>
    <t>BREÑA</t>
  </si>
  <si>
    <t>Mall Plaza Comas</t>
  </si>
  <si>
    <t>COMAS</t>
  </si>
  <si>
    <t>Real Plaza Pro</t>
  </si>
  <si>
    <t>Ecommerce mobile</t>
  </si>
  <si>
    <t>Plaza Del Sol Piura</t>
  </si>
  <si>
    <t>PIURA</t>
  </si>
  <si>
    <t>Urbano</t>
  </si>
  <si>
    <t>My Place - Miraflores</t>
  </si>
  <si>
    <t>Ecommerce android</t>
  </si>
  <si>
    <t>Open Plaza Piura</t>
  </si>
  <si>
    <t>Huaraz Luzuriaga 526 Ancash</t>
  </si>
  <si>
    <t>URConsolidado</t>
  </si>
  <si>
    <t>Plaza San Miguel</t>
  </si>
  <si>
    <t>SAN MIGUEL</t>
  </si>
  <si>
    <t>Real Plaza Centro Cívico</t>
  </si>
  <si>
    <t>Real Plaza Cuzco</t>
  </si>
  <si>
    <t>CUSCO</t>
  </si>
  <si>
    <t>Kayser - Lurin</t>
  </si>
  <si>
    <t>Real Plaza Piura</t>
  </si>
  <si>
    <t>Plaza Del Sol Huacho</t>
  </si>
  <si>
    <t>Tumbes Republica Del Peru 319 Tumbes</t>
  </si>
  <si>
    <t>Plaza Del Sol Ica</t>
  </si>
  <si>
    <t>ICA</t>
  </si>
  <si>
    <t>Open Plaza Angamos</t>
  </si>
  <si>
    <t>SURQUILLO</t>
  </si>
  <si>
    <t>Real Plaza Huanuco</t>
  </si>
  <si>
    <t>HUÁNUCO</t>
  </si>
  <si>
    <t>HUANUCO</t>
  </si>
  <si>
    <t>Real Plaza Juliaca</t>
  </si>
  <si>
    <t>PUNO</t>
  </si>
  <si>
    <t>SAN ROMAN</t>
  </si>
  <si>
    <t>JULIACA</t>
  </si>
  <si>
    <t>Hijo</t>
  </si>
  <si>
    <t>Padre</t>
  </si>
  <si>
    <t>Real Plaza Puruchuco</t>
  </si>
  <si>
    <t>SJL Chimu 757 Lima</t>
  </si>
  <si>
    <t>SAN JUAN DE LURIGANCHO</t>
  </si>
  <si>
    <t>La Rambla San Borja</t>
  </si>
  <si>
    <t>SAN BORJA</t>
  </si>
  <si>
    <t>Mega Plaza Chimbote</t>
  </si>
  <si>
    <t>ANCASH</t>
  </si>
  <si>
    <t>SANTA</t>
  </si>
  <si>
    <t>CHIMBOTE</t>
  </si>
  <si>
    <t>Chimbote Ladislao Espinar 505-509 Ancash</t>
  </si>
  <si>
    <t>Open Plaza Huancayo</t>
  </si>
  <si>
    <t>JUNÍN</t>
  </si>
  <si>
    <t>HUANCAYO</t>
  </si>
  <si>
    <t>Real Plaza Huancayo</t>
  </si>
  <si>
    <t>Real Plaza Chiclayo</t>
  </si>
  <si>
    <t>LAMBAYEQUE</t>
  </si>
  <si>
    <t>CHICLAYO</t>
  </si>
  <si>
    <t>Outlet Vulcano Premium</t>
  </si>
  <si>
    <t>Real Plaza Pucallpa</t>
  </si>
  <si>
    <t>UCAYALI</t>
  </si>
  <si>
    <t>CORONEL PORTILLO</t>
  </si>
  <si>
    <t>YARINACOCHA</t>
  </si>
  <si>
    <t>Mall Aventura Trujillo</t>
  </si>
  <si>
    <t>LA LIBERTAD</t>
  </si>
  <si>
    <t>TRUJILLO</t>
  </si>
  <si>
    <t>Chachapoyas 2 de Mayo 552 Chachapoyas</t>
  </si>
  <si>
    <t>Real Plaza Trujillo</t>
  </si>
  <si>
    <t>Recógelo ahora</t>
  </si>
  <si>
    <t>Magdalena Leoncio Prado 780 Lima</t>
  </si>
  <si>
    <t>Domicilio</t>
  </si>
  <si>
    <t>Ecommerce desktop</t>
  </si>
  <si>
    <t>Furgoneta</t>
  </si>
  <si>
    <t>SAN ISIDRO</t>
  </si>
  <si>
    <t>AREQUIPA</t>
  </si>
  <si>
    <t>Kids 2 Vulcano Premium</t>
  </si>
  <si>
    <t>Ecommerce iOS</t>
  </si>
  <si>
    <t>MIRAFLORES</t>
  </si>
  <si>
    <t>Tarapoto Plaza De Armas 451 San Martin</t>
  </si>
  <si>
    <t>SAN MARTÍN</t>
  </si>
  <si>
    <t>SAN MARTIN</t>
  </si>
  <si>
    <t>TARAPOTO</t>
  </si>
  <si>
    <t>Home Vulcano Premium</t>
  </si>
  <si>
    <t>Real Plaza Primavera</t>
  </si>
  <si>
    <t>Ayacucho Asamblea 206-208 Ayacucho</t>
  </si>
  <si>
    <t>AYACUCHO</t>
  </si>
  <si>
    <t>HUAMANGA</t>
  </si>
  <si>
    <t>CD 2</t>
  </si>
  <si>
    <t>CAJAMARCA</t>
  </si>
  <si>
    <t>MAGDALENA DEL MAR</t>
  </si>
  <si>
    <t>CHORRILLOS</t>
  </si>
  <si>
    <t>Plaza Lima Sur Chorrillos</t>
  </si>
  <si>
    <t>APURÍMAC</t>
  </si>
  <si>
    <t>ANDAHUAYLAS</t>
  </si>
  <si>
    <t>Mega Plaza Villa El Salvador</t>
  </si>
  <si>
    <t>HUARAZ</t>
  </si>
  <si>
    <t>LA VICTORIA</t>
  </si>
  <si>
    <t>Iquitos Prospero 1038 Loreto</t>
  </si>
  <si>
    <t>LORETO</t>
  </si>
  <si>
    <t>MAYNAS</t>
  </si>
  <si>
    <t>IQUITOS</t>
  </si>
  <si>
    <t>AMAZONAS</t>
  </si>
  <si>
    <t>CHACHAPOYAS</t>
  </si>
  <si>
    <t>Plaza Norte</t>
  </si>
  <si>
    <t>INDEPENDENCIA</t>
  </si>
  <si>
    <t>Open Plaza Pucallpa</t>
  </si>
  <si>
    <t>Real Plaza Cajamarca</t>
  </si>
  <si>
    <t>Tacna San Martin 737 Tacna</t>
  </si>
  <si>
    <t>TACNA</t>
  </si>
  <si>
    <t>Mall Aventura Arequipa</t>
  </si>
  <si>
    <t>Mall Aventura Chiclayo</t>
  </si>
  <si>
    <t>VILLA MARIA DEL TRIUNFO</t>
  </si>
  <si>
    <t>YOUROUTLET PERU S.A.C</t>
  </si>
  <si>
    <t>Moyobamba San Martin 365 San Martin</t>
  </si>
  <si>
    <t>MOYOBAMBA</t>
  </si>
  <si>
    <t>Tambopata Leon Velarde 315 Madre De Dios</t>
  </si>
  <si>
    <t>MADRE DE DIOS</t>
  </si>
  <si>
    <t>TAMBOPATA</t>
  </si>
  <si>
    <t>Huamachuco Jose Balta 780 La Libertad</t>
  </si>
  <si>
    <t>Chiclayo Elias Aguirre 471 Lambayeque</t>
  </si>
  <si>
    <t>HUAURA</t>
  </si>
  <si>
    <t>HUACHO</t>
  </si>
  <si>
    <t>Sullana San Martin 620 Piura</t>
  </si>
  <si>
    <t>SULLANA</t>
  </si>
  <si>
    <t>SJM San Juan 1162 Lima</t>
  </si>
  <si>
    <t>Minka Callao</t>
  </si>
  <si>
    <t>LA MOLINA</t>
  </si>
  <si>
    <t>Crepier</t>
  </si>
  <si>
    <t>Mega Plaza Independencia</t>
  </si>
  <si>
    <t>CD 1</t>
  </si>
  <si>
    <t>CALLAO</t>
  </si>
  <si>
    <t>PROV. CONST. DEL CALLAO</t>
  </si>
  <si>
    <t>Open Plaza Atocongo</t>
  </si>
  <si>
    <t>Abancay Arequipa 305 Apurimac</t>
  </si>
  <si>
    <t>Trujillo Ayacucho 552 La Libertad</t>
  </si>
  <si>
    <t>JESUS MARIA</t>
  </si>
  <si>
    <t>Real Plaza Arequipa</t>
  </si>
  <si>
    <t>Arequipa San Juan De Dios 225 Arequipa</t>
  </si>
  <si>
    <t>CARABAYLLO</t>
  </si>
  <si>
    <t>Chincha Mariscal Benavides 276 Ica</t>
  </si>
  <si>
    <t>CHINCHA</t>
  </si>
  <si>
    <t>CHINCHA ALTA</t>
  </si>
  <si>
    <t>Mall Aventura Iquitos</t>
  </si>
  <si>
    <t>Mall Plaza Bellavista</t>
  </si>
  <si>
    <t>Jr De La Union 860 Lima Lima</t>
  </si>
  <si>
    <t>SJL Proceres De Independencia 1713 Lima</t>
  </si>
  <si>
    <t>MOQUEGUA</t>
  </si>
  <si>
    <t>ILO</t>
  </si>
  <si>
    <t>Time Chopper - SJL</t>
  </si>
  <si>
    <t>CAMANA</t>
  </si>
  <si>
    <t>Real Plaza Santa Clara</t>
  </si>
  <si>
    <t>Lurin Monasterio 1582 Lima</t>
  </si>
  <si>
    <t>SAN MARTIN DE PORRES</t>
  </si>
  <si>
    <t>Real Plaza Salaverry</t>
  </si>
  <si>
    <t>HUARAL</t>
  </si>
  <si>
    <t>Kids 1 Vulcano Premium</t>
  </si>
  <si>
    <t>Huaral 28 de Julio 141 Lima Provincia</t>
  </si>
  <si>
    <t>PUEBLO LIBRE</t>
  </si>
  <si>
    <t>ProDelivery</t>
  </si>
  <si>
    <t>LURIN</t>
  </si>
  <si>
    <t>Schell 271 Miraflores Lima</t>
  </si>
  <si>
    <t>VILLA EL SALVADOR</t>
  </si>
  <si>
    <t>TUMBES</t>
  </si>
  <si>
    <t>Jesus Maria Horacio Urteaga 1366 Lima</t>
  </si>
  <si>
    <t>RUTH FELICITAS ARREDONDO CCOSCCO</t>
  </si>
  <si>
    <t>CC Risso</t>
  </si>
  <si>
    <t>Rudbody</t>
  </si>
  <si>
    <t>Anthaix - Chorrillos</t>
  </si>
  <si>
    <t>SANCHEZ CARRION</t>
  </si>
  <si>
    <t>HUAMACHUCO</t>
  </si>
  <si>
    <t>Credivargas - Cercado De Lima</t>
  </si>
  <si>
    <t>Tuhome Peru</t>
  </si>
  <si>
    <t>B2B</t>
  </si>
  <si>
    <t>Sabado</t>
  </si>
  <si>
    <t>Hong Kong Market San Borja</t>
  </si>
  <si>
    <t>EDIFICIO</t>
  </si>
  <si>
    <t>Lumberjack Vulcano</t>
  </si>
  <si>
    <t>Activa Vulcano Premium</t>
  </si>
  <si>
    <t>TIENDA LIMA</t>
  </si>
  <si>
    <t>TIENDA PROVINCIA</t>
  </si>
  <si>
    <t>Etiquetas de fila</t>
  </si>
  <si>
    <t>TOTAL</t>
  </si>
  <si>
    <t xml:space="preserve"> </t>
  </si>
  <si>
    <t>RECOLECCION</t>
  </si>
  <si>
    <t>LINCE</t>
  </si>
  <si>
    <t>PACASMAYO</t>
  </si>
  <si>
    <t>RIOJA</t>
  </si>
  <si>
    <t>PUENTE PIEDRA</t>
  </si>
  <si>
    <t>ALTO AMAZONAS</t>
  </si>
  <si>
    <t>YURIMAGUAS</t>
  </si>
  <si>
    <t>TIENDAS CLUSTER1</t>
  </si>
  <si>
    <t>Miércoles - viernes - sábado</t>
  </si>
  <si>
    <t>Miércoles - sábado</t>
  </si>
  <si>
    <t>Lunes - Jueves</t>
  </si>
  <si>
    <t>Martes - jueves</t>
  </si>
  <si>
    <t>Martes - viernes</t>
  </si>
  <si>
    <t>Coordinar recojo</t>
  </si>
  <si>
    <t>Sábados</t>
  </si>
  <si>
    <t>Miércoles</t>
  </si>
  <si>
    <t>Martes</t>
  </si>
  <si>
    <t>TIENDAS CLUSTER12</t>
  </si>
  <si>
    <t>VENTANILLA</t>
  </si>
  <si>
    <t>HUANCAVELICA</t>
  </si>
  <si>
    <t>CHANCHAMAYO</t>
  </si>
  <si>
    <t>Real Plaza Villa Maria Del Triunfo</t>
  </si>
  <si>
    <t>PISCO</t>
  </si>
  <si>
    <t>CHEPEN</t>
  </si>
  <si>
    <t>JAEN</t>
  </si>
  <si>
    <t>SAN VICENTE DE CAÑETE</t>
  </si>
  <si>
    <t>CAÑETE</t>
  </si>
  <si>
    <t>CALLERIA</t>
  </si>
  <si>
    <t>BARRANCA</t>
  </si>
  <si>
    <t>CERRO COLORADO</t>
  </si>
  <si>
    <t>EL PORVENIR</t>
  </si>
  <si>
    <t>SATIPO</t>
  </si>
  <si>
    <t>SANTA ANA</t>
  </si>
  <si>
    <t>LA CONVENCION</t>
  </si>
  <si>
    <t>GUADALUPE</t>
  </si>
  <si>
    <t>PARIÑAS</t>
  </si>
  <si>
    <t>TALARA</t>
  </si>
  <si>
    <t>LA PERLA</t>
  </si>
  <si>
    <t>Total Confirmado</t>
  </si>
  <si>
    <t>Total En Puerto</t>
  </si>
  <si>
    <t>Total Picado</t>
  </si>
  <si>
    <t>20-Oct</t>
  </si>
  <si>
    <t>21-Oct</t>
  </si>
  <si>
    <t>22-Oct</t>
  </si>
  <si>
    <t>23-Oct</t>
  </si>
  <si>
    <t>18-Oct</t>
  </si>
  <si>
    <t>19-Oct</t>
  </si>
  <si>
    <t>Cuenta de UID orden paquete</t>
  </si>
  <si>
    <t>tracking_id</t>
  </si>
  <si>
    <t>tracking_estado</t>
  </si>
  <si>
    <t>tienda_delivery</t>
  </si>
  <si>
    <t>delivery_departamento</t>
  </si>
  <si>
    <t>delivery_provincia</t>
  </si>
  <si>
    <t>delivery_distrito</t>
  </si>
  <si>
    <t>courier</t>
  </si>
  <si>
    <t>courier_code</t>
  </si>
  <si>
    <t>fecha_tramo</t>
  </si>
  <si>
    <t>fecha_aproximada</t>
  </si>
  <si>
    <t>paquete</t>
  </si>
  <si>
    <t>pagado</t>
  </si>
  <si>
    <t>empaquetado</t>
  </si>
  <si>
    <t>en_camino</t>
  </si>
  <si>
    <t>por_recoger</t>
  </si>
  <si>
    <t>entregado</t>
  </si>
  <si>
    <t>trunco</t>
  </si>
  <si>
    <t>trunco_verificado</t>
  </si>
  <si>
    <t>trunco_cerrado</t>
  </si>
  <si>
    <t>estado_paquete</t>
  </si>
  <si>
    <t>tienda_stock</t>
  </si>
  <si>
    <t>tipo_delivery</t>
  </si>
  <si>
    <t>tienda_delivery_final</t>
  </si>
  <si>
    <t>tienda_delivery_final_departamento</t>
  </si>
  <si>
    <t>tienda_delivery_final_provincia</t>
  </si>
  <si>
    <t>tienda_delivery_final_distrito</t>
  </si>
  <si>
    <t>tipo_paquete</t>
  </si>
  <si>
    <t>uid_orden</t>
  </si>
  <si>
    <t>orden_estado</t>
  </si>
  <si>
    <t>orden_origin</t>
  </si>
  <si>
    <t>tienda_pago</t>
  </si>
  <si>
    <t>empresa</t>
  </si>
  <si>
    <t>comercio</t>
  </si>
  <si>
    <t>cliente</t>
  </si>
  <si>
    <t>documento</t>
  </si>
  <si>
    <t>fecha_facturacion</t>
  </si>
  <si>
    <t>cantidad_productos</t>
  </si>
  <si>
    <t>subtotal</t>
  </si>
  <si>
    <t>igv</t>
  </si>
  <si>
    <t>total</t>
  </si>
  <si>
    <t/>
  </si>
  <si>
    <t>Mall Aventura Santa Anita LC 1014-1016</t>
  </si>
  <si>
    <t>Comercial Mont S.A.C.</t>
  </si>
  <si>
    <t>Platanitos</t>
  </si>
  <si>
    <t>Empaquetado</t>
  </si>
  <si>
    <t xml:space="preserve">Real Plaza Villa Maria Del Triunfo </t>
  </si>
  <si>
    <t>Mall Aventura Santa Anita B-1020a</t>
  </si>
  <si>
    <t>Huu Mont S.A.C.</t>
  </si>
  <si>
    <t>Pedral S.A.C.</t>
  </si>
  <si>
    <t>MARISCAL NIETO</t>
  </si>
  <si>
    <t>TIPO DE TIENDA</t>
  </si>
  <si>
    <t>Lead Time</t>
  </si>
  <si>
    <t>Dias retraso</t>
  </si>
  <si>
    <t>Pagados</t>
  </si>
  <si>
    <t>TimeLimite</t>
  </si>
  <si>
    <t>Estado Packing</t>
  </si>
  <si>
    <t>CASTILLA</t>
  </si>
  <si>
    <t>Talara Centro Cívico 233 Pariñas</t>
  </si>
  <si>
    <t>SAN LUIS</t>
  </si>
  <si>
    <t>BARRANCO</t>
  </si>
  <si>
    <t>VIRU</t>
  </si>
  <si>
    <t>CAYMA</t>
  </si>
  <si>
    <t>ABANCAY</t>
  </si>
  <si>
    <t>MAZAMARI</t>
  </si>
  <si>
    <t>PICHANAQUI</t>
  </si>
  <si>
    <t>EL TAMBO</t>
  </si>
  <si>
    <t>ANA MARIA CALLISSIANI RODRIGUEZ</t>
  </si>
  <si>
    <t>JACOBO HUNTER</t>
  </si>
  <si>
    <t>SANDRA STEFANY ORDOÑEZ RONCAL</t>
  </si>
  <si>
    <t>RUTH DIANA CHOQUE ROMAN</t>
  </si>
  <si>
    <t>SANTIAGO</t>
  </si>
  <si>
    <t>LUCY CLEMENTINA VASQUEZ RISCO</t>
  </si>
  <si>
    <t>YANAHUARA</t>
  </si>
  <si>
    <t>JOSE LEONARDO ORTIZ</t>
  </si>
  <si>
    <t>FDLMSTXUZE1R-3-1</t>
  </si>
  <si>
    <t>PCK00064903901|WYB254541753</t>
  </si>
  <si>
    <t>FDLMSTXUZE1R-3</t>
  </si>
  <si>
    <t>FDLMSTXUZE1R</t>
  </si>
  <si>
    <t>LEANDRO ARMANDO MEDRANO GUZMAN</t>
  </si>
  <si>
    <t>FDLMT0YQKP85-1-1</t>
  </si>
  <si>
    <t>FDLMT0YQKP85-1</t>
  </si>
  <si>
    <t>FDLMT0YQKP85</t>
  </si>
  <si>
    <t>MANUEL HORACIO MARCELO RODRIGUEZ</t>
  </si>
  <si>
    <t>FDLMT1R0LEOX-2-1</t>
  </si>
  <si>
    <t>TI-Norte</t>
  </si>
  <si>
    <t>FDLMT1R0LEOX-2</t>
  </si>
  <si>
    <t>FDLMT1R0LEOX</t>
  </si>
  <si>
    <t>MARIA CARMELA CORDOVA CAMPOS</t>
  </si>
  <si>
    <t>FDLMT2NLXJUH-1-1</t>
  </si>
  <si>
    <t>FDLMT2NLXJUH-1</t>
  </si>
  <si>
    <t>FDLMT2NLXJUH</t>
  </si>
  <si>
    <t>PAOLA TRINIDAD VILLEGAS PAUCAR</t>
  </si>
  <si>
    <t>FDLMT2NRJ8G3-1-1</t>
  </si>
  <si>
    <t>FDLMT2NRJ8G3-1</t>
  </si>
  <si>
    <t>FDLMT2NRJ8G3</t>
  </si>
  <si>
    <t>SHIRLEY ESTEFANY RIVERA RONDOY</t>
  </si>
  <si>
    <t>FDLMT34M0L5S-1-1</t>
  </si>
  <si>
    <t>FDLMT34M0L5S-1</t>
  </si>
  <si>
    <t>FDLMT34M0L5S</t>
  </si>
  <si>
    <t>TOMMY RAMOS</t>
  </si>
  <si>
    <t>FDLMT2LYE79Z-1-1</t>
  </si>
  <si>
    <t>FDLMT2LYE79Z-1</t>
  </si>
  <si>
    <t>FDLMT2LYE79Z</t>
  </si>
  <si>
    <t>PATRICIA GIOVANA VALLADOLID CHAVEZ</t>
  </si>
  <si>
    <t>FDLMT3O9QKBP-1-1</t>
  </si>
  <si>
    <t>FDLMT3O9QKBP-1</t>
  </si>
  <si>
    <t>FDLMT3O9QKBP</t>
  </si>
  <si>
    <t>CIRIA BONINO CHACON</t>
  </si>
  <si>
    <t>FDLMT3P4CN3S-1-1</t>
  </si>
  <si>
    <t>FDLMT3P4CN3S-1</t>
  </si>
  <si>
    <t>FDLMT3P4CN3S</t>
  </si>
  <si>
    <t>AMPARO MASSIEL TRILLO PALOMINO</t>
  </si>
  <si>
    <t>FDLMT45ZEFMM-1-1</t>
  </si>
  <si>
    <t>FDLMT45ZEFMM-1</t>
  </si>
  <si>
    <t>FDLMT45ZEFMM</t>
  </si>
  <si>
    <t>BRIGGITH PAIMA CASIQUE</t>
  </si>
  <si>
    <t>FDLMT4FKSZI6-1-1</t>
  </si>
  <si>
    <t>FDLMT4FKSZI6-1</t>
  </si>
  <si>
    <t>FDLMT4FKSZI6</t>
  </si>
  <si>
    <t>MARIA DEL PILAR TIMOTEO SALAZAR</t>
  </si>
  <si>
    <t>FDLMT4HA3FUG-2-1</t>
  </si>
  <si>
    <t>FDLMT4HA3FUG-2</t>
  </si>
  <si>
    <t>FDLMT4HA3FUG</t>
  </si>
  <si>
    <t>CARMELA CARDENAS MEDINA</t>
  </si>
  <si>
    <t>FDLMT4HA3FUG-1-1</t>
  </si>
  <si>
    <t>FDLMT4HA3FUG-1</t>
  </si>
  <si>
    <t>FDLMU40C7W90-1-1</t>
  </si>
  <si>
    <t>FDLMU40C7W90-1</t>
  </si>
  <si>
    <t>FDLMU40C7W90</t>
  </si>
  <si>
    <t>JENIFER ALEXANDRA CONTRERAS INCHE</t>
  </si>
  <si>
    <t>FDLMU412YF8I-1-1</t>
  </si>
  <si>
    <t>FDLMU412YF8I-1</t>
  </si>
  <si>
    <t>FDLMU412YF8I</t>
  </si>
  <si>
    <t xml:space="preserve">JULIA URIOL </t>
  </si>
  <si>
    <t>FDLMU3X5VQAG-1-1</t>
  </si>
  <si>
    <t>FDLMU3X5VQAG-1</t>
  </si>
  <si>
    <t>FDLMU3X5VQAG</t>
  </si>
  <si>
    <t xml:space="preserve">LIZBETH ROJAS BERNARDO </t>
  </si>
  <si>
    <t>FDLMU4VJOW19-1-1</t>
  </si>
  <si>
    <t>FDLMU4VJOW19-1</t>
  </si>
  <si>
    <t>FDLMU4VJOW19</t>
  </si>
  <si>
    <t>KEREN  VILLAFANA</t>
  </si>
  <si>
    <t>FDLMU58N0ZRF-1-1</t>
  </si>
  <si>
    <t>FDLMU58N0ZRF-1</t>
  </si>
  <si>
    <t>FDLMU58N0ZRF</t>
  </si>
  <si>
    <t>ELIANA HERRERA HUAYTA</t>
  </si>
  <si>
    <t>FDLMU63X6I4C-1-1</t>
  </si>
  <si>
    <t>FDLMU63X6I4C-1</t>
  </si>
  <si>
    <t>FDLMU63X6I4C</t>
  </si>
  <si>
    <t>EDER FORTUNATO HUAMANI ALALUNA</t>
  </si>
  <si>
    <t>FDLMU8GLLFBJ-3-1</t>
  </si>
  <si>
    <t>TI-Centro</t>
  </si>
  <si>
    <t>FDLMU8GLLFBJ-3</t>
  </si>
  <si>
    <t>FDLMU8GLLFBJ</t>
  </si>
  <si>
    <t>GRISEL ARELLANO</t>
  </si>
  <si>
    <t>FDLMU8GLLFBJ-1-1</t>
  </si>
  <si>
    <t>FDLMU8GLLFBJ-1</t>
  </si>
  <si>
    <t>FDLMQBJ4FM0E-2-1</t>
  </si>
  <si>
    <t>PCK00064543350|WYB254179744</t>
  </si>
  <si>
    <t>FDLMQBJ4FM0E-2</t>
  </si>
  <si>
    <t>FDLMQBJ4FM0E</t>
  </si>
  <si>
    <t>MILAGROS ELIZABETH ROCA AGÜERO</t>
  </si>
  <si>
    <t>FDLMRO6HHOPE-1-1</t>
  </si>
  <si>
    <t>PCK00064855409|WYB254493341</t>
  </si>
  <si>
    <t>FDLMRO6HHOPE-1</t>
  </si>
  <si>
    <t>FDLMRO6HHOPE</t>
  </si>
  <si>
    <t>CESAR ALEXANDER PEREZ DAVALOS</t>
  </si>
  <si>
    <t>FDLMT0WD3UQG-2-1</t>
  </si>
  <si>
    <t>PCK00065002469|WYB254636101</t>
  </si>
  <si>
    <t>FDLMT0WD3UQG-2</t>
  </si>
  <si>
    <t>FDLMT0WD3UQG</t>
  </si>
  <si>
    <t>JADE NOELIA MAMANI VILCANQUI</t>
  </si>
  <si>
    <t>FDLMT25UQA29-1-1</t>
  </si>
  <si>
    <t>FDLMT25UQA29-1</t>
  </si>
  <si>
    <t>FDLMT25UQA29</t>
  </si>
  <si>
    <t>FIORELLA BRAVO-ESCOBAR PATIÑO</t>
  </si>
  <si>
    <t>FDLMT266ZWXK-1-1</t>
  </si>
  <si>
    <t>FDLMT266ZWXK-1</t>
  </si>
  <si>
    <t>FDLMT266ZWXK</t>
  </si>
  <si>
    <t>JHON RICHARD SILVA MALAGA</t>
  </si>
  <si>
    <t>FDLMT2AJT3XE-A1-1</t>
  </si>
  <si>
    <t>FDLMT2AJT3XE-A1</t>
  </si>
  <si>
    <t>FDLMT2AJT3XE</t>
  </si>
  <si>
    <t>GASTON GUILLERMO DAVILA VENTURO</t>
  </si>
  <si>
    <t>FDLMT2NVPB1W-1-1</t>
  </si>
  <si>
    <t>FDLMT2NVPB1W-1</t>
  </si>
  <si>
    <t>FDLMT2NVPB1W</t>
  </si>
  <si>
    <t>CARMELA JULIA DIAZ HUAYTA</t>
  </si>
  <si>
    <t>FDLMT44HMFDI-1-1</t>
  </si>
  <si>
    <t>TI-Sur</t>
  </si>
  <si>
    <t>FDLMT44HMFDI-1</t>
  </si>
  <si>
    <t>FDLMT44HMFDI</t>
  </si>
  <si>
    <t>ANDRES HUAMAM</t>
  </si>
  <si>
    <t>FDLMT2LKME71-1-1</t>
  </si>
  <si>
    <t>FDLMT2LKME71-1</t>
  </si>
  <si>
    <t>FDLMT2LKME71</t>
  </si>
  <si>
    <t>EDUAR JOEL CERNA ALFARO</t>
  </si>
  <si>
    <t>FDLMT4LCL1ED-1-1</t>
  </si>
  <si>
    <t>FDLMT4LCL1ED-1</t>
  </si>
  <si>
    <t>FDLMT4LCL1ED</t>
  </si>
  <si>
    <t xml:space="preserve">CARLOS  ASTORAYME  ESQUIVEL </t>
  </si>
  <si>
    <t>FDLMRPMX7GKB-1-1</t>
  </si>
  <si>
    <t>FDLMRPMX7GKB-1</t>
  </si>
  <si>
    <t>FDLMRPMX7GKB</t>
  </si>
  <si>
    <t>MARIA CRISTINA VASQUEZ HANCCO</t>
  </si>
  <si>
    <t>FDLMU3VGF6DF-1-1</t>
  </si>
  <si>
    <t>FDLMU3VGF6DF-1</t>
  </si>
  <si>
    <t>FDLMU3VGF6DF</t>
  </si>
  <si>
    <t>NANCY CHICLOTE PEREZ</t>
  </si>
  <si>
    <t>FDLMU40AFKPY-1-1</t>
  </si>
  <si>
    <t>FDLMU40AFKPY-1</t>
  </si>
  <si>
    <t>FDLMU40AFKPY</t>
  </si>
  <si>
    <t>ELAR ARTURO COASACA ALARCON</t>
  </si>
  <si>
    <t>FDLMT37RAB4Q-1-1</t>
  </si>
  <si>
    <t>FDLMT37RAB4Q-1</t>
  </si>
  <si>
    <t>FDLMT37RAB4Q</t>
  </si>
  <si>
    <t>LIZ ARACELI PADILLA FLORES</t>
  </si>
  <si>
    <t>FDLMU4WC9SUR-A1-1</t>
  </si>
  <si>
    <t>FDLMU4WC9SUR-A1</t>
  </si>
  <si>
    <t>FDLMU4WC9SUR</t>
  </si>
  <si>
    <t>DANA RAQUEL GUERRERO YAYA</t>
  </si>
  <si>
    <t>FDLMU4Y609JP-1-1</t>
  </si>
  <si>
    <t>FDLMU4Y609JP-1</t>
  </si>
  <si>
    <t>FDLMU4Y609JP</t>
  </si>
  <si>
    <t>CARLOS EDUARDO NUÑEZ RIVAS</t>
  </si>
  <si>
    <t>FDLMQAVYNBE4-1-1</t>
  </si>
  <si>
    <t>ASCOPE</t>
  </si>
  <si>
    <t>RAZURI</t>
  </si>
  <si>
    <t>PCK00064863754|WYB254501700</t>
  </si>
  <si>
    <t>FDLMQAVYNBE4-1</t>
  </si>
  <si>
    <t>FDLMQAVYNBE4</t>
  </si>
  <si>
    <t>JOSE AGUSTIN PALMA SIPIRAN</t>
  </si>
  <si>
    <t>FDLMT19M0AKM-1-1</t>
  </si>
  <si>
    <t>FDLMT19M0AKM-1</t>
  </si>
  <si>
    <t>FDLMT19M0AKM</t>
  </si>
  <si>
    <t>EDWIN VASQUEZ RAMIREZ</t>
  </si>
  <si>
    <t>FDLMT1PYT009-1-1</t>
  </si>
  <si>
    <t>PCK00065060418|WYB254688134</t>
  </si>
  <si>
    <t>FDLMT1PYT009-1</t>
  </si>
  <si>
    <t>FDLMT1PYT009</t>
  </si>
  <si>
    <t>MARIBEL GLORIA SOTO GUZMAN</t>
  </si>
  <si>
    <t>FDLMT2LYE79Z-2-1</t>
  </si>
  <si>
    <t>FDLMT2LYE79Z-2</t>
  </si>
  <si>
    <t>FDLMT3J0FGGC-1-1</t>
  </si>
  <si>
    <t>RODRIGUEZ DE MENDOZA</t>
  </si>
  <si>
    <t>SAN NICOLAS</t>
  </si>
  <si>
    <t>AndesExpress</t>
  </si>
  <si>
    <t>FDLMT3J0FGGC-1</t>
  </si>
  <si>
    <t>FDLMT3J0FGGC</t>
  </si>
  <si>
    <t>MARITHZA MALDONADO PEREA</t>
  </si>
  <si>
    <t>FDLMT3P4CN3S-2-1</t>
  </si>
  <si>
    <t>PCK00064986465|WYB254620459</t>
  </si>
  <si>
    <t>FDLMT3P4CN3S-2</t>
  </si>
  <si>
    <t>FDLMT4HA3FUG-3-1</t>
  </si>
  <si>
    <t>FDLMT4HA3FUG-3</t>
  </si>
  <si>
    <t>FDLMU3RZUO7O-1-1</t>
  </si>
  <si>
    <t>FDLMU3RZUO7O-1</t>
  </si>
  <si>
    <t>FDLMU3RZUO7O</t>
  </si>
  <si>
    <t>LIVIA ANGELICA RODRIGUEZ NAVARRO</t>
  </si>
  <si>
    <t>FDLMU412YF8I-2-1</t>
  </si>
  <si>
    <t>FDLMU412YF8I-2</t>
  </si>
  <si>
    <t>FDLMU4B30DKR-1-1</t>
  </si>
  <si>
    <t>FDLMU4B30DKR-1</t>
  </si>
  <si>
    <t>FDLMU4B30DKR</t>
  </si>
  <si>
    <t>PERCY MANUEL PERCY MANUEL</t>
  </si>
  <si>
    <t>FDLMU4VLRX14-1-1</t>
  </si>
  <si>
    <t>FDLMU4VLRX14-1</t>
  </si>
  <si>
    <t>FDLMU4VLRX14</t>
  </si>
  <si>
    <t>PIERO CAPANNI ORAMS</t>
  </si>
  <si>
    <t>FDLMU8GLLFBJ-2-1</t>
  </si>
  <si>
    <t>FDLMU8GLLFBJ-2</t>
  </si>
  <si>
    <t>FDLMRSV819UJ-1-1</t>
  </si>
  <si>
    <t>FDLMRSV819UJ-1</t>
  </si>
  <si>
    <t>FDLMRSV819UJ</t>
  </si>
  <si>
    <t>JULIZA SAENZ FERREYRA</t>
  </si>
  <si>
    <t>FDLMT2439IOE-1-1</t>
  </si>
  <si>
    <t>FDLMT2439IOE-1</t>
  </si>
  <si>
    <t>FDLMT2439IOE</t>
  </si>
  <si>
    <t>MARIA ALEJANDRA DE LOURDES GRANADOS MEOÑO</t>
  </si>
  <si>
    <t>FDLMT298EPEF-2-1</t>
  </si>
  <si>
    <t>FDLMT298EPEF-2</t>
  </si>
  <si>
    <t>FDLMT298EPEF</t>
  </si>
  <si>
    <t>LILIANA DEL ROSARIO SOLORZANO PASCO</t>
  </si>
  <si>
    <t>FDLMT2D541G3-1-1</t>
  </si>
  <si>
    <t>FDLMT2D541G3-1</t>
  </si>
  <si>
    <t>FDLMT2D541G3</t>
  </si>
  <si>
    <t xml:space="preserve">JOSE FAUSTINO FLORES CHERO </t>
  </si>
  <si>
    <t>FDLMT2KA7DGT-1-1</t>
  </si>
  <si>
    <t>FDLMT2KA7DGT-1</t>
  </si>
  <si>
    <t>FDLMT2KA7DGT</t>
  </si>
  <si>
    <t>JIMMY SHAMIR CARRASCO PALOMINO</t>
  </si>
  <si>
    <t>FDLMT2TWV3W6-1-1</t>
  </si>
  <si>
    <t>FDLMT2TWV3W6-1</t>
  </si>
  <si>
    <t>FDLMT2TWV3W6</t>
  </si>
  <si>
    <t>YESMINA ELA VALENCIA PARRAGA</t>
  </si>
  <si>
    <t>FDLMT3NFJLHQ-1-1</t>
  </si>
  <si>
    <t>Chosica Arequipa 141 Lurigancho</t>
  </si>
  <si>
    <t>LURIGANCHO</t>
  </si>
  <si>
    <t>FDLMT3NFJLHQ-1</t>
  </si>
  <si>
    <t>FDLMT3NFJLHQ</t>
  </si>
  <si>
    <t>ELIZABETH SAMANTHA UCHUYPUMA CHAVEZ</t>
  </si>
  <si>
    <t>FDLMT43V8DML-1-1</t>
  </si>
  <si>
    <t>FDLMT43V8DML-1</t>
  </si>
  <si>
    <t>FDLMT43V8DML</t>
  </si>
  <si>
    <t>JOSE ANGEL DA GIAU ROOSE</t>
  </si>
  <si>
    <t>FDLMT44HMFDI-2-1</t>
  </si>
  <si>
    <t>PCK00065006316|WYB254637335</t>
  </si>
  <si>
    <t>FDLMT44HMFDI-2</t>
  </si>
  <si>
    <t>FDLMU48LDPLL-1-1</t>
  </si>
  <si>
    <t>FDLMU48LDPLL-1</t>
  </si>
  <si>
    <t>FDLMU48LDPLL</t>
  </si>
  <si>
    <t>CARLOS ALBERTO NAVARRETE HUAMANI</t>
  </si>
  <si>
    <t>FDLMU4WC9SUR-A2-1</t>
  </si>
  <si>
    <t>FDLMU4WC9SUR-A2</t>
  </si>
  <si>
    <t>FDLMU90J0C3Q-1-1</t>
  </si>
  <si>
    <t>FDLMU90J0C3Q-1</t>
  </si>
  <si>
    <t>FDLMU90J0C3Q</t>
  </si>
  <si>
    <t>MARCIA JULIA PEREZ PEREZ</t>
  </si>
  <si>
    <t>FDLMT1W4WNP3-1-1</t>
  </si>
  <si>
    <t>FDLMT1W4WNP3-1</t>
  </si>
  <si>
    <t>FDLMT1W4WNP3</t>
  </si>
  <si>
    <t>EMMA ZENAIDA CALDERON QUISPE</t>
  </si>
  <si>
    <t>FDLMQBYCAHCD-3-1</t>
  </si>
  <si>
    <t>FDLMQBYCAHCD-3</t>
  </si>
  <si>
    <t>FDLMQBYCAHCD</t>
  </si>
  <si>
    <t>YLIANA VANESSA LEON MAMANI</t>
  </si>
  <si>
    <t>FDLMQBYCAHCD-A1-1</t>
  </si>
  <si>
    <t>FDLMQBYCAHCD-A1</t>
  </si>
  <si>
    <t>FDLMSV0D2WK4-1-1</t>
  </si>
  <si>
    <t>FDLMSV0D2WK4-1</t>
  </si>
  <si>
    <t>FDLMSV0D2WK4</t>
  </si>
  <si>
    <t>OLGA NORMA LLUTARI QUISPE</t>
  </si>
  <si>
    <t>FDLMSTX0BO4V-2-1</t>
  </si>
  <si>
    <t>PCK00064969730|WYB254603831</t>
  </si>
  <si>
    <t>FDLMSTX0BO4V-2</t>
  </si>
  <si>
    <t>FDLMSTX0BO4V</t>
  </si>
  <si>
    <t>ALMA LAOS ARIAS</t>
  </si>
  <si>
    <t>FDLMT1A5ZHYQ-1-1</t>
  </si>
  <si>
    <t>FDLMT1A5ZHYQ-1</t>
  </si>
  <si>
    <t>FDLMT1A5ZHYQ</t>
  </si>
  <si>
    <t>AUGUSTO SALAZAR TRIGOSO</t>
  </si>
  <si>
    <t>FDLMP97KI5BY-1-1</t>
  </si>
  <si>
    <t>FDLMP97KI5BY-1</t>
  </si>
  <si>
    <t>FDLMP97KI5BY</t>
  </si>
  <si>
    <t>JOSE ANIBAL ROJAS GUTIERREZ</t>
  </si>
  <si>
    <t>FDLMT24QLEMX-1-1</t>
  </si>
  <si>
    <t>FDLMT24QLEMX-1</t>
  </si>
  <si>
    <t>FDLMT24QLEMX</t>
  </si>
  <si>
    <t>ALBERTO ANIBAL FARFAN ESPINOZA</t>
  </si>
  <si>
    <t>FDLMT2CVKCAX-1-1</t>
  </si>
  <si>
    <t>FDLMT2CVKCAX-1</t>
  </si>
  <si>
    <t>FDLMT2CVKCAX</t>
  </si>
  <si>
    <t>EDUARDO JAVIER CHIA YEP</t>
  </si>
  <si>
    <t>FDLMT0ALSXKR-3-1</t>
  </si>
  <si>
    <t>Locker San Isidro Centro Empresarial Real Lima</t>
  </si>
  <si>
    <t>PCK00064878247|WYB254516058</t>
  </si>
  <si>
    <t>FDLMT0ALSXKR-3</t>
  </si>
  <si>
    <t>FDLMT0ALSXKR</t>
  </si>
  <si>
    <t>ARIANA KARINA ARIANA KARINA</t>
  </si>
  <si>
    <t>FDLMT381L6II-1-1</t>
  </si>
  <si>
    <t>FDLMT381L6II-1</t>
  </si>
  <si>
    <t>FDLMT381L6II</t>
  </si>
  <si>
    <t>LEYDI IRIGOIN OBLITAS</t>
  </si>
  <si>
    <t>FDLMT3NYYGKX-A1-1</t>
  </si>
  <si>
    <t>FDLMT3NYYGKX-A1</t>
  </si>
  <si>
    <t>FDLMT3NYYGKX</t>
  </si>
  <si>
    <t>GREISY ISEL CHAVEZ TORRES</t>
  </si>
  <si>
    <t>FDLMU5POM5M3-A2-1</t>
  </si>
  <si>
    <t>FDLMU5POM5M3-A2</t>
  </si>
  <si>
    <t>FDLMU5POM5M3</t>
  </si>
  <si>
    <t>CESAR LOPEZ GAYOSO</t>
  </si>
  <si>
    <t>FDLMU5POM5M3-A1-1</t>
  </si>
  <si>
    <t>LEONCIO PRADO</t>
  </si>
  <si>
    <t>JOSE CRESPO Y CASTILLO</t>
  </si>
  <si>
    <t>FDLMU5POM5M3-A1</t>
  </si>
  <si>
    <t>FDLMU5RUHBCE-1-1</t>
  </si>
  <si>
    <t>FDLMU5RUHBCE-1</t>
  </si>
  <si>
    <t>FDLMU5RUHBCE</t>
  </si>
  <si>
    <t>VALERY ASTETE</t>
  </si>
  <si>
    <t>FDLMT3OXQKYC-1-1</t>
  </si>
  <si>
    <t>FDLMT3OXQKYC-1</t>
  </si>
  <si>
    <t>FDLMT3OXQKYC</t>
  </si>
  <si>
    <t>GLENDA NICIDA DIAZ AGUINAGA</t>
  </si>
  <si>
    <t>FDLMQBYCAHCD-2-1</t>
  </si>
  <si>
    <t>FDLMQBYCAHCD-2</t>
  </si>
  <si>
    <t>FDLMU9J8FA5W-1-1</t>
  </si>
  <si>
    <t>FDLMU9J8FA5W-1</t>
  </si>
  <si>
    <t>FDLMU9J8FA5W</t>
  </si>
  <si>
    <t>OSCAR ALFREDO CUADROS ABURTO</t>
  </si>
  <si>
    <t>FDLMP62XSS0T-1-1</t>
  </si>
  <si>
    <t>FDLMP62XSS0T-1</t>
  </si>
  <si>
    <t>FDLMP62XSS0T</t>
  </si>
  <si>
    <t>DELIA EDITH QUINTANA BAYONA</t>
  </si>
  <si>
    <t>FDLMSTWHC7Y1-1-1</t>
  </si>
  <si>
    <t>FDLMSTWHC7Y1-1</t>
  </si>
  <si>
    <t>FDLMSTWHC7Y1</t>
  </si>
  <si>
    <t>DIANA ANGIE TUERO MEDINA</t>
  </si>
  <si>
    <t>FDLMRULD9C37-2-1</t>
  </si>
  <si>
    <t>PCK00064903055|WYB254541109</t>
  </si>
  <si>
    <t>FDLMRULD9C37-2</t>
  </si>
  <si>
    <t>FDLMRULD9C37</t>
  </si>
  <si>
    <t>JHULIANA ROSMERY MENDEZ RUIZ</t>
  </si>
  <si>
    <t>FDLMSVEB31N4-1-1</t>
  </si>
  <si>
    <t>FDLMSVEB31N4-1</t>
  </si>
  <si>
    <t>FDLMSVEB31N4</t>
  </si>
  <si>
    <t>LISETTE SHARON MEDRANO BARTUREN</t>
  </si>
  <si>
    <t>FDLMSTX0BO4V-1-1</t>
  </si>
  <si>
    <t>PCK00064922289|WYB254556165</t>
  </si>
  <si>
    <t>FDLMSTX0BO4V-1</t>
  </si>
  <si>
    <t>FDLMT17SKLKJ-1-1</t>
  </si>
  <si>
    <t>FDLMT17SKLKJ-1</t>
  </si>
  <si>
    <t>FDLMT17SKLKJ</t>
  </si>
  <si>
    <t>GRISELDA KARYN MALLQUI BAUTISTA</t>
  </si>
  <si>
    <t>FDLMT1AGPM3X-1-1</t>
  </si>
  <si>
    <t>FDLMT1AGPM3X-1</t>
  </si>
  <si>
    <t>FDLMT1AGPM3X</t>
  </si>
  <si>
    <t>BRENDA GARCIA SEVERINO</t>
  </si>
  <si>
    <t>FDLMT1UHJ5YA-1-1</t>
  </si>
  <si>
    <t>FDLMT1UHJ5YA-1</t>
  </si>
  <si>
    <t>FDLMT1UHJ5YA</t>
  </si>
  <si>
    <t>PAOLO EMILIO MORENO PEREIRA</t>
  </si>
  <si>
    <t>FDLMT2K94DME-1-1</t>
  </si>
  <si>
    <t>FDLMT2K94DME-1</t>
  </si>
  <si>
    <t>FDLMT2K94DME</t>
  </si>
  <si>
    <t>Jorge Raky Ramos Rodriguez</t>
  </si>
  <si>
    <t>FDLMT2MKJU3I-1-1</t>
  </si>
  <si>
    <t>FDLMT2MKJU3I-1</t>
  </si>
  <si>
    <t>FDLMT2MKJU3I</t>
  </si>
  <si>
    <t>LOURDES MARISOL DE LA CRUZ LAZARO</t>
  </si>
  <si>
    <t>FDLMT2OQO3IF-A1-1</t>
  </si>
  <si>
    <t>FDLMT2OQO3IF-A1</t>
  </si>
  <si>
    <t>FDLMT2OQO3IF</t>
  </si>
  <si>
    <t>CARLO RENZO ROMERO REVILLA</t>
  </si>
  <si>
    <t>FDLMT2OQO3IF-A2-1</t>
  </si>
  <si>
    <t>FDLMT2OQO3IF-A2</t>
  </si>
  <si>
    <t>FDLMT2SE26Z4-1-1</t>
  </si>
  <si>
    <t>FDLMT2SE26Z4-1</t>
  </si>
  <si>
    <t>FDLMT2SE26Z4</t>
  </si>
  <si>
    <t>ERLITA TEJEDO CHUQUIPIONDO</t>
  </si>
  <si>
    <t>FDLMT3145FYZ-1-1</t>
  </si>
  <si>
    <t>NASCA</t>
  </si>
  <si>
    <t>PCK00065060450|WYB254688177</t>
  </si>
  <si>
    <t>FDLMT3145FYZ-1</t>
  </si>
  <si>
    <t>FDLMT3145FYZ</t>
  </si>
  <si>
    <t>JORGE LUIS HUESA MORON</t>
  </si>
  <si>
    <t>FDLMT3NYYGKX-A2-1</t>
  </si>
  <si>
    <t>FDLMT3NYYGKX-A2</t>
  </si>
  <si>
    <t>FDLMT408PPOU-1-1</t>
  </si>
  <si>
    <t>FDLMT408PPOU-1</t>
  </si>
  <si>
    <t>FDLMT408PPOU</t>
  </si>
  <si>
    <t>GLENDA MELISSA PAIVA ALBORNOZ</t>
  </si>
  <si>
    <t>FDLMT4FYP4E2-1-1</t>
  </si>
  <si>
    <t>FDLMT4FYP4E2-1</t>
  </si>
  <si>
    <t>FDLMT4FYP4E2</t>
  </si>
  <si>
    <t>ESTHER CONDORHUAMAN CCONOCHUILLCA</t>
  </si>
  <si>
    <t>FDLMT4IUFJKV-1-1</t>
  </si>
  <si>
    <t>FDLMT4IUFJKV-1</t>
  </si>
  <si>
    <t>FDLMT4IUFJKV</t>
  </si>
  <si>
    <t>MARILU RETETE GUERRERO</t>
  </si>
  <si>
    <t>FDLMT3QEKU5I-1-1</t>
  </si>
  <si>
    <t>FDLMT3QEKU5I-1</t>
  </si>
  <si>
    <t>FDLMT3QEKU5I</t>
  </si>
  <si>
    <t>EMILY TATIANA CUEVA GUERRERO</t>
  </si>
  <si>
    <t>FDLMT460AL9L-1-1</t>
  </si>
  <si>
    <t>FDLMT460AL9L-1</t>
  </si>
  <si>
    <t>FDLMT460AL9L</t>
  </si>
  <si>
    <t>YERFY WILLIAM HUAMANI VICENTE</t>
  </si>
  <si>
    <t>FDLMT4ER3CCW-1-1</t>
  </si>
  <si>
    <t>FDLMT4ER3CCW-1</t>
  </si>
  <si>
    <t>FDLMT4ER3CCW</t>
  </si>
  <si>
    <t>MARISABEL JUNELLY MONTOYA GONZALES</t>
  </si>
  <si>
    <t>FDLMT4FMPLU3-1-1</t>
  </si>
  <si>
    <t>FDLMT4FMPLU3-1</t>
  </si>
  <si>
    <t>FDLMT4FMPLU3</t>
  </si>
  <si>
    <t>JUANA ROSA BRENIS MORALES</t>
  </si>
  <si>
    <t>FDLMT4FVY6QZ-A2-1</t>
  </si>
  <si>
    <t>FDLMT4FVY6QZ-A2</t>
  </si>
  <si>
    <t>FDLMT4FVY6QZ</t>
  </si>
  <si>
    <t>KEVIN CRISPIN GONZALES</t>
  </si>
  <si>
    <t>FDLMT4FVY6QZ-A1-1</t>
  </si>
  <si>
    <t>FDLMT4FVY6QZ-A1</t>
  </si>
  <si>
    <t>FDLMU3YA0NBD-1-1</t>
  </si>
  <si>
    <t>FDLMU3YA0NBD-1</t>
  </si>
  <si>
    <t>FDLMU3YA0NBD</t>
  </si>
  <si>
    <t>TERESA LESCANO DIAZ</t>
  </si>
  <si>
    <t>FDLMU41HHI17-A2-1</t>
  </si>
  <si>
    <t>FDLMU41HHI17-A2</t>
  </si>
  <si>
    <t>FDLMU41HHI17</t>
  </si>
  <si>
    <t>PAUL MARLON CARMEN BURGOS</t>
  </si>
  <si>
    <t>FDLMU4DJLAM9-2-1</t>
  </si>
  <si>
    <t>FDLMU4DJLAM9-2</t>
  </si>
  <si>
    <t>FDLMU4DJLAM9</t>
  </si>
  <si>
    <t>ZARELLY JULISSA SALAZAR LAREDO</t>
  </si>
  <si>
    <t>FDLMU4RLPEZE-1-1</t>
  </si>
  <si>
    <t>FDLMU4RLPEZE-1</t>
  </si>
  <si>
    <t>FDLMU4RLPEZE</t>
  </si>
  <si>
    <t>NADHIA ESTHEFANY CAHUANA VILLAVERDE</t>
  </si>
  <si>
    <t>FDLMU4QDT756-1-1</t>
  </si>
  <si>
    <t>FDLMU4QDT756-1</t>
  </si>
  <si>
    <t>FDLMU4QDT756</t>
  </si>
  <si>
    <t>LUIS JONATHAN CHAVEZ VARGAS</t>
  </si>
  <si>
    <t>FDLMU5AGLTXS-1-1</t>
  </si>
  <si>
    <t>FDLMU5AGLTXS-1</t>
  </si>
  <si>
    <t>FDLMU5AGLTXS</t>
  </si>
  <si>
    <t>JHON LEE AYACHI MALAGA</t>
  </si>
  <si>
    <t>FDLMU5BJX7Z9-1-1</t>
  </si>
  <si>
    <t>FDLMU5BJX7Z9-1</t>
  </si>
  <si>
    <t>FDLMU5BJX7Z9</t>
  </si>
  <si>
    <t>ROSANA IRMA MENDOZA GALLEGOS</t>
  </si>
  <si>
    <t>FDLMU8KUFSPM-1-1</t>
  </si>
  <si>
    <t>FDLMU8KUFSPM-1</t>
  </si>
  <si>
    <t>FDLMU8KUFSPM</t>
  </si>
  <si>
    <t>AMELY LISVEL MAMANI HUANCA</t>
  </si>
  <si>
    <t>FDLMU8ZM0WVU-1-1</t>
  </si>
  <si>
    <t>FDLMU8ZM0WVU-1</t>
  </si>
  <si>
    <t>FDLMU8ZM0WVU</t>
  </si>
  <si>
    <t>SEAN TOMMYLEE HUATUCO GOMEZ</t>
  </si>
  <si>
    <t>FDLMU936ZH0N-2-1</t>
  </si>
  <si>
    <t>FDLMU936ZH0N-2</t>
  </si>
  <si>
    <t>FDLMU936ZH0N</t>
  </si>
  <si>
    <t>JANETH HERNANI MERCADO</t>
  </si>
  <si>
    <t>FDLMT32AH18Z-1-1</t>
  </si>
  <si>
    <t>FDLMT32AH18Z-1</t>
  </si>
  <si>
    <t>FDLMT32AH18Z</t>
  </si>
  <si>
    <t>DIEGO JORGE VELEZ GUERRERO</t>
  </si>
  <si>
    <t>FDLMRUKDW16X-1-1</t>
  </si>
  <si>
    <t>FDLMRUKDW16X-1</t>
  </si>
  <si>
    <t>FDLMRUKDW16X</t>
  </si>
  <si>
    <t>WESLIE ALEXANDRO ORTEGA RAMIREZ</t>
  </si>
  <si>
    <t>FDLMT00XW2AA-1-1</t>
  </si>
  <si>
    <t>FDLMT00XW2AA-1</t>
  </si>
  <si>
    <t>FDLMT00XW2AA</t>
  </si>
  <si>
    <t>ANDREA BRYCE CISNEROS</t>
  </si>
  <si>
    <t>FDLMT1SGIAG8-2-1</t>
  </si>
  <si>
    <t>FDLMT1SGIAG8-2</t>
  </si>
  <si>
    <t>FDLMT1SGIAG8</t>
  </si>
  <si>
    <t>YHAKELIN VANESA GONZALO HUARACCALLO</t>
  </si>
  <si>
    <t>FDLMT1UXJV2F-1-1</t>
  </si>
  <si>
    <t>PCK00064904019|WYB254541869</t>
  </si>
  <si>
    <t>FDLMT1UXJV2F-1</t>
  </si>
  <si>
    <t>FDLMT1UXJV2F</t>
  </si>
  <si>
    <t>GLORIA STHEPANIE SUCASAIRE ENCISO</t>
  </si>
  <si>
    <t>FDLMT2QLTB96-2-1</t>
  </si>
  <si>
    <t>FDLMT2QLTB96-2</t>
  </si>
  <si>
    <t>FDLMT2QLTB96</t>
  </si>
  <si>
    <t>DAVID ALEXANDER DOMINGUEZ IZQUIERDO</t>
  </si>
  <si>
    <t>FDLMT39Y9ECS-1-1</t>
  </si>
  <si>
    <t>FDLMT39Y9ECS-1</t>
  </si>
  <si>
    <t>FDLMT39Y9ECS</t>
  </si>
  <si>
    <t>JARIT VILLALOBOS</t>
  </si>
  <si>
    <t>FDLMT4H37C40-A1-1</t>
  </si>
  <si>
    <t>FDLMT4H37C40-A1</t>
  </si>
  <si>
    <t>FDLMT4H37C40</t>
  </si>
  <si>
    <t>ELSA ANGELA BOBADILLA MIRANDA</t>
  </si>
  <si>
    <t>FDLMT4MVHRK3-1-1</t>
  </si>
  <si>
    <t>FDLMT4MVHRK3-1</t>
  </si>
  <si>
    <t>FDLMT4MVHRK3</t>
  </si>
  <si>
    <t>SANDY LIZBETH GARCIA GARCIA</t>
  </si>
  <si>
    <t>FDLMU41HHI17-A1-1</t>
  </si>
  <si>
    <t>FDLMU41HHI17-A1</t>
  </si>
  <si>
    <t>FDLMU4DJLAM9-1-1</t>
  </si>
  <si>
    <t>FDLMU4DJLAM9-1</t>
  </si>
  <si>
    <t>FDLMU4VQ6JEZ-1-1</t>
  </si>
  <si>
    <t>FDLMU4VQ6JEZ-1</t>
  </si>
  <si>
    <t>FDLMU4VQ6JEZ</t>
  </si>
  <si>
    <t>DANIEL REATEGUI</t>
  </si>
  <si>
    <t>FDLMU5BJX7Z9-A1-1</t>
  </si>
  <si>
    <t>FDLMU5BJX7Z9-A1</t>
  </si>
  <si>
    <t>FDLMU5CLYXIU-1-1</t>
  </si>
  <si>
    <t>FDLMU5CLYXIU-1</t>
  </si>
  <si>
    <t>FDLMU5CLYXIU</t>
  </si>
  <si>
    <t>KAREN ERIKA PALOMINO HUAMANI</t>
  </si>
  <si>
    <t>FDLMU8KUFSPM-2-1</t>
  </si>
  <si>
    <t>FDLMU8KUFSPM-2</t>
  </si>
  <si>
    <t>FDLMU936ZH0N-1-1</t>
  </si>
  <si>
    <t>FDLMU936ZH0N-1</t>
  </si>
  <si>
    <t>FDLMU4FI7OH2-1-1</t>
  </si>
  <si>
    <t>FDLMU4FI7OH2-1</t>
  </si>
  <si>
    <t>FDLMU4FI7OH2</t>
  </si>
  <si>
    <t>ROSA ELVIRA MARTINEZ ARRIETA</t>
  </si>
  <si>
    <t>FDLMU9FZQ2MM-1-1</t>
  </si>
  <si>
    <t>FDLMU9FZQ2MM-1</t>
  </si>
  <si>
    <t>FDLMU9FZQ2MM</t>
  </si>
  <si>
    <t>EDITH DONATILDA VEGA MAURICIO DE DIAZ</t>
  </si>
  <si>
    <t>FDLMQHW1BPR6-4-1</t>
  </si>
  <si>
    <t>PCK00064542461|WYB254178853</t>
  </si>
  <si>
    <t>FDLMQHW1BPR6-4</t>
  </si>
  <si>
    <t>FDLMQHW1BPR6</t>
  </si>
  <si>
    <t>KATTIA LILIANA MESIAS CASTILLA</t>
  </si>
  <si>
    <t>FDLMRRX68ABT-A-1</t>
  </si>
  <si>
    <t>FDLMRRX68ABT-A</t>
  </si>
  <si>
    <t>FDLMRRX68ABT</t>
  </si>
  <si>
    <t>CARLOS ANTONIO CHOQUE ANQUISE</t>
  </si>
  <si>
    <t>FDLMRRX68ABT-A1-1</t>
  </si>
  <si>
    <t>FDLMRRX68ABT-A1</t>
  </si>
  <si>
    <t>FDLMRUJEKDHF-1-1</t>
  </si>
  <si>
    <t>FDLMRUJEKDHF-1</t>
  </si>
  <si>
    <t>FDLMRUJEKDHF</t>
  </si>
  <si>
    <t>EDITH MIRIAM SIFUENTES RAMIREZ</t>
  </si>
  <si>
    <t>FDLMSTXBIEQX-1-1</t>
  </si>
  <si>
    <t>FDLMSTXBIEQX-1</t>
  </si>
  <si>
    <t>FDLMSTXBIEQX</t>
  </si>
  <si>
    <t>GIOMAR EHMER FLORES SACRAVILCA</t>
  </si>
  <si>
    <t>FDLMT0EUZ581-1-1</t>
  </si>
  <si>
    <t>FDLMT0EUZ581-1</t>
  </si>
  <si>
    <t>FDLMT0EUZ581</t>
  </si>
  <si>
    <t>PATY KEHUARUCHO CUSIYUPANQUI</t>
  </si>
  <si>
    <t>FDLMT16SSKVN-2-1</t>
  </si>
  <si>
    <t>FDLMT16SSKVN-2</t>
  </si>
  <si>
    <t>FDLMT16SSKVN</t>
  </si>
  <si>
    <t>JENEFFER ZAFIRO PORTOCARRERO CABELLOS</t>
  </si>
  <si>
    <t>FDLMT1SGIAG8-1-1</t>
  </si>
  <si>
    <t>FDLMT1SGIAG8-1</t>
  </si>
  <si>
    <t>FDLMT1VI7QSH-1-1</t>
  </si>
  <si>
    <t>FDLMT1VI7QSH-1</t>
  </si>
  <si>
    <t>FDLMT1VI7QSH</t>
  </si>
  <si>
    <t>REBECA SOFIA SANCHEZ YATACO</t>
  </si>
  <si>
    <t>FDLMT25W3LF6-A2-1</t>
  </si>
  <si>
    <t>FDLMT25W3LF6-A2</t>
  </si>
  <si>
    <t>FDLMT25W3LF6</t>
  </si>
  <si>
    <t>KIARA ALEXANDRA WIESE MIESES</t>
  </si>
  <si>
    <t>FDLMT25W3LF6-A1-1</t>
  </si>
  <si>
    <t>FDLMT25W3LF6-A1</t>
  </si>
  <si>
    <t>FDLMT298IZT6-1-1</t>
  </si>
  <si>
    <t>FDLMT298IZT6-1</t>
  </si>
  <si>
    <t>FDLMT298IZT6</t>
  </si>
  <si>
    <t>JUANA ROSA ANDONAYRE ROMERO</t>
  </si>
  <si>
    <t>FDLMT29OJNT8-A2-1</t>
  </si>
  <si>
    <t>FDLMT29OJNT8-A2</t>
  </si>
  <si>
    <t>FDLMT29OJNT8</t>
  </si>
  <si>
    <t>GOLDIE GONGORA RUIZ</t>
  </si>
  <si>
    <t>FDLMT29OJNT8-A1-1</t>
  </si>
  <si>
    <t>FDLMT29OJNT8-A1</t>
  </si>
  <si>
    <t>FDLMT2C5R6G0-1-1</t>
  </si>
  <si>
    <t>AI346934</t>
  </si>
  <si>
    <t>FDLMT2C5R6G0-1</t>
  </si>
  <si>
    <t>FDLMT2C5R6G0</t>
  </si>
  <si>
    <t>CRISTIAN CAYLLAHUA BUSTAMANTE</t>
  </si>
  <si>
    <t>FDLMT4LTM8A3-1-1</t>
  </si>
  <si>
    <t>FDLMT4LTM8A3-1</t>
  </si>
  <si>
    <t>FDLMT4LTM8A3</t>
  </si>
  <si>
    <t>PAMELA RUBI RIVERA BAZAN</t>
  </si>
  <si>
    <t>FDLMU3VN3C0N-1-1</t>
  </si>
  <si>
    <t>PCK00064999648|WYB254633216</t>
  </si>
  <si>
    <t>FDLMU3VN3C0N-1</t>
  </si>
  <si>
    <t>FDLMU3VN3C0N</t>
  </si>
  <si>
    <t>ERIKA MARGOT MEJIA NARO</t>
  </si>
  <si>
    <t>FDLMU4C1ZRRX-1-1</t>
  </si>
  <si>
    <t>FDLMU4C1ZRRX-1</t>
  </si>
  <si>
    <t>FDLMU4C1ZRRX</t>
  </si>
  <si>
    <t>ANTONIO JESUS PUSE SILVA</t>
  </si>
  <si>
    <t>FDLMU4HAEIJ4-1-1</t>
  </si>
  <si>
    <t>FDLMU4HAEIJ4-1</t>
  </si>
  <si>
    <t>FDLMU4HAEIJ4</t>
  </si>
  <si>
    <t>RONY EDSON GONZALES PILCO</t>
  </si>
  <si>
    <t>FDLMU5BH8RNO-2-1</t>
  </si>
  <si>
    <t>FDLMU5BH8RNO-2</t>
  </si>
  <si>
    <t>FDLMU5BH8RNO</t>
  </si>
  <si>
    <t>GINA DEL CARMEN ROSPIGLIOSI SILVA</t>
  </si>
  <si>
    <t>FDLMU5BH8RNO-A1-1</t>
  </si>
  <si>
    <t>FDLMU5BH8RNO-A1</t>
  </si>
  <si>
    <t>FDLMU68VPM9N-1-1</t>
  </si>
  <si>
    <t>FDLMU68VPM9N-1</t>
  </si>
  <si>
    <t>FDLMU68VPM9N</t>
  </si>
  <si>
    <t>GIANELLA JUDITH PALOMINO BARCHI</t>
  </si>
  <si>
    <t>FDLMRTJUR4EQ-A-1</t>
  </si>
  <si>
    <t>FDLMRTJUR4EQ-A</t>
  </si>
  <si>
    <t>FDLMRTJUR4EQ</t>
  </si>
  <si>
    <t>FLOR DE MARIA PALOMINO FELICIANO</t>
  </si>
  <si>
    <t>FDLMT0I1SV35-1-1</t>
  </si>
  <si>
    <t>FDLMT0I1SV35-1</t>
  </si>
  <si>
    <t>FDLMT0I1SV35</t>
  </si>
  <si>
    <t>LUIS ANDRE ANDIA CCOA</t>
  </si>
  <si>
    <t>FDLMT1RNN2HF-A1-1</t>
  </si>
  <si>
    <t>FDLMT1RNN2HF-A1</t>
  </si>
  <si>
    <t>FDLMT1RNN2HF</t>
  </si>
  <si>
    <t>GIAN PIERRE MORQUENCHO ALBURQUEQUE</t>
  </si>
  <si>
    <t>FDLMT1SMA8H4-1-1</t>
  </si>
  <si>
    <t>FDLMT1SMA8H4-1</t>
  </si>
  <si>
    <t>FDLMT1SMA8H4</t>
  </si>
  <si>
    <t xml:space="preserve">NESTOR ÁLVAREZ </t>
  </si>
  <si>
    <t>FDLMP99BVDE8-3-1</t>
  </si>
  <si>
    <t>FDLMP99BVDE8-3</t>
  </si>
  <si>
    <t>FDLMP99BVDE8</t>
  </si>
  <si>
    <t>STEPHANIE MIRANDA FARFAN</t>
  </si>
  <si>
    <t>FDLMT0FCZ2HZ-1-1</t>
  </si>
  <si>
    <t>FDLMT0FCZ2HZ-1</t>
  </si>
  <si>
    <t>FDLMT0FCZ2HZ</t>
  </si>
  <si>
    <t>ABRAHAN SÁNCHEZ REQUEJO</t>
  </si>
  <si>
    <t>FDLMT29KK1FN-1-1</t>
  </si>
  <si>
    <t>FDLMT29KK1FN-1</t>
  </si>
  <si>
    <t>FDLMT29KK1FN</t>
  </si>
  <si>
    <t>FABIOLA GABRIELA GARCIA CUSIS</t>
  </si>
  <si>
    <t>FDLMT2AHUCSR-1-1</t>
  </si>
  <si>
    <t>FDLMT2AHUCSR-1</t>
  </si>
  <si>
    <t>FDLMT2AHUCSR</t>
  </si>
  <si>
    <t>FREDY EDUARDO ORREGO ZAMBRANO</t>
  </si>
  <si>
    <t>FDLMT326F2PJ-A2-1</t>
  </si>
  <si>
    <t>FDLMT326F2PJ-A2</t>
  </si>
  <si>
    <t>FDLMT326F2PJ</t>
  </si>
  <si>
    <t>NATALIA BETZABE APESTEGUIA CAMACHO</t>
  </si>
  <si>
    <t>FDLMT3M6R92I-2-1</t>
  </si>
  <si>
    <t>FDLMT3M6R92I-2</t>
  </si>
  <si>
    <t>FDLMT3M6R92I</t>
  </si>
  <si>
    <t>WENDY ROCIO WENDY ROCIO</t>
  </si>
  <si>
    <t>FDLMT3ZPH8Y5-A2-1</t>
  </si>
  <si>
    <t>FDLMT3ZPH8Y5-A2</t>
  </si>
  <si>
    <t>FDLMT3ZPH8Y5</t>
  </si>
  <si>
    <t>HECTOR JOSE REJAS PONTE</t>
  </si>
  <si>
    <t>FDLMT40WP6ZH-1-1</t>
  </si>
  <si>
    <t>FDLMT40WP6ZH-1</t>
  </si>
  <si>
    <t>FDLMT40WP6ZH</t>
  </si>
  <si>
    <t>LORENA SILVANA CARICCHIO MARTINEZ</t>
  </si>
  <si>
    <t>FDLMT41NPUAD-1-1</t>
  </si>
  <si>
    <t>FDLMT41NPUAD-1</t>
  </si>
  <si>
    <t>FDLMT41NPUAD</t>
  </si>
  <si>
    <t>LUIS ALBERTO MOSCOSO TORREJON</t>
  </si>
  <si>
    <t>FDLMT4HQT3U7-1-1</t>
  </si>
  <si>
    <t>PCK00065001284|WYB254634751</t>
  </si>
  <si>
    <t>FDLMT4HQT3U7-1</t>
  </si>
  <si>
    <t>Huaral Solar 586 Lima Provincia</t>
  </si>
  <si>
    <t>FDLMT4HQT3U7</t>
  </si>
  <si>
    <t>SHARON MELANIE RESPICIO BRUNO</t>
  </si>
  <si>
    <t>FDLMT4JJ0DDP-A1-1</t>
  </si>
  <si>
    <t>FDLMT4JJ0DDP-A1</t>
  </si>
  <si>
    <t>FDLMT4JJ0DDP</t>
  </si>
  <si>
    <t>FLAVIO MICHAEL ABANTO ALVARADO</t>
  </si>
  <si>
    <t>FDLMT4O5PML6-A2-1</t>
  </si>
  <si>
    <t>FDLMT4O5PML6-A2</t>
  </si>
  <si>
    <t>FDLMT4O5PML6</t>
  </si>
  <si>
    <t>KATHERIN NARVAEZ ALVA</t>
  </si>
  <si>
    <t>FDLMU560C4RH-2-1</t>
  </si>
  <si>
    <t>FDLMU560C4RH-2</t>
  </si>
  <si>
    <t>FDLMU560C4RH</t>
  </si>
  <si>
    <t>MAYA GLADYS ALIAGA IBARRA</t>
  </si>
  <si>
    <t>FDLMU59S2PCT-1-1</t>
  </si>
  <si>
    <t>FDLMU59S2PCT-1</t>
  </si>
  <si>
    <t>FDLMU59S2PCT</t>
  </si>
  <si>
    <t>ELIDA ROSMERY PAREDES BONIFACIO</t>
  </si>
  <si>
    <t>FDLMU5BS2W10-1-1</t>
  </si>
  <si>
    <t>FDLMU5BS2W10-1</t>
  </si>
  <si>
    <t>FDLMU5BS2W10</t>
  </si>
  <si>
    <t>MIA SORAYA CALDERON INGAR</t>
  </si>
  <si>
    <t>FDLMU68DYVF8-A2-1</t>
  </si>
  <si>
    <t>FDLMU68DYVF8-A2</t>
  </si>
  <si>
    <t>FDLMU68DYVF8</t>
  </si>
  <si>
    <t>GEORGINA GENOVEVA RIOS DONAYRE</t>
  </si>
  <si>
    <t>FDLMU68DYVF8-A1-1</t>
  </si>
  <si>
    <t>FDLMU68DYVF8-A1</t>
  </si>
  <si>
    <t>FDLMU9184U5F-1-1</t>
  </si>
  <si>
    <t>FDLMU9184U5F-1</t>
  </si>
  <si>
    <t>FDLMU9184U5F</t>
  </si>
  <si>
    <t>KATHERINE LISET SOLANO LEON</t>
  </si>
  <si>
    <t>FDLMU5RB2JQO-1-1</t>
  </si>
  <si>
    <t>FDLMU5RB2JQO-1</t>
  </si>
  <si>
    <t>FDLMU5RB2JQO</t>
  </si>
  <si>
    <t>BRITT INGRID SOTOMAYOR AGUIRRE</t>
  </si>
  <si>
    <t>FDLMU9ENORF0-1-1</t>
  </si>
  <si>
    <t>FDLMU9ENORF0-1</t>
  </si>
  <si>
    <t>FDLMU9ENORF0</t>
  </si>
  <si>
    <t>JOSE ALFREDO CORRALES LOZANO</t>
  </si>
  <si>
    <t>FDLMRREUAGWO-A1-1</t>
  </si>
  <si>
    <t>FDLMRREUAGWO-A1</t>
  </si>
  <si>
    <t>FDLMRREUAGWO</t>
  </si>
  <si>
    <t>JOSELIND BRENDA MILAGROS ALFARO MAURTUA</t>
  </si>
  <si>
    <t>FDLMRU11KCDA-1-1</t>
  </si>
  <si>
    <t>FDLMRU11KCDA-1</t>
  </si>
  <si>
    <t>Cenco La Molina</t>
  </si>
  <si>
    <t>FDLMRU11KCDA</t>
  </si>
  <si>
    <t>KAREN SALDOVAN</t>
  </si>
  <si>
    <t>FDLMT00LV2X8-1-1</t>
  </si>
  <si>
    <t>FDLMT00LV2X8-1</t>
  </si>
  <si>
    <t>FDLMT00LV2X8</t>
  </si>
  <si>
    <t>JOSE RIVAS</t>
  </si>
  <si>
    <t>FDLMT0HOREXJ-A2-1</t>
  </si>
  <si>
    <t>FDLMT0HOREXJ-A2</t>
  </si>
  <si>
    <t>FDLMT0HOREXJ</t>
  </si>
  <si>
    <t>LIA CORNEJO QUISPE</t>
  </si>
  <si>
    <t>FDLMT1OH27WP-1-1</t>
  </si>
  <si>
    <t>FDLMT1OH27WP-1</t>
  </si>
  <si>
    <t>FDLMT1OH27WP</t>
  </si>
  <si>
    <t>MARTHA ELIANA CARBAJAL GABRIELLI DE DULANTO</t>
  </si>
  <si>
    <t>FDLMT1PAWATJ-1-1</t>
  </si>
  <si>
    <t>FDLMT1PAWATJ-1</t>
  </si>
  <si>
    <t>FDLMT1PAWATJ</t>
  </si>
  <si>
    <t>RODOLFO CARLOS CHUNGA PAU</t>
  </si>
  <si>
    <t>FDLMT2QLTB96-1-1</t>
  </si>
  <si>
    <t>FDLMT2QLTB96-1</t>
  </si>
  <si>
    <t>FDLMT0YEF9RG-1-1</t>
  </si>
  <si>
    <t>FDLMT0YEF9RG-1</t>
  </si>
  <si>
    <t>FDLMT0YEF9RG</t>
  </si>
  <si>
    <t>GIANELLA MAGDALENA GONZALES VARGAS</t>
  </si>
  <si>
    <t>FDLMT4H2HG4N-1-1</t>
  </si>
  <si>
    <t>FDLMT4H2HG4N-1</t>
  </si>
  <si>
    <t>FDLMT4H2HG4N</t>
  </si>
  <si>
    <t>JORGE ENRIQUE CARRASCAL LEON</t>
  </si>
  <si>
    <t>FDLMU4QVOA1D-1-1</t>
  </si>
  <si>
    <t>FDLMU4QVOA1D-1</t>
  </si>
  <si>
    <t>FDLMU4QVOA1D</t>
  </si>
  <si>
    <t>ALMENDRA NINAMANGO RAUCANA</t>
  </si>
  <si>
    <t>FDLMU5BH8RNO-1-1</t>
  </si>
  <si>
    <t>FDLMU5BH8RNO-1</t>
  </si>
  <si>
    <t>FDLMU5RXTCH3-1-1</t>
  </si>
  <si>
    <t>FDLMU5RXTCH3-1</t>
  </si>
  <si>
    <t>FDLMU5RXTCH3</t>
  </si>
  <si>
    <t>LUIS JOLSEN CASCOS CHINCHAY</t>
  </si>
  <si>
    <t>FDLMU9R0WPO8-1-1</t>
  </si>
  <si>
    <t>FDLMU9R0WPO8-1</t>
  </si>
  <si>
    <t>FDLMU9R0WPO8</t>
  </si>
  <si>
    <t>STEFANY CARHUARICRA</t>
  </si>
  <si>
    <t>FDLMRTJUR4EQ-A1-1</t>
  </si>
  <si>
    <t>FDLMRTJUR4EQ-A1</t>
  </si>
  <si>
    <t>FDLMSTZVQWFI-A2-1</t>
  </si>
  <si>
    <t>FDLMSTZVQWFI-A2</t>
  </si>
  <si>
    <t>FDLMSTZVQWFI</t>
  </si>
  <si>
    <t>SAUL LOPEZ YUCRA</t>
  </si>
  <si>
    <t>FDLMSTZVQWFI-A1-1</t>
  </si>
  <si>
    <t>PICHARI</t>
  </si>
  <si>
    <t>FDLMSTZVQWFI-A1</t>
  </si>
  <si>
    <t>FDLMSUY95WNQ-1-1</t>
  </si>
  <si>
    <t>PCK00064904817|WYB254542768</t>
  </si>
  <si>
    <t>FDLMSUY95WNQ-1</t>
  </si>
  <si>
    <t>FDLMSUY95WNQ</t>
  </si>
  <si>
    <t>JACKELYN  BERNA LLANA</t>
  </si>
  <si>
    <t>FDLMT1RNN2HF-A2-1</t>
  </si>
  <si>
    <t>FDLMT1RNN2HF-A2</t>
  </si>
  <si>
    <t>FDLMT2M82GX3-1-1</t>
  </si>
  <si>
    <t>FDLMT2M82GX3-1</t>
  </si>
  <si>
    <t>FDLMT2M82GX3</t>
  </si>
  <si>
    <t>JHULEISY SOFIA MARIN RUIZ</t>
  </si>
  <si>
    <t>FDLMT31BT9J2-1-1</t>
  </si>
  <si>
    <t>FDLMT31BT9J2-1</t>
  </si>
  <si>
    <t>FDLMT31BT9J2</t>
  </si>
  <si>
    <t>CECILIA INES SOTO SILVA</t>
  </si>
  <si>
    <t>FDLMT31SCCNG-1-1</t>
  </si>
  <si>
    <t>PCK00065060485|WYB254688207</t>
  </si>
  <si>
    <t>FDLMT31SCCNG-1</t>
  </si>
  <si>
    <t>FDLMT31SCCNG</t>
  </si>
  <si>
    <t>BLANCA INES DE LAMA GARCIA</t>
  </si>
  <si>
    <t>FDLMT326F2PJ-A1-1</t>
  </si>
  <si>
    <t>FDLMT326F2PJ-A1</t>
  </si>
  <si>
    <t>FDLMT3M6R92I-1-1</t>
  </si>
  <si>
    <t>FDLMT3M6R92I-1</t>
  </si>
  <si>
    <t>FDLMT3ZPH8Y5-A1-1</t>
  </si>
  <si>
    <t>FDLMT3ZPH8Y5-A1</t>
  </si>
  <si>
    <t>FDLMT4742W3F-1-1</t>
  </si>
  <si>
    <t>FDLMT4742W3F-1</t>
  </si>
  <si>
    <t>FDLMT4742W3F</t>
  </si>
  <si>
    <t>MARION CATUNTA PERALTA</t>
  </si>
  <si>
    <t>FDLMT4O5PML6-A1-1</t>
  </si>
  <si>
    <t>FDLMT4O5PML6-A1</t>
  </si>
  <si>
    <t>FDLMU3VMOB85-1-1</t>
  </si>
  <si>
    <t>FDLMU3VMOB85-1</t>
  </si>
  <si>
    <t>FDLMU3VMOB85</t>
  </si>
  <si>
    <t>JAZMIN LUCIA SHIBAO MIYASATO</t>
  </si>
  <si>
    <t>FDLMU49OMDLT-1-1</t>
  </si>
  <si>
    <t>FDLMU49OMDLT-1</t>
  </si>
  <si>
    <t>FDLMU49OMDLT</t>
  </si>
  <si>
    <t>TORIBIO VELA PUSCAN</t>
  </si>
  <si>
    <t>FDLMU4ACUU69-1-1</t>
  </si>
  <si>
    <t>PCK00065016151|WYB254643262</t>
  </si>
  <si>
    <t>FDLMU4ACUU69-1</t>
  </si>
  <si>
    <t>FDLMU4ACUU69</t>
  </si>
  <si>
    <t>PEDRO CAMERO PAZ</t>
  </si>
  <si>
    <t>FDLMU4F1D1FY-1-1</t>
  </si>
  <si>
    <t>AI346990</t>
  </si>
  <si>
    <t>FDLMU4F1D1FY-1</t>
  </si>
  <si>
    <t>FDLMU4F1D1FY</t>
  </si>
  <si>
    <t>JEANETH APARICIO CALA</t>
  </si>
  <si>
    <t>FDLMU4QSZTRM-1-1</t>
  </si>
  <si>
    <t>FDLMU4QSZTRM-1</t>
  </si>
  <si>
    <t>FDLMU4QSZTRM</t>
  </si>
  <si>
    <t>MILAGROS NOELIA MONTENEGRO PALOMINO</t>
  </si>
  <si>
    <t>FDLMU4R8JAWF-1-1</t>
  </si>
  <si>
    <t>FDLMU4R8JAWF-1</t>
  </si>
  <si>
    <t>FDLMU4R8JAWF</t>
  </si>
  <si>
    <t>MILAGROS ROBLEDO</t>
  </si>
  <si>
    <t>FDLMU5AEN39X-1-1</t>
  </si>
  <si>
    <t>FDLMU5AEN39X-1</t>
  </si>
  <si>
    <t>FDLMU5AEN39X</t>
  </si>
  <si>
    <t>TATIANA KARINA QUISPE GUTIERREZ</t>
  </si>
  <si>
    <t>FDLMU67OYMWK-A2-1</t>
  </si>
  <si>
    <t>FDLMU67OYMWK-A2</t>
  </si>
  <si>
    <t>FDLMU67OYMWK</t>
  </si>
  <si>
    <t>JOSE ANTONIO FERREYRA LOPEZ</t>
  </si>
  <si>
    <t>FDLMU67OYMWK-A1-1</t>
  </si>
  <si>
    <t>FDLMU67OYMWK-A1</t>
  </si>
  <si>
    <t>FDLMU8MSGMVN-1-1</t>
  </si>
  <si>
    <t>FDLMU8MSGMVN-1</t>
  </si>
  <si>
    <t>FDLMU8MSGMVN</t>
  </si>
  <si>
    <t>BRIGITTE MADELEINE CAMARGO CARRERA</t>
  </si>
  <si>
    <t>FDLMU5EV6TB1-1-1</t>
  </si>
  <si>
    <t>FDLMU5EV6TB1-1</t>
  </si>
  <si>
    <t>FDLMU5EV6TB1</t>
  </si>
  <si>
    <t>JESUS ENRIQUE VILLACORTA RAMIREZ</t>
  </si>
  <si>
    <t>FDLMU9CZVF6W-1-1</t>
  </si>
  <si>
    <t>FDLMU9CZVF6W-1</t>
  </si>
  <si>
    <t>FDLMU9CZVF6W</t>
  </si>
  <si>
    <t>CARLOS EDUARDO VIVAS MELO</t>
  </si>
  <si>
    <t>FDLMRK462OW4-1-1</t>
  </si>
  <si>
    <t>FDLMRK462OW4-1</t>
  </si>
  <si>
    <t>FDLMRK462OW4</t>
  </si>
  <si>
    <t>GLORIA MERCEDES CONDOR VARGAS</t>
  </si>
  <si>
    <t>FDLMRREUAGWO-A-1</t>
  </si>
  <si>
    <t>FDLMRREUAGWO-A</t>
  </si>
  <si>
    <t>FDLMSXRLV8CQ-2-1</t>
  </si>
  <si>
    <t>PCK00065060256|WYB254687960</t>
  </si>
  <si>
    <t>FDLMSXRLV8CQ-2</t>
  </si>
  <si>
    <t>FDLMSXRLV8CQ</t>
  </si>
  <si>
    <t>GISELA EDITH DEL MAR ESTREMADOYRO</t>
  </si>
  <si>
    <t>FDLMT0FW11WU-1-1</t>
  </si>
  <si>
    <t>FDLMT0FW11WU-1</t>
  </si>
  <si>
    <t>Mall Plaza Arequipa</t>
  </si>
  <si>
    <t>FDLMT0FW11WU</t>
  </si>
  <si>
    <t>RINA ELIZABETH MANCHEGO REVILLA</t>
  </si>
  <si>
    <t>FDLMT0HOREXJ-A1-1</t>
  </si>
  <si>
    <t>FDLMT0HOREXJ-A1</t>
  </si>
  <si>
    <t>FDLMT1AMQCNB-1-1</t>
  </si>
  <si>
    <t>PCK00064902865|WYB254540919</t>
  </si>
  <si>
    <t>FDLMT1AMQCNB-1</t>
  </si>
  <si>
    <t>FDLMT1AMQCNB</t>
  </si>
  <si>
    <t>JHENNY JHANNETH CHOQUE PARI</t>
  </si>
  <si>
    <t>FDLMT1F1NQFD-1-1</t>
  </si>
  <si>
    <t>FDLMT1F1NQFD-1</t>
  </si>
  <si>
    <t>FDLMT1F1NQFD</t>
  </si>
  <si>
    <t>CESARINA SILVA</t>
  </si>
  <si>
    <t>FDLMT1OJBP5D-1-1</t>
  </si>
  <si>
    <t>AWAJUN</t>
  </si>
  <si>
    <t>PCK00064914219|WYB254548871</t>
  </si>
  <si>
    <t>FDLMT1OJBP5D-1</t>
  </si>
  <si>
    <t>FDLMT1OJBP5D</t>
  </si>
  <si>
    <t>ROYLA MARULI LOZANO RUIZ</t>
  </si>
  <si>
    <t>FDLMT1OJBP5D-A2-1</t>
  </si>
  <si>
    <t>FDLMT1OJBP5D-A2</t>
  </si>
  <si>
    <t>FDLMT29OQ3IU-3-1</t>
  </si>
  <si>
    <t>FDLMT29OQ3IU-3</t>
  </si>
  <si>
    <t>FDLMT29OQ3IU</t>
  </si>
  <si>
    <t>JHON CESAR ALEGRIA SANCHEZ</t>
  </si>
  <si>
    <t>FDLMT29OQ3IU-2-1</t>
  </si>
  <si>
    <t>FDLMT29OQ3IU-2</t>
  </si>
  <si>
    <t>FDLMT36BAQVT-1-1</t>
  </si>
  <si>
    <t>FDLMT36BAQVT-1</t>
  </si>
  <si>
    <t>FDLMT36BAQVT</t>
  </si>
  <si>
    <t>YANIRA HUAMAN</t>
  </si>
  <si>
    <t>FDLMT3L9TL4I-1-1</t>
  </si>
  <si>
    <t>HUANTA</t>
  </si>
  <si>
    <t>FDLMT3L9TL4I-1</t>
  </si>
  <si>
    <t>FDLMT3L9TL4I</t>
  </si>
  <si>
    <t>CASANDRA PAMELA URRIBARRI POMA</t>
  </si>
  <si>
    <t>FDLMT3ZJ85EY-1-1</t>
  </si>
  <si>
    <t>FDLMT3ZJ85EY-1</t>
  </si>
  <si>
    <t>FDLMT3ZJ85EY</t>
  </si>
  <si>
    <t>SHERIL LLEY VASQUEZ CUEVA</t>
  </si>
  <si>
    <t>FDLMT3QMKJXK-3-1</t>
  </si>
  <si>
    <t>FDLMT3QMKJXK-3</t>
  </si>
  <si>
    <t>FDLMT3QMKJXK</t>
  </si>
  <si>
    <t>KATHERINE ALEXANDRA HERRERA CENTELLA</t>
  </si>
  <si>
    <t>FDLMU4YIQZFS-1-1</t>
  </si>
  <si>
    <t>FDLMU4YIQZFS-1</t>
  </si>
  <si>
    <t>FDLMU4YIQZFS</t>
  </si>
  <si>
    <t>JUAN FRANKLIN MANOSALVA SÁNCHEZ</t>
  </si>
  <si>
    <t>FDLMU5A4MZE4-3-1</t>
  </si>
  <si>
    <t>FDLMU5A4MZE4-3</t>
  </si>
  <si>
    <t>FDLMU5A4MZE4</t>
  </si>
  <si>
    <t>DIANA CHACON RIOS</t>
  </si>
  <si>
    <t>FDLMU5A4MZE4-2-1</t>
  </si>
  <si>
    <t>FDLMU5A4MZE4-2</t>
  </si>
  <si>
    <t>FDLMT1OJBP5D-A1-1</t>
  </si>
  <si>
    <t>FDLMT1OJBP5D-A1</t>
  </si>
  <si>
    <t>FDLMT1VQWQ8S-2-1</t>
  </si>
  <si>
    <t>PCK00064902970|WYB254541028</t>
  </si>
  <si>
    <t>FDLMT1VQWQ8S-2</t>
  </si>
  <si>
    <t>FDLMT1VQWQ8S</t>
  </si>
  <si>
    <t>LISBETH YOLANDA OTERO PALACIOS</t>
  </si>
  <si>
    <t>FDLMT2609N52-1-1</t>
  </si>
  <si>
    <t>FDLMT2609N52-1</t>
  </si>
  <si>
    <t>FDLMT2609N52</t>
  </si>
  <si>
    <t>EVELIN TANIA GOMEZ PORRAS</t>
  </si>
  <si>
    <t>FDLMT29OQ3IU-4-1</t>
  </si>
  <si>
    <t>PCK00064916981|WYB254550655</t>
  </si>
  <si>
    <t>FDLMT29OQ3IU-4</t>
  </si>
  <si>
    <t>FDLMT29OQ3IU-1-1</t>
  </si>
  <si>
    <t>FDLMT29OQ3IU-1</t>
  </si>
  <si>
    <t>FDLMT2CI2GMX-1-1</t>
  </si>
  <si>
    <t>FDLMT2CI2GMX-1</t>
  </si>
  <si>
    <t>FDLMT2CI2GMX</t>
  </si>
  <si>
    <t>ROXANA MAGALY GALDOS RAMIREZ</t>
  </si>
  <si>
    <t>FDLMT2KKW8BK-1-1</t>
  </si>
  <si>
    <t>FDLMT2KKW8BK-1</t>
  </si>
  <si>
    <t>FDLMT2KKW8BK</t>
  </si>
  <si>
    <t xml:space="preserve">LUIS MIGUEL  ÁLVAREZ CASTAÑEDA </t>
  </si>
  <si>
    <t>FDLMT2OERBO8-1-1</t>
  </si>
  <si>
    <t>FDLMT2OERBO8-1</t>
  </si>
  <si>
    <t>FDLMT2OERBO8</t>
  </si>
  <si>
    <t>CARMEN JANET CARRILLO MARTINEZ</t>
  </si>
  <si>
    <t>FDLMT2TOOQSK-1-1</t>
  </si>
  <si>
    <t>FDLMT2TOOQSK-1</t>
  </si>
  <si>
    <t>FDLMT2TOOQSK</t>
  </si>
  <si>
    <t>MONICA GIOVANNA TORRES GUTIERREZ</t>
  </si>
  <si>
    <t>FDLMT31BT9JO-1-1</t>
  </si>
  <si>
    <t>FDLMT31BT9JO-1</t>
  </si>
  <si>
    <t>FDLMT31BT9JO</t>
  </si>
  <si>
    <t>FILIBERTO BARRERA APESTEGUI</t>
  </si>
  <si>
    <t>FDLMT2MJF3LO-1-1</t>
  </si>
  <si>
    <t>FDLMT2MJF3LO-1</t>
  </si>
  <si>
    <t>FDLMT2MJF3LO</t>
  </si>
  <si>
    <t>JENMY GAMBOA PALOMINO</t>
  </si>
  <si>
    <t>FDLMT46BB6FT-1-1</t>
  </si>
  <si>
    <t>FDLMT46BB6FT-1</t>
  </si>
  <si>
    <t>FDLMT46BB6FT</t>
  </si>
  <si>
    <t>JUAN CARLOS AGUIRRE SUAREZ</t>
  </si>
  <si>
    <t>FDLMT4I8BUVY-1-1</t>
  </si>
  <si>
    <t>FDLMT4I8BUVY-1</t>
  </si>
  <si>
    <t>FDLMT4I8BUVY</t>
  </si>
  <si>
    <t>ANDREA GABRIELA GUTIERREZ TEJADA</t>
  </si>
  <si>
    <t>FDLMU3ZSKEWO-1-1</t>
  </si>
  <si>
    <t>FDLMU3ZSKEWO-1</t>
  </si>
  <si>
    <t>FDLMU3ZSKEWO</t>
  </si>
  <si>
    <t>SHEILA YERALDY VALDEZ FERNANDEZ</t>
  </si>
  <si>
    <t>FDLMU4BOR12C-1-1</t>
  </si>
  <si>
    <t>FDLMU4BOR12C-1</t>
  </si>
  <si>
    <t>FDLMU4BOR12C</t>
  </si>
  <si>
    <t>WILIAM  AGUILAR ZAMORA</t>
  </si>
  <si>
    <t>FDLMU4G0O80G-1-1</t>
  </si>
  <si>
    <t>FDLMU4G0O80G-1</t>
  </si>
  <si>
    <t>FDLMU4G0O80G</t>
  </si>
  <si>
    <t>MARIA LUZ BARBARAN SULCA</t>
  </si>
  <si>
    <t>FDLMU4X1P3KA-A2-1</t>
  </si>
  <si>
    <t>FDLMU4X1P3KA-A2</t>
  </si>
  <si>
    <t>FDLMU4X1P3KA</t>
  </si>
  <si>
    <t>KRIS CARLA GALARZA QUIROZ</t>
  </si>
  <si>
    <t>FDLMU4X1P3KA-A1-1</t>
  </si>
  <si>
    <t>FDLMU4X1P3KA-A1</t>
  </si>
  <si>
    <t>FDLMU8ULH91I-1-1</t>
  </si>
  <si>
    <t>FDLMU8ULH91I-1</t>
  </si>
  <si>
    <t>FDLMU8ULH91I</t>
  </si>
  <si>
    <t>ERIKA ESTHEFANI BARRANTES ANANIAS</t>
  </si>
  <si>
    <t>FDLMT3QFPZ4B-1-1</t>
  </si>
  <si>
    <t>AI346984</t>
  </si>
  <si>
    <t>FDLMT3QFPZ4B-1</t>
  </si>
  <si>
    <t>FDLMT3QFPZ4B</t>
  </si>
  <si>
    <t>ZIREIRA GENOVEVA ORELLANA ALBORNOZ</t>
  </si>
  <si>
    <t>FDLMT4159YW1-A1-1</t>
  </si>
  <si>
    <t>FDLMT4159YW1-A1</t>
  </si>
  <si>
    <t>FDLMT4159YW1</t>
  </si>
  <si>
    <t>ROSS MERY REMIGIO MEJIA</t>
  </si>
  <si>
    <t>FDLMQJ66L9LD-3-1</t>
  </si>
  <si>
    <t>PCK00064899546|WYB254537411</t>
  </si>
  <si>
    <t>FDLMQJ66L9LD-3</t>
  </si>
  <si>
    <t>FDLMQJ66L9LD</t>
  </si>
  <si>
    <t>YENY MELO MAYTA</t>
  </si>
  <si>
    <t>FDLMRR0PYFQO-A-1</t>
  </si>
  <si>
    <t>FDLMRR0PYFQO-A</t>
  </si>
  <si>
    <t>FDLMRR0PYFQO</t>
  </si>
  <si>
    <t>CIRILA YOLANDA QUISPE FLORES</t>
  </si>
  <si>
    <t>FDLMRKVN8HWH-A-1</t>
  </si>
  <si>
    <t>FDLMRKVN8HWH-A</t>
  </si>
  <si>
    <t>FDLMRKVN8HWH</t>
  </si>
  <si>
    <t>FATIMA ORDOÑES</t>
  </si>
  <si>
    <t>FDLMRTPBTX9M-A-1</t>
  </si>
  <si>
    <t>FDLMRTPBTX9M-A</t>
  </si>
  <si>
    <t>FDLMRTPBTX9M</t>
  </si>
  <si>
    <t>FREDY NORBERTO ALVARADO JAMANCA</t>
  </si>
  <si>
    <t>FDLMSW6QRF7R-2-1</t>
  </si>
  <si>
    <t>PCK00064855433|WYB254493376</t>
  </si>
  <si>
    <t>FDLMSW6QRF7R-2</t>
  </si>
  <si>
    <t>FDLMSW6QRF7R</t>
  </si>
  <si>
    <t>GILZA GONZALES GUZMAN</t>
  </si>
  <si>
    <t>FDLMSZTIBNO9-1-1</t>
  </si>
  <si>
    <t>FDLMSZTIBNO9-1</t>
  </si>
  <si>
    <t>FDLMSZTIBNO9</t>
  </si>
  <si>
    <t>LUIS ANGEL HENRIQUEZ HUAMANCHUMO</t>
  </si>
  <si>
    <t>FDLMT1BFPEG9-1-1</t>
  </si>
  <si>
    <t>FDLMT1BFPEG9-1</t>
  </si>
  <si>
    <t>FDLMT1BFPEG9</t>
  </si>
  <si>
    <t>JUAN JOSE CASTILLO AVILA</t>
  </si>
  <si>
    <t>FDLMT1ET1ZML-1-1</t>
  </si>
  <si>
    <t>FDLMT1ET1ZML-1</t>
  </si>
  <si>
    <t>FDLMT1ET1ZML</t>
  </si>
  <si>
    <t>KARINA ELIZABETH RODRIGUEZ PEREDA</t>
  </si>
  <si>
    <t>FDLMT1ET1ZML-A1-1</t>
  </si>
  <si>
    <t>FDLMT1ET1ZML-A1</t>
  </si>
  <si>
    <t>FDLMT1NCV3Y6-2-1</t>
  </si>
  <si>
    <t>FDLMT1NCV3Y6-2</t>
  </si>
  <si>
    <t>FDLMT1NCV3Y6</t>
  </si>
  <si>
    <t>TRAICY ALDANA PINTADO CARRASCO</t>
  </si>
  <si>
    <t>FDLMT271NF2R-1-1</t>
  </si>
  <si>
    <t>FDLMT271NF2R-1</t>
  </si>
  <si>
    <t>FDLMT271NF2R</t>
  </si>
  <si>
    <t>MARTHA LUDENA</t>
  </si>
  <si>
    <t>FDLMT2P49JZB-2-1</t>
  </si>
  <si>
    <t>FDLMT2P49JZB-2</t>
  </si>
  <si>
    <t>FDLMT2P49JZB</t>
  </si>
  <si>
    <t>DANIELA CAMPOS GUERRERO</t>
  </si>
  <si>
    <t>FDLMT2SK2SW2-2-1</t>
  </si>
  <si>
    <t>FDLMT2SK2SW2-2</t>
  </si>
  <si>
    <t>FDLMT2SK2SW2</t>
  </si>
  <si>
    <t>GLADYS GALVAN ARROYO</t>
  </si>
  <si>
    <t>FDLMT3637677-2-1</t>
  </si>
  <si>
    <t>FDLMT3637677-2</t>
  </si>
  <si>
    <t>FDLMT3637677</t>
  </si>
  <si>
    <t>ELIZABETH JULLIANA ATOCHE CHIRA</t>
  </si>
  <si>
    <t>FDLMT36F87Z8-2-1</t>
  </si>
  <si>
    <t>PCK00064925164|WYB254559253</t>
  </si>
  <si>
    <t>FDLMT36F87Z8-2</t>
  </si>
  <si>
    <t>FDLMT36F87Z8</t>
  </si>
  <si>
    <t>HELEN RAYZA MOLLINEDO HUAMAN</t>
  </si>
  <si>
    <t>FDLMT3JOHK6M-1-1</t>
  </si>
  <si>
    <t>FDLMT3JOHK6M-1</t>
  </si>
  <si>
    <t>FDLMT3JOHK6M</t>
  </si>
  <si>
    <t>RUTH VALERIA FLORES HERRERA</t>
  </si>
  <si>
    <t>FDLMT3L4ZWV4-1-1</t>
  </si>
  <si>
    <t>FDLMT3L4ZWV4-1</t>
  </si>
  <si>
    <t>FDLMT3L4ZWV4</t>
  </si>
  <si>
    <t>CAMILA MARGARITA PEÑA LEON</t>
  </si>
  <si>
    <t>FDLMT3Y12Q09-1-1</t>
  </si>
  <si>
    <t>FDLMT3Y12Q09-1</t>
  </si>
  <si>
    <t>FDLMT3Y12Q09</t>
  </si>
  <si>
    <t>MABEL JESENIA CONDORI MISARI</t>
  </si>
  <si>
    <t>FDLMT4LPV6JL-1-1</t>
  </si>
  <si>
    <t>FDLMT4LPV6JL-1</t>
  </si>
  <si>
    <t>FDLMT4LPV6JL</t>
  </si>
  <si>
    <t>MARIA ELENA INFANTE PALOMINO</t>
  </si>
  <si>
    <t>FDLMU3T5U4R4-A1-1</t>
  </si>
  <si>
    <t>CIENEGUILLA</t>
  </si>
  <si>
    <t>FDLMU3T5U4R4-A1</t>
  </si>
  <si>
    <t>FDLMU3T5U4R4</t>
  </si>
  <si>
    <t>JIMMY CRHISTIAN CHACON POVES</t>
  </si>
  <si>
    <t>FDLMU3UE5BVJ-1-1</t>
  </si>
  <si>
    <t>FDLMU3UE5BVJ-1</t>
  </si>
  <si>
    <t>FDLMU3UE5BVJ</t>
  </si>
  <si>
    <t>ANGI CARMEN SANTA CRUZ MARCHENA</t>
  </si>
  <si>
    <t>FDLMU3XGPWNN-1-1</t>
  </si>
  <si>
    <t>FDLMU3XGPWNN-1</t>
  </si>
  <si>
    <t>FDLMU3XGPWNN</t>
  </si>
  <si>
    <t>JUANA MAGDALENA POMA ALIAGA</t>
  </si>
  <si>
    <t>FDLMU4AEIUZC-1-1</t>
  </si>
  <si>
    <t>FDLMU4AEIUZC-1</t>
  </si>
  <si>
    <t>FDLMU4AEIUZC</t>
  </si>
  <si>
    <t>CYNTHIA MILENA ALVAREZ MORALES</t>
  </si>
  <si>
    <t>FDLMU4RABM6G-1-1</t>
  </si>
  <si>
    <t>FDLMU4RABM6G-1</t>
  </si>
  <si>
    <t>FDLMU4RABM6G</t>
  </si>
  <si>
    <t>MARIA TEODOCIA CHOCTALIN VALQUI</t>
  </si>
  <si>
    <t>FDLMU56YXJOO-1-1</t>
  </si>
  <si>
    <t>FDLMU56YXJOO-1</t>
  </si>
  <si>
    <t>FDLMU56YXJOO</t>
  </si>
  <si>
    <t>ARANTZA DANIELA ALVA NAVARRO</t>
  </si>
  <si>
    <t>FDLMU5CYCRX2-1-1</t>
  </si>
  <si>
    <t>FDLMU5CYCRX2-1</t>
  </si>
  <si>
    <t>FDLMU5CYCRX2</t>
  </si>
  <si>
    <t>BRAYAN JHONATAN PRADO RAMIREZ</t>
  </si>
  <si>
    <t>FDLMRRQU785J-1-1</t>
  </si>
  <si>
    <t>FDLMRRQU785J-1</t>
  </si>
  <si>
    <t>FDLMRRQU785J</t>
  </si>
  <si>
    <t>CESARINA COLLANTES MEDINA</t>
  </si>
  <si>
    <t>FDLMRT5NV5J1-A2-1</t>
  </si>
  <si>
    <t>FDLMRT5NV5J1-A2</t>
  </si>
  <si>
    <t>FDLMRT5NV5J1</t>
  </si>
  <si>
    <t>ROBERT EMILIO FEIJOO REYES</t>
  </si>
  <si>
    <t>FDLMT4159YW1-A2-1</t>
  </si>
  <si>
    <t>FDLMT4159YW1-A2</t>
  </si>
  <si>
    <t>FDLMU9R5DH53-1-1</t>
  </si>
  <si>
    <t>FDLMU9R5DH53-1</t>
  </si>
  <si>
    <t>FDLMU9R5DH53</t>
  </si>
  <si>
    <t>FIORELLA STEFANY MIO OBANDO</t>
  </si>
  <si>
    <t>FDLMRR0PYFQO-A1-1</t>
  </si>
  <si>
    <t>FDLMRR0PYFQO-A1</t>
  </si>
  <si>
    <t>FDLMRKVN8HWH-A1-1</t>
  </si>
  <si>
    <t>FDLMRKVN8HWH-A1</t>
  </si>
  <si>
    <t>FDLMRTPBTX9M-A1-1</t>
  </si>
  <si>
    <t>FDLMRTPBTX9M-A1</t>
  </si>
  <si>
    <t>FDLMSUK6YU4T-1-1</t>
  </si>
  <si>
    <t>FDLMSUK6YU4T-1</t>
  </si>
  <si>
    <t>FDLMSUK6YU4T</t>
  </si>
  <si>
    <t xml:space="preserve">BLANCA VIOLETA TARRILLO </t>
  </si>
  <si>
    <t>FDLMSUYVFLJK-1-1</t>
  </si>
  <si>
    <t>PCK00064868241|WYB254506214</t>
  </si>
  <si>
    <t>FDLMSUYVFLJK-1</t>
  </si>
  <si>
    <t>FDLMSUYVFLJK</t>
  </si>
  <si>
    <t>DIANA YULISSA AREDO RUIZ</t>
  </si>
  <si>
    <t>FDLMT0BJ3AYC-1-1</t>
  </si>
  <si>
    <t>FDLMT0BJ3AYC-1</t>
  </si>
  <si>
    <t>FDLMT0BJ3AYC</t>
  </si>
  <si>
    <t>RICHARD CHUQUISPUMA CASTILLON</t>
  </si>
  <si>
    <t>FDLMT0RTIVK3-1-1</t>
  </si>
  <si>
    <t>FDLMT0RTIVK3-1</t>
  </si>
  <si>
    <t>FDLMT0RTIVK3</t>
  </si>
  <si>
    <t>NUBIA JENNIFER BONIFACIO ESCATE</t>
  </si>
  <si>
    <t>FDLMT0ZIMSE8-1-1</t>
  </si>
  <si>
    <t>FDLMT0ZIMSE8-1</t>
  </si>
  <si>
    <t>FDLMT0ZIMSE8</t>
  </si>
  <si>
    <t>SAUL ROBERT JULCA MONTOYA</t>
  </si>
  <si>
    <t>FDLMT1E25OVO-1-1</t>
  </si>
  <si>
    <t>PCK00065060371|WYB254688096</t>
  </si>
  <si>
    <t>FDLMT1E25OVO-1</t>
  </si>
  <si>
    <t>FDLMT1E25OVO</t>
  </si>
  <si>
    <t>GERALDINE ROSALIA VILCHEZ DOMINGUEZ</t>
  </si>
  <si>
    <t>FDLMT1ET1ZML-A2-1</t>
  </si>
  <si>
    <t>FDLMT1ET1ZML-A2</t>
  </si>
  <si>
    <t>FDLMSX6RZGQS-1-1</t>
  </si>
  <si>
    <t>PCK00065059975|WYB254687685</t>
  </si>
  <si>
    <t>FDLMSX6RZGQS-1</t>
  </si>
  <si>
    <t>FDLMSX6RZGQS</t>
  </si>
  <si>
    <t>NOLBERTO JOAN UCAÑAN MENDOZA</t>
  </si>
  <si>
    <t>FDLMT0S98Y8C-1-1</t>
  </si>
  <si>
    <t>FDLMT0S98Y8C-1</t>
  </si>
  <si>
    <t>FDLMT0S98Y8C</t>
  </si>
  <si>
    <t>MARICIELO DEL PILAR ORTIZ BERROSPI</t>
  </si>
  <si>
    <t>FDLMT18G3FEG-3-1</t>
  </si>
  <si>
    <t>FDLMT18G3FEG-3</t>
  </si>
  <si>
    <t>FDLMT18G3FEG</t>
  </si>
  <si>
    <t>ROSEMARY AMPARO VALDIVIEZO FERNANDEZ</t>
  </si>
  <si>
    <t>FDLMT288JTUP-A1-1</t>
  </si>
  <si>
    <t>FDLMT288JTUP-A1</t>
  </si>
  <si>
    <t>FDLMT288JTUP</t>
  </si>
  <si>
    <t>FDLMT2K9LSBB-1-1</t>
  </si>
  <si>
    <t>FDLMT2K9LSBB-1</t>
  </si>
  <si>
    <t>FDLMT2K9LSBB</t>
  </si>
  <si>
    <t>GUSTAVO ESTIF EVARISTO CASTILLO</t>
  </si>
  <si>
    <t>FDLMT2MY5015-1-1</t>
  </si>
  <si>
    <t>FDLMT2MY5015-1</t>
  </si>
  <si>
    <t>FDLMT2MY5015</t>
  </si>
  <si>
    <t>ANDREA  PUENTE</t>
  </si>
  <si>
    <t>FDLMT2RQ00LE-1-1</t>
  </si>
  <si>
    <t>FDLMT2RQ00LE-1</t>
  </si>
  <si>
    <t>FDLMT2RQ00LE</t>
  </si>
  <si>
    <t>FDLMT32G5N6F-1-1</t>
  </si>
  <si>
    <t>FDLMT32G5N6F-1</t>
  </si>
  <si>
    <t>FDLMT32G5N6F</t>
  </si>
  <si>
    <t>CINTIA JIMENA GUEVARA QUISPE</t>
  </si>
  <si>
    <t>FDLMT3J6QPQ9-1-1</t>
  </si>
  <si>
    <t>FDLMT3J6QPQ9-1</t>
  </si>
  <si>
    <t>FDLMT3J6QPQ9</t>
  </si>
  <si>
    <t>SUGEY DAYANA VILLALOBOS TORRES</t>
  </si>
  <si>
    <t>FDLMT3MB8192-1-1</t>
  </si>
  <si>
    <t>FDLMT3MB8192-1</t>
  </si>
  <si>
    <t>FDLMT3MB8192</t>
  </si>
  <si>
    <t>ELSA ANAIS LOPEZ RIVERA</t>
  </si>
  <si>
    <t>FDLMT40KKNAA-1-1</t>
  </si>
  <si>
    <t>FDLMT40KKNAA-1</t>
  </si>
  <si>
    <t>FDLMT40KKNAA</t>
  </si>
  <si>
    <t>BELMA GIOVANNI CRUZ CUBAS</t>
  </si>
  <si>
    <t>FDLMT416XM3N-1-1</t>
  </si>
  <si>
    <t>FDLMT416XM3N-1</t>
  </si>
  <si>
    <t>FDLMT416XM3N</t>
  </si>
  <si>
    <t>JIN ALEX GONZALES RAMÍREZ</t>
  </si>
  <si>
    <t>FDLMT1WLITHQ-1-1</t>
  </si>
  <si>
    <t>FDLMT1WLITHQ-1</t>
  </si>
  <si>
    <t>FDLMT1WLITHQ</t>
  </si>
  <si>
    <t>BANI SARAI LUJAN TANDAYPAN</t>
  </si>
  <si>
    <t>FDLMT2P49JZB-1-1</t>
  </si>
  <si>
    <t>FDLMT2P49JZB-1</t>
  </si>
  <si>
    <t>FDLMT2SK2SW2-1-1</t>
  </si>
  <si>
    <t>FDLMT2SK2SW2-1</t>
  </si>
  <si>
    <t>FDLMT31AD1IX-1-1</t>
  </si>
  <si>
    <t>FDLMT31AD1IX-1</t>
  </si>
  <si>
    <t>FDLMT31AD1IX</t>
  </si>
  <si>
    <t>ROSA VIRGINIA ORELLANA LOZANO</t>
  </si>
  <si>
    <t>FDLMT3637677-1-1</t>
  </si>
  <si>
    <t>FDLMT3637677-1</t>
  </si>
  <si>
    <t>FDLMT3KZ3MSI-1-1</t>
  </si>
  <si>
    <t>FDLMT3KZ3MSI-1</t>
  </si>
  <si>
    <t>FDLMT3KZ3MSI</t>
  </si>
  <si>
    <t>THALIA LITA HUAMAN PRADO</t>
  </si>
  <si>
    <t>FDLMT3Z66EM0-1-1</t>
  </si>
  <si>
    <t>FDLMT3Z66EM0-1</t>
  </si>
  <si>
    <t>FDLMT3Z66EM0</t>
  </si>
  <si>
    <t>RUTH MUÑOZ SANTA CRUZ</t>
  </si>
  <si>
    <t>FDLMT43OX575-1-1</t>
  </si>
  <si>
    <t>FDLMT43OX575-1</t>
  </si>
  <si>
    <t>FDLMT43OX575</t>
  </si>
  <si>
    <t>FDLMT44PAZSE-1-1</t>
  </si>
  <si>
    <t>FDLMT44PAZSE-1</t>
  </si>
  <si>
    <t>FDLMT44PAZSE</t>
  </si>
  <si>
    <t>JOSELYN YAJAIRA ROMERO SOTO</t>
  </si>
  <si>
    <t>FDLMT466S9DW-1-1</t>
  </si>
  <si>
    <t>FDLMT466S9DW-1</t>
  </si>
  <si>
    <t>FDLMT466S9DW</t>
  </si>
  <si>
    <t>GIULIANA MARGOT GUTIERREZ VARGAS</t>
  </si>
  <si>
    <t>FDLMT4M771LO-1-1</t>
  </si>
  <si>
    <t>FDLMT4M771LO-1</t>
  </si>
  <si>
    <t>FDLMT4M771LO</t>
  </si>
  <si>
    <t>JUAN CARLOS CASTRO ROMERO</t>
  </si>
  <si>
    <t>FDLMU3T5U4R4-A2-1</t>
  </si>
  <si>
    <t>FDLMU3T5U4R4-A2</t>
  </si>
  <si>
    <t>FDLMU4DOCSCZ-1-1</t>
  </si>
  <si>
    <t>FDLMU4DOCSCZ-1</t>
  </si>
  <si>
    <t>FDLMU4DOCSCZ</t>
  </si>
  <si>
    <t>DENISSE SHIRLEY CHAVEZ BERNEDO</t>
  </si>
  <si>
    <t>FDLMU4G1BSVD-1-1</t>
  </si>
  <si>
    <t>AI346987</t>
  </si>
  <si>
    <t>FDLMU4G1BSVD-1</t>
  </si>
  <si>
    <t>FDLMU4G1BSVD</t>
  </si>
  <si>
    <t>NURY GRACIELA SOSA GONZÁLES</t>
  </si>
  <si>
    <t>FDLMU4P9FTJD-1-1</t>
  </si>
  <si>
    <t>FDLMU4P9FTJD-1</t>
  </si>
  <si>
    <t>FDLMU4P9FTJD</t>
  </si>
  <si>
    <t>JENNIFER YADHIRA PONTE COLAN DE RIOS</t>
  </si>
  <si>
    <t>FDLMU4Q3G7AF-1-1</t>
  </si>
  <si>
    <t>FDLMU4Q3G7AF-1</t>
  </si>
  <si>
    <t>FDLMU4Q3G7AF</t>
  </si>
  <si>
    <t>YOHN YOHN</t>
  </si>
  <si>
    <t>FDLMU56XX3RX-1-1</t>
  </si>
  <si>
    <t>FDLMU56XX3RX-1</t>
  </si>
  <si>
    <t>FDLMU56XX3RX</t>
  </si>
  <si>
    <t>MIRIAM ESPERANZA BLAS ZARZOSA</t>
  </si>
  <si>
    <t>FDLMU575AWJ0-1-1</t>
  </si>
  <si>
    <t>FDLMU575AWJ0-1</t>
  </si>
  <si>
    <t>FDLMU575AWJ0</t>
  </si>
  <si>
    <t>MARICIELO ASTRY RUIZ CASANA</t>
  </si>
  <si>
    <t>FDLMU5M6TLZY-1-1</t>
  </si>
  <si>
    <t>FDLMU5M6TLZY-1</t>
  </si>
  <si>
    <t>FDLMU5M6TLZY</t>
  </si>
  <si>
    <t>BERENNISSE ROJAS</t>
  </si>
  <si>
    <t>FDLMU5PGC7FH-1-1</t>
  </si>
  <si>
    <t>PCK00065058766|WYB254686476</t>
  </si>
  <si>
    <t>FDLMU5PGC7FH-1</t>
  </si>
  <si>
    <t>FDLMU5PGC7FH</t>
  </si>
  <si>
    <t>GABRIEL ALEXANDER BOCANEGRA MEDINA</t>
  </si>
  <si>
    <t>FDLMU6JR1REN-1-1</t>
  </si>
  <si>
    <t>FDLMU6JR1REN-1</t>
  </si>
  <si>
    <t>FDLMU6JR1REN</t>
  </si>
  <si>
    <t>MARJORIE HIDEMI ESPINOSA LUNA</t>
  </si>
  <si>
    <t>FDLMU6RV66Z5-1-1</t>
  </si>
  <si>
    <t>PCK00065058804|WYB254686514</t>
  </si>
  <si>
    <t>FDLMU6RV66Z5-1</t>
  </si>
  <si>
    <t>FDLMU6RV66Z5</t>
  </si>
  <si>
    <t>MAGALY LIZBET CORDOVA ALONSO</t>
  </si>
  <si>
    <t>FDLMP6OCM8QY-1-1</t>
  </si>
  <si>
    <t>PCK00064310501|WYB253954000</t>
  </si>
  <si>
    <t>FDLMP6OCM8QY-1</t>
  </si>
  <si>
    <t>FDLMP6OCM8QY</t>
  </si>
  <si>
    <t>ERICA LISBET LUQUE GARCIA</t>
  </si>
  <si>
    <t>FDLMRT5NV5J1-A1-1</t>
  </si>
  <si>
    <t>PAMPAS DE HOSPITAL</t>
  </si>
  <si>
    <t>FDLMRT5NV5J1-A1</t>
  </si>
  <si>
    <t>FDLMT17APCCU-1-1</t>
  </si>
  <si>
    <t>FDLMT17APCCU-1</t>
  </si>
  <si>
    <t>FDLMT17APCCU</t>
  </si>
  <si>
    <t>ALVARO FRANCO RODRÍGUEZ CASTRO</t>
  </si>
  <si>
    <t>FDLMT18G3FEG-A1-1</t>
  </si>
  <si>
    <t>FDLMT18G3FEG-A1</t>
  </si>
  <si>
    <t>FDLMT1EKJ3XU-1-1</t>
  </si>
  <si>
    <t>FDLMT1EKJ3XU-1</t>
  </si>
  <si>
    <t>FDLMT1EKJ3XU</t>
  </si>
  <si>
    <t>CLAUDIA ROCIO MIANI MONTEJO</t>
  </si>
  <si>
    <t>FDLMT1NHT1JV-1-1</t>
  </si>
  <si>
    <t>FDLMT1NHT1JV-1</t>
  </si>
  <si>
    <t>FDLMT1NHT1JV</t>
  </si>
  <si>
    <t>GILBER MOISES PEÑA CCACCA</t>
  </si>
  <si>
    <t>FDLMT1OZN480-1-1</t>
  </si>
  <si>
    <t>FDLMT1OZN480-1</t>
  </si>
  <si>
    <t>FDLMT1OZN480</t>
  </si>
  <si>
    <t>RODRIGO ERAUSQUIN</t>
  </si>
  <si>
    <t>FDLMT2C5MW2Y-1-1</t>
  </si>
  <si>
    <t>FDLMT2C5MW2Y-1</t>
  </si>
  <si>
    <t>FDLMT2C5MW2Y</t>
  </si>
  <si>
    <t>ANYHELA ALEXANDRA LUCUMI BARBOZA</t>
  </si>
  <si>
    <t>FDLMT2REB4PI-1-1</t>
  </si>
  <si>
    <t>FDLMT2REB4PI-1</t>
  </si>
  <si>
    <t>FDLMT2REB4PI</t>
  </si>
  <si>
    <t>NELY EDITH CABREJOS SALDAÑA</t>
  </si>
  <si>
    <t>FDLMT2SWWLB7-1-1</t>
  </si>
  <si>
    <t>FDLMT2SWWLB7-1</t>
  </si>
  <si>
    <t>FDLMT2SWWLB7</t>
  </si>
  <si>
    <t>THALIA CHUPILLON TELLO</t>
  </si>
  <si>
    <t>FDLMT3JO2JRS-1-1</t>
  </si>
  <si>
    <t>FDLMT3JO2JRS-1</t>
  </si>
  <si>
    <t>FDLMT3JO2JRS</t>
  </si>
  <si>
    <t>LUIS ALBERTO PARCO AGUIRRE</t>
  </si>
  <si>
    <t>FDLMT3LY8N18-1-1</t>
  </si>
  <si>
    <t>FDLMT3LY8N18-1</t>
  </si>
  <si>
    <t>FDLMT3LY8N18</t>
  </si>
  <si>
    <t>INDIRA HUAMAN PRADO</t>
  </si>
  <si>
    <t>FDLMT3NO6G3X-1-1</t>
  </si>
  <si>
    <t>FDLMT3NO6G3X-1</t>
  </si>
  <si>
    <t>FDLMT3NO6G3X</t>
  </si>
  <si>
    <t>RICARDO IVAN SUAREZ SUAREZ</t>
  </si>
  <si>
    <t>FDLMU3VVFLJ1-2-1</t>
  </si>
  <si>
    <t>FDLMU3VVFLJ1-2</t>
  </si>
  <si>
    <t>FDLMU3VVFLJ1</t>
  </si>
  <si>
    <t>WENDY GIANELLA PURIZACA RAMOS</t>
  </si>
  <si>
    <t>FDLMU3YU0ZL8-1-1</t>
  </si>
  <si>
    <t>FDLMU3YU0ZL8-1</t>
  </si>
  <si>
    <t>FDLMU3YU0ZL8</t>
  </si>
  <si>
    <t>TATIANA LISSETH ANGELES NAPURI</t>
  </si>
  <si>
    <t>FDLMU3VVFLJ1-1-1</t>
  </si>
  <si>
    <t>FDLMU3VVFLJ1-1</t>
  </si>
  <si>
    <t>FDLMT4MVFMBC-1-1</t>
  </si>
  <si>
    <t>AI346989</t>
  </si>
  <si>
    <t>FDLMT4MVFMBC-1</t>
  </si>
  <si>
    <t>FDLMT4MVFMBC</t>
  </si>
  <si>
    <t xml:space="preserve">DIANA VASQUEZ </t>
  </si>
  <si>
    <t>FDLMU4PWF8WL-1-1</t>
  </si>
  <si>
    <t>FDLMU4PWF8WL-1</t>
  </si>
  <si>
    <t>FDLMU4PWF8WL</t>
  </si>
  <si>
    <t>ANDREA SOFIA CORNEJO AGUIRRE</t>
  </si>
  <si>
    <t>FDLMU4Q45XEV-1-1</t>
  </si>
  <si>
    <t>FDLMU4Q45XEV-1</t>
  </si>
  <si>
    <t>FDLMU4Q45XEV</t>
  </si>
  <si>
    <t>ADA  BOCANGEL</t>
  </si>
  <si>
    <t>FDLMU5ALJQR5-3-1</t>
  </si>
  <si>
    <t>FDLMU5ALJQR5-3</t>
  </si>
  <si>
    <t>FDLMU5ALJQR5</t>
  </si>
  <si>
    <t xml:space="preserve">ELISA  RÍOS ZAPATA </t>
  </si>
  <si>
    <t>FDLMU9BGZ29W-1-1</t>
  </si>
  <si>
    <t>FDLMU9BGZ29W-1</t>
  </si>
  <si>
    <t>FDLMU9BGZ29W</t>
  </si>
  <si>
    <t>LIZ KELLY CHAMBI CONTRERAS</t>
  </si>
  <si>
    <t>FDLMSUU8UDNP-1-1</t>
  </si>
  <si>
    <t>FDLMSUU8UDNP-1</t>
  </si>
  <si>
    <t>FDLMSUU8UDNP</t>
  </si>
  <si>
    <t>VANESA ANTUANET RODRIGUEZ CULQUI</t>
  </si>
  <si>
    <t>FDLMT0CLVZBS-1-1</t>
  </si>
  <si>
    <t>FDLMT0CLVZBS-1</t>
  </si>
  <si>
    <t>FDLMT0CLVZBS</t>
  </si>
  <si>
    <t>ESTEFANI SANTOS HUERTAS AIQUIPA</t>
  </si>
  <si>
    <t>FDLMT1C3QURU-1-1</t>
  </si>
  <si>
    <t>FDLMT1C3QURU-1</t>
  </si>
  <si>
    <t>FDLMT1C3QURU</t>
  </si>
  <si>
    <t>FRANK ANTHONY FERNANDEZ INGA</t>
  </si>
  <si>
    <t>FDLMT1UGTFC3-1-1</t>
  </si>
  <si>
    <t>FDLMT1UGTFC3-1</t>
  </si>
  <si>
    <t>FDLMT1UGTFC3</t>
  </si>
  <si>
    <t>GUILLERMO ANTONIO LARIOS ORMEÑO</t>
  </si>
  <si>
    <t>FDLMT25Q582Y-A1-1</t>
  </si>
  <si>
    <t>FDLMT25Q582Y-A1</t>
  </si>
  <si>
    <t>FDLMT25Q582Y</t>
  </si>
  <si>
    <t>JEYCI MILAGRITOS MOLINAS MACAHUACHI</t>
  </si>
  <si>
    <t>FDLMT2NWNLZO-3-1</t>
  </si>
  <si>
    <t>PCK00064924141|WYB254558230</t>
  </si>
  <si>
    <t>FDLMT2NWNLZO-3</t>
  </si>
  <si>
    <t>FDLMT2NWNLZO</t>
  </si>
  <si>
    <t>MARLY MARLEY BURGA HURTADO</t>
  </si>
  <si>
    <t>FDLMT2NWNLZO-2-1</t>
  </si>
  <si>
    <t>PCK00064974904|WYB254608963</t>
  </si>
  <si>
    <t>FDLMT2NWNLZO-2</t>
  </si>
  <si>
    <t>FDLMT2TKV9FU-1-1</t>
  </si>
  <si>
    <t>FDLMT2TKV9FU-1</t>
  </si>
  <si>
    <t>FDLMT2TKV9FU</t>
  </si>
  <si>
    <t>ANA MARIA ALARCON CCOPA</t>
  </si>
  <si>
    <t>FDLMSUVAXSIP-1-1</t>
  </si>
  <si>
    <t>FDLMSUVAXSIP-1</t>
  </si>
  <si>
    <t>FDLMSUVAXSIP</t>
  </si>
  <si>
    <t>ALEX MAURICIO GONZALEZ ALVES-MILHO</t>
  </si>
  <si>
    <t>FDLMT4FXHXOL-1-1</t>
  </si>
  <si>
    <t>PCK00065095947|WYB254723665</t>
  </si>
  <si>
    <t>FDLMT4FXHXOL-1</t>
  </si>
  <si>
    <t>FDLMT4FXHXOL</t>
  </si>
  <si>
    <t>VALERY VEXELMAN KALINA</t>
  </si>
  <si>
    <t>FDLMT4IL8BQV-1-1</t>
  </si>
  <si>
    <t>FDLMT4IL8BQV-1</t>
  </si>
  <si>
    <t>FDLMT4IL8BQV</t>
  </si>
  <si>
    <t>KEVIN PAUL KEVIN PAUL</t>
  </si>
  <si>
    <t>FDLMRRTMXKPA-A1-1</t>
  </si>
  <si>
    <t>FDLMRRTMXKPA-A1</t>
  </si>
  <si>
    <t>FDLMRRTMXKPA</t>
  </si>
  <si>
    <t>SHIOMARA SELENA TORRE QUISPE</t>
  </si>
  <si>
    <t>FDLMU3WSJIUB-3-1</t>
  </si>
  <si>
    <t>FDLMU3WSJIUB-3</t>
  </si>
  <si>
    <t>FDLMU3WSJIUB</t>
  </si>
  <si>
    <t>LINDA MAGALI EGUSQUIZA MUÑOZ</t>
  </si>
  <si>
    <t>FDLMU3YFZ19Z-1-1</t>
  </si>
  <si>
    <t>FDLMU3YFZ19Z-1</t>
  </si>
  <si>
    <t>FDLMU3YFZ19Z</t>
  </si>
  <si>
    <t>FRANCO ENRIQUE QUISPE PASACHE</t>
  </si>
  <si>
    <t>FDLMU4A8OSFQ-A2-1</t>
  </si>
  <si>
    <t>FDLMU4A8OSFQ-A2</t>
  </si>
  <si>
    <t>FDLMU4A8OSFQ</t>
  </si>
  <si>
    <t>CARLOS GABRIEL PUENTE MORENO</t>
  </si>
  <si>
    <t>FDLMU4PWPYU4-1-1</t>
  </si>
  <si>
    <t>FDLMU4PWPYU4-1</t>
  </si>
  <si>
    <t>FDLMU4PWPYU4</t>
  </si>
  <si>
    <t>GARY NILTON VASQUEZ PAREDES</t>
  </si>
  <si>
    <t>FDLMU4RAOH8G-1-1</t>
  </si>
  <si>
    <t>FDLMU4RAOH8G-1</t>
  </si>
  <si>
    <t>FDLMU4RAOH8G</t>
  </si>
  <si>
    <t>MARIA CLAUDIA UBILLUS HERRERA</t>
  </si>
  <si>
    <t>FDLMU584FS4G-1-1</t>
  </si>
  <si>
    <t>FDLMU584FS4G-1</t>
  </si>
  <si>
    <t>FDLMU584FS4G</t>
  </si>
  <si>
    <t>PAUL BRAYHAN CHIROQUE DONAYRE</t>
  </si>
  <si>
    <t>FDLMU5EEC786-A2-1</t>
  </si>
  <si>
    <t>FDLMU5EEC786-A2</t>
  </si>
  <si>
    <t>FDLMU5EEC786</t>
  </si>
  <si>
    <t>MARIA FERNANDA MOSTACERO CONTRERAS</t>
  </si>
  <si>
    <t>FDLMRKJDYZQU-1-1</t>
  </si>
  <si>
    <t>FDLMRKJDYZQU-1</t>
  </si>
  <si>
    <t>FDLMRKJDYZQU</t>
  </si>
  <si>
    <t>LUCIA SUAREZ</t>
  </si>
  <si>
    <t>FDLMU4BW7U9T-1-1</t>
  </si>
  <si>
    <t>FDLMU4BW7U9T-1</t>
  </si>
  <si>
    <t>FDLMU4BW7U9T</t>
  </si>
  <si>
    <t>RUTH NOEMI CHILE ROSAS</t>
  </si>
  <si>
    <t>FDLMU4HGAQ8K-1-1</t>
  </si>
  <si>
    <t>FDLMU4HGAQ8K-1</t>
  </si>
  <si>
    <t>FDLMU4HGAQ8K</t>
  </si>
  <si>
    <t>MARIA ROSA CUZCO YAJAHUANCA</t>
  </si>
  <si>
    <t>FDLMU4RK10EN-1-1</t>
  </si>
  <si>
    <t>FDLMU4RK10EN-1</t>
  </si>
  <si>
    <t>FDLMU4RK10EN</t>
  </si>
  <si>
    <t>SHEILA VILLACORTA ROJAS DE ROJAS</t>
  </si>
  <si>
    <t>FDLMU57HKGP2-1-1</t>
  </si>
  <si>
    <t>FDLMU57HKGP2-1</t>
  </si>
  <si>
    <t>FDLMU57HKGP2</t>
  </si>
  <si>
    <t>LOURDES MAGALI MADRID GUEVARA</t>
  </si>
  <si>
    <t>FDLMU5ALJQR5-1-1</t>
  </si>
  <si>
    <t>FDLMU5ALJQR5-1</t>
  </si>
  <si>
    <t>FDLMU5ALJQR5-2-1</t>
  </si>
  <si>
    <t>FDLMU5ALJQR5-2</t>
  </si>
  <si>
    <t>FDLMU5D3TZ42-1-1</t>
  </si>
  <si>
    <t>FDLMU5D3TZ42-1</t>
  </si>
  <si>
    <t>FDLMU5D3TZ42</t>
  </si>
  <si>
    <t>MARCO STHEFANO</t>
  </si>
  <si>
    <t>FDLMU5VA10MQ-1-1</t>
  </si>
  <si>
    <t>PCK00065060264|WYB254687979</t>
  </si>
  <si>
    <t>FDLMU5VA10MQ-1</t>
  </si>
  <si>
    <t>FDLMU5VA10MQ</t>
  </si>
  <si>
    <t>ISABEL DEL CARMEN RIOS MONTENEGRO</t>
  </si>
  <si>
    <t>FDLMT0A1K00J-1-1</t>
  </si>
  <si>
    <t>FDLMT0A1K00J-1</t>
  </si>
  <si>
    <t>FDLMT0A1K00J</t>
  </si>
  <si>
    <t>FIORELLA ANGELA CHAU CAPURRO</t>
  </si>
  <si>
    <t>FDLMT0HZNOP9-1-1</t>
  </si>
  <si>
    <t>FDLMT0HZNOP9-1</t>
  </si>
  <si>
    <t>FDLMT0HZNOP9</t>
  </si>
  <si>
    <t>ELMER LEONARDO CARNERO MEDINA</t>
  </si>
  <si>
    <t>FDLMT0Z89PWI-A1-1</t>
  </si>
  <si>
    <t>FDLMT0Z89PWI-A1</t>
  </si>
  <si>
    <t>FDLMT0Z89PWI</t>
  </si>
  <si>
    <t>ANGELINA JANETH CORDOVA GOYAS</t>
  </si>
  <si>
    <t>FDLMT0Z1CX76-1-1</t>
  </si>
  <si>
    <t>FDLMT0Z1CX76-1</t>
  </si>
  <si>
    <t>FDLMT0Z1CX76</t>
  </si>
  <si>
    <t>LUZ MELANIA CABANILLAS RAICO</t>
  </si>
  <si>
    <t>FDLMT24FOWOX-1-1</t>
  </si>
  <si>
    <t>FDLMT24FOWOX-1</t>
  </si>
  <si>
    <t>FDLMT24FOWOX</t>
  </si>
  <si>
    <t>JULIA ANGELICA ESPINOZA WONG</t>
  </si>
  <si>
    <t>FDLMT25Q582Y-A2-1</t>
  </si>
  <si>
    <t>FDLMT25Q582Y-A2</t>
  </si>
  <si>
    <t>FDLMT2LX0MSW-1-1</t>
  </si>
  <si>
    <t>PCK00064923676|WYB254557579</t>
  </si>
  <si>
    <t>FDLMT2LX0MSW-1</t>
  </si>
  <si>
    <t>FDLMT2LX0MSW</t>
  </si>
  <si>
    <t>LIZBETH QUISPE SAHUANAY</t>
  </si>
  <si>
    <t>FDLMT2NAFZE8-1-1</t>
  </si>
  <si>
    <t>FDLMT2NAFZE8-1</t>
  </si>
  <si>
    <t>FDLMT2NAFZE8</t>
  </si>
  <si>
    <t>ALFREDO MITSUY FUKAZAWA</t>
  </si>
  <si>
    <t>FDLMT2NWNLZO-1-1</t>
  </si>
  <si>
    <t>FDLMT2NWNLZO-1</t>
  </si>
  <si>
    <t>FDLMT2PXF4LP-1-1</t>
  </si>
  <si>
    <t>PCK00065001209|WYB254634670</t>
  </si>
  <si>
    <t>FDLMT2PXF4LP-1</t>
  </si>
  <si>
    <t>FDLMT2PXF4LP</t>
  </si>
  <si>
    <t>FDLMT2TKV9FU-2-1</t>
  </si>
  <si>
    <t>FDLMT2TKV9FU-2</t>
  </si>
  <si>
    <t>FDLMT362YLGA-1-1</t>
  </si>
  <si>
    <t>FDLMT362YLGA-1</t>
  </si>
  <si>
    <t>FDLMT362YLGA</t>
  </si>
  <si>
    <t>FRANK DANIEL HUAMANI ÑAHUIN</t>
  </si>
  <si>
    <t>FDLMT3NAWEB0-1-1</t>
  </si>
  <si>
    <t>FDLMT3NAWEB0-1</t>
  </si>
  <si>
    <t>FDLMT3NAWEB0</t>
  </si>
  <si>
    <t>CLAUDIA BENDEZU GARCIA</t>
  </si>
  <si>
    <t>FDLMSVH81Y5W-1-1</t>
  </si>
  <si>
    <t>FDLMSVH81Y5W-1</t>
  </si>
  <si>
    <t>FDLMSVH81Y5W</t>
  </si>
  <si>
    <t>JORGE JACINTO CHECALLA AVENDAÑO</t>
  </si>
  <si>
    <t>FDLMT401T13I-2-1</t>
  </si>
  <si>
    <t>FDLMT401T13I-2</t>
  </si>
  <si>
    <t>FDLMT401T13I</t>
  </si>
  <si>
    <t>EMY LUCIA VENTURA PACHAS</t>
  </si>
  <si>
    <t>FDLMT42I5FOX-1-1</t>
  </si>
  <si>
    <t>FDLMT42I5FOX-1</t>
  </si>
  <si>
    <t>FDLMT42I5FOX</t>
  </si>
  <si>
    <t xml:space="preserve">PAULA  CAVIGLIA </t>
  </si>
  <si>
    <t>FDLMT42U285A-1-1</t>
  </si>
  <si>
    <t>FDLMT42U285A-1</t>
  </si>
  <si>
    <t>FDLMT42U285A</t>
  </si>
  <si>
    <t>GISSELA BEATRIZ MORAN SILVERIO</t>
  </si>
  <si>
    <t>FDLMRLAZT7ZZ-1-1</t>
  </si>
  <si>
    <t>FDLMRLAZT7ZZ-1</t>
  </si>
  <si>
    <t>FDLMRLAZT7ZZ</t>
  </si>
  <si>
    <t>MARIA ESTHER LEITON VALIENTE</t>
  </si>
  <si>
    <t>FDLMRU5HO1UY-1-1</t>
  </si>
  <si>
    <t>FDLMRU5HO1UY-1</t>
  </si>
  <si>
    <t>FDLMRU5HO1UY</t>
  </si>
  <si>
    <t>DIANA CAROLINA PASCUAL MORALES</t>
  </si>
  <si>
    <t>FDLMT0TY4T7L-1-1</t>
  </si>
  <si>
    <t>FDLMT0TY4T7L-1</t>
  </si>
  <si>
    <t>FDLMT0TY4T7L</t>
  </si>
  <si>
    <t>JOSE LUIS VILLANUEVA GALVAN</t>
  </si>
  <si>
    <t>FDLMT0V3MEDK-1-1</t>
  </si>
  <si>
    <t>FDLMT0V3MEDK-1</t>
  </si>
  <si>
    <t>FDLMT0V3MEDK</t>
  </si>
  <si>
    <t>LESLY CONSUELO SALCEDO IZAGUIRRE</t>
  </si>
  <si>
    <t>FDLMT17A3TVS-1-1</t>
  </si>
  <si>
    <t>PCK00064897314|WYB254535354</t>
  </si>
  <si>
    <t>FDLMT17A3TVS-1</t>
  </si>
  <si>
    <t>FDLMT17A3TVS</t>
  </si>
  <si>
    <t>MILAGROS DEL SOCORRO VALLADOLID PALACIOS</t>
  </si>
  <si>
    <t>FDLMT1C4NCNI-1-1</t>
  </si>
  <si>
    <t>FDLMT1C4NCNI-1</t>
  </si>
  <si>
    <t>FDLMT1C4NCNI</t>
  </si>
  <si>
    <t>SINDIA MAYRA MAGUIÑA SEGURA</t>
  </si>
  <si>
    <t>FDLMT1DX58M3-2-1</t>
  </si>
  <si>
    <t>PCK00064974513|WYB254608580</t>
  </si>
  <si>
    <t>FDLMT1DX58M3-2</t>
  </si>
  <si>
    <t>FDLMT1DX58M3</t>
  </si>
  <si>
    <t>MARIA ESTHER CHERO HUAMAN</t>
  </si>
  <si>
    <t>FDLMT241NL4V-A1-1</t>
  </si>
  <si>
    <t>FDLMT241NL4V-A1</t>
  </si>
  <si>
    <t>FDLMT241NL4V</t>
  </si>
  <si>
    <t>ANDRES HUANCA CONDORI</t>
  </si>
  <si>
    <t>FDLMT291QJBA-1-1</t>
  </si>
  <si>
    <t>FDLMT291QJBA-1</t>
  </si>
  <si>
    <t>FDLMT291QJBA</t>
  </si>
  <si>
    <t>GILBERT FERNANDEZ GUTIERREZ</t>
  </si>
  <si>
    <t>FDLMT2AGTWPZ-1-1</t>
  </si>
  <si>
    <t>FDLMT2AGTWPZ-1</t>
  </si>
  <si>
    <t>FDLMT2AGTWPZ</t>
  </si>
  <si>
    <t>SHIRLEY GERALDINE SARANGO ROSADO</t>
  </si>
  <si>
    <t>FDLMT2Q89WEE-2-1</t>
  </si>
  <si>
    <t>PCK00064984098|WYB254618063</t>
  </si>
  <si>
    <t>FDLMT2Q89WEE-2</t>
  </si>
  <si>
    <t>FDLMT2Q89WEE</t>
  </si>
  <si>
    <t>LAURA MARIA ZUASNABAR VIA Y RADA</t>
  </si>
  <si>
    <t>FDLMT33FYF8P-1-1</t>
  </si>
  <si>
    <t>FDLMT33FYF8P-1</t>
  </si>
  <si>
    <t>FDLMT33FYF8P</t>
  </si>
  <si>
    <t>ERICK JESUS OSORIO LORENZO</t>
  </si>
  <si>
    <t>FDLMT45491ZF-1-1</t>
  </si>
  <si>
    <t>FDLMT45491ZF-1</t>
  </si>
  <si>
    <t>FDLMT45491ZF</t>
  </si>
  <si>
    <t>CESAR ALEJANDRO CORREA ALVARADO</t>
  </si>
  <si>
    <t>FDLMT4NBTDRL-1-1</t>
  </si>
  <si>
    <t>FDLMT4NBTDRL-1</t>
  </si>
  <si>
    <t>FDLMT4NBTDRL</t>
  </si>
  <si>
    <t>ELIZBETH DEL CARMEN SALAS VALDERRAMA</t>
  </si>
  <si>
    <t>FDLMRRTMXKPA-A2-1</t>
  </si>
  <si>
    <t>FDLMRRTMXKPA-A2</t>
  </si>
  <si>
    <t>FDLMT45T36N7-1-1</t>
  </si>
  <si>
    <t>FDLMT45T36N7-1</t>
  </si>
  <si>
    <t>FDLMT45T36N7</t>
  </si>
  <si>
    <t>PERCY VLADEMIR LOZANO CABRERA</t>
  </si>
  <si>
    <t>FDLMU3WSJIUB-2-1</t>
  </si>
  <si>
    <t>FDLMU3WSJIUB-2</t>
  </si>
  <si>
    <t>FDLMU3Z6CTZ1-1-1</t>
  </si>
  <si>
    <t>FDLMU3Z6CTZ1-1</t>
  </si>
  <si>
    <t>FDLMU3Z6CTZ1</t>
  </si>
  <si>
    <t>JOSÉ PAOLO ALEJANDRO CORONADO RIOS</t>
  </si>
  <si>
    <t>FDLMU4A8OSFQ-A1-1</t>
  </si>
  <si>
    <t>FDLMU4A8OSFQ-A1</t>
  </si>
  <si>
    <t>FDLMU4DW3GGS-1-1</t>
  </si>
  <si>
    <t>FDLMU4DW3GGS-1</t>
  </si>
  <si>
    <t>FDLMU4DW3GGS</t>
  </si>
  <si>
    <t>MICHELLE MARIANETH PORTOCARRERO CORNEJO</t>
  </si>
  <si>
    <t>FDLMU4OYPYLS-1-1</t>
  </si>
  <si>
    <t>FDLMU4OYPYLS-1</t>
  </si>
  <si>
    <t>FDLMU4OYPYLS</t>
  </si>
  <si>
    <t>VALIA MILAGROS VASQUEZ RIEGA</t>
  </si>
  <si>
    <t>FDLMU4URTP6K-1-1</t>
  </si>
  <si>
    <t>FDLMU4URTP6K-1</t>
  </si>
  <si>
    <t>FDLMU4URTP6K</t>
  </si>
  <si>
    <t>TRICIA KATERIN PEREIRA CORTEZ DE HENSON</t>
  </si>
  <si>
    <t>FDLMU5CEEPKK-1-1</t>
  </si>
  <si>
    <t>FDLMU5CEEPKK-1</t>
  </si>
  <si>
    <t>FDLMU5CEEPKK</t>
  </si>
  <si>
    <t>FREYSI LIZANDRA SULCA USCATA</t>
  </si>
  <si>
    <t>FDLMU5EEC786-A1-1</t>
  </si>
  <si>
    <t>FDLMU5EEC786-A1</t>
  </si>
  <si>
    <t>FDLMT18FZ2UT-1-1</t>
  </si>
  <si>
    <t>FDLMT18FZ2UT-1</t>
  </si>
  <si>
    <t>FDLMT18FZ2UT</t>
  </si>
  <si>
    <t>MAXIMILIANA TORRES LOAIZA DE MEZA</t>
  </si>
  <si>
    <t>FDLMT1DX58M3-1-1</t>
  </si>
  <si>
    <t>PCK00064904574|WYB254542520</t>
  </si>
  <si>
    <t>FDLMT1DX58M3-1</t>
  </si>
  <si>
    <t>FDLMT2Q89WEE-1-1</t>
  </si>
  <si>
    <t>FDLMT2Q89WEE-1</t>
  </si>
  <si>
    <t>FDLMT2Q9VZGX-1-1</t>
  </si>
  <si>
    <t>FDLMT2Q9VZGX-1</t>
  </si>
  <si>
    <t>FDLMT2Q9VZGX</t>
  </si>
  <si>
    <t>JORGE MORI VELA</t>
  </si>
  <si>
    <t>FDLMT38Q04Q4-1-1</t>
  </si>
  <si>
    <t>FDLMT38Q04Q4-1</t>
  </si>
  <si>
    <t>FDLMT38Q04Q4</t>
  </si>
  <si>
    <t>MAYRA SANCHEZ ANTONIO</t>
  </si>
  <si>
    <t>FDLMT3NO6G4K-1-1</t>
  </si>
  <si>
    <t>PCK00065000717|WYB254634263</t>
  </si>
  <si>
    <t>FDLMT3NO6G4K-1</t>
  </si>
  <si>
    <t>FDLMT3NO6G4K</t>
  </si>
  <si>
    <t>MARIA DOLORES SIESQUEN AMAYA DE CHAPOÑAN</t>
  </si>
  <si>
    <t>FDLMT415ECBL-1-1</t>
  </si>
  <si>
    <t>FDLMT415ECBL-1</t>
  </si>
  <si>
    <t>FDLMT415ECBL</t>
  </si>
  <si>
    <t>ANDREA YISHU LLACTA ROSALES</t>
  </si>
  <si>
    <t>FDLMT43GTIJT-A1-1</t>
  </si>
  <si>
    <t>FDLMT43GTIJT-A1</t>
  </si>
  <si>
    <t>FDLMT43GTIJT</t>
  </si>
  <si>
    <t>KALINE CIEZA BOMBILLA</t>
  </si>
  <si>
    <t>FDLMU4FYTR4Z-A1-1</t>
  </si>
  <si>
    <t>FDLMU4FYTR4Z-A1</t>
  </si>
  <si>
    <t>FDLMU4FYTR4Z</t>
  </si>
  <si>
    <t>DEISY JACQUELINE CORONEL PASACHE</t>
  </si>
  <si>
    <t>FDLMU56BLAIG-1-1</t>
  </si>
  <si>
    <t>FDLMU56BLAIG-1</t>
  </si>
  <si>
    <t>FDLMU56BLAIG</t>
  </si>
  <si>
    <t>MARIALUISA CASTRO SALAZAR</t>
  </si>
  <si>
    <t>FDLMU5DMPMR4-1-1</t>
  </si>
  <si>
    <t>FDLMU5DMPMR4-1</t>
  </si>
  <si>
    <t>FDLMU5DMPMR4</t>
  </si>
  <si>
    <t>EDUARDO ACARO ABAD</t>
  </si>
  <si>
    <t>FDLMU5DVL098-1-1</t>
  </si>
  <si>
    <t>FDLMU5DVL098-1</t>
  </si>
  <si>
    <t>FDLMU5DVL098</t>
  </si>
  <si>
    <t>OSCAR ALBERTO CHAVEZ VERA</t>
  </si>
  <si>
    <t>FDLMU62RHXDR-1-1</t>
  </si>
  <si>
    <t>FDLMU62RHXDR-1</t>
  </si>
  <si>
    <t>FDLMU62RHXDR</t>
  </si>
  <si>
    <t>GLORIA MERCEDES GALINDO CANCHARI</t>
  </si>
  <si>
    <t>FDLMT43GTIJT-A2-1</t>
  </si>
  <si>
    <t>FDLMT43GTIJT-A2</t>
  </si>
  <si>
    <t>FDLMT4K97PFC-2-1</t>
  </si>
  <si>
    <t>PCK00065017873|WYB254645095</t>
  </si>
  <si>
    <t>FDLMT4K97PFC-2</t>
  </si>
  <si>
    <t>FDLMT4K97PFC</t>
  </si>
  <si>
    <t>LILIANA STEPHANY MEDINA BORJA</t>
  </si>
  <si>
    <t>FDLMU4FYTR4Z-A2-1</t>
  </si>
  <si>
    <t>FDLMU4FYTR4Z-A2</t>
  </si>
  <si>
    <t>FDLMU4FYTR4Z-1-1</t>
  </si>
  <si>
    <t>PCK00065015994|WYB254643114</t>
  </si>
  <si>
    <t>FDLMU4FYTR4Z-1</t>
  </si>
  <si>
    <t>FDLMU4GB17NA-1-1</t>
  </si>
  <si>
    <t>PCK00065016079|WYB254643191</t>
  </si>
  <si>
    <t>FDLMU4GB17NA-1</t>
  </si>
  <si>
    <t>FDLMU4GB17NA</t>
  </si>
  <si>
    <t>ASTRID MELANIE VALENCIA NALVARTE</t>
  </si>
  <si>
    <t>FDLMU4TKH3OZ-1-1</t>
  </si>
  <si>
    <t>FDLMU4TKH3OZ-1</t>
  </si>
  <si>
    <t>FDLMU4TKH3OZ</t>
  </si>
  <si>
    <t>DANIELA FERNANDA PISCONTI FLORES</t>
  </si>
  <si>
    <t>FDLMU58X1XHU-1-1</t>
  </si>
  <si>
    <t>FDLMU58X1XHU-1</t>
  </si>
  <si>
    <t>FDLMU58X1XHU</t>
  </si>
  <si>
    <t>ALEXANDRA MARÍA BERCKEMEYER CARRILLO</t>
  </si>
  <si>
    <t>FDLMU5CPPYVQ-1-1</t>
  </si>
  <si>
    <t>FDLMU5CPPYVQ-1</t>
  </si>
  <si>
    <t>FDLMU5CPPYVQ</t>
  </si>
  <si>
    <t>KELLY CARLENE APAESTEGUI CALVA</t>
  </si>
  <si>
    <t>FDLMU62RHXDR-4-1</t>
  </si>
  <si>
    <t>FDLMU62RHXDR-4</t>
  </si>
  <si>
    <t>FDLMU62RHXDR-3-1</t>
  </si>
  <si>
    <t>FDLMU62RHXDR-3</t>
  </si>
  <si>
    <t>FDLMU64ZRL13-2-1</t>
  </si>
  <si>
    <t>FDLMU64ZRL13-2</t>
  </si>
  <si>
    <t>FDLMU64ZRL13</t>
  </si>
  <si>
    <t>WILDER ANGEL CARHUAZ MALPARTIDA</t>
  </si>
  <si>
    <t>FDLMU64ZRL13-A1-1</t>
  </si>
  <si>
    <t>FDLMU64ZRL13-A1</t>
  </si>
  <si>
    <t>FDLMU64U88TQ-1-1</t>
  </si>
  <si>
    <t>FDLMU64U88TQ-1</t>
  </si>
  <si>
    <t>FDLMU64U88TQ</t>
  </si>
  <si>
    <t>SHERIDE LINDSAY TAIPE SALAZAR</t>
  </si>
  <si>
    <t>FDLMU64ZRL13-1-1</t>
  </si>
  <si>
    <t>FDLMU64ZRL13-1</t>
  </si>
  <si>
    <t>FDLMU64ZRL13-A2-1</t>
  </si>
  <si>
    <t>FDLMU64ZRL13-A2</t>
  </si>
  <si>
    <t>FDLMSZCSDW3L-1-1</t>
  </si>
  <si>
    <t>FDLMSZCSDW3L-1</t>
  </si>
  <si>
    <t>FDLMSZCSDW3L</t>
  </si>
  <si>
    <t>JULIO ALBERTO TANANTA BARDALES</t>
  </si>
  <si>
    <t>FDLMRRQWP9N5-1-1</t>
  </si>
  <si>
    <t>FDLMRRQWP9N5-1</t>
  </si>
  <si>
    <t>FDLMRRQWP9N5</t>
  </si>
  <si>
    <t>ROCIO GABRIELA BENAVENTE CONDE</t>
  </si>
  <si>
    <t>FDLMQAN10H0Y-1-1</t>
  </si>
  <si>
    <t>FDLMQAN10H0Y-1</t>
  </si>
  <si>
    <t>FDLMQAN10H0Y</t>
  </si>
  <si>
    <t>TEDDY RAMIREZ VALDERA</t>
  </si>
  <si>
    <t>FDLMRU121HXV-1-1</t>
  </si>
  <si>
    <t>FDLMRU121HXV-1</t>
  </si>
  <si>
    <t>FDLMRU121HXV</t>
  </si>
  <si>
    <t>YERCIDA NISELA BORJA SANTIAGO</t>
  </si>
  <si>
    <t>FDLMRU7ZN436-A-1</t>
  </si>
  <si>
    <t>FDLMRU7ZN436-A</t>
  </si>
  <si>
    <t>FDLMRU7ZN436</t>
  </si>
  <si>
    <t>GEREMIAS LIMAY CRESPIN</t>
  </si>
  <si>
    <t>FDLMRU7ZN436-A1-1</t>
  </si>
  <si>
    <t>FDLMRU7ZN436-A1</t>
  </si>
  <si>
    <t>FDLMSTYDUXD8-A2-1</t>
  </si>
  <si>
    <t>FDLMSTYDUXD8-A2</t>
  </si>
  <si>
    <t>FDLMSTYDUXD8</t>
  </si>
  <si>
    <t>KEEN ANDY LOZANO FLORES</t>
  </si>
  <si>
    <t>FDLMSTYDUXD8-A1-1</t>
  </si>
  <si>
    <t>FDLMSTYDUXD8-A1</t>
  </si>
  <si>
    <t>FDLMT1CWHS9A-1-1</t>
  </si>
  <si>
    <t>FDLMT1CWHS9A-1</t>
  </si>
  <si>
    <t>FDLMT1CWHS9A</t>
  </si>
  <si>
    <t>GUADALUPE  FLORES ANCAJIMA</t>
  </si>
  <si>
    <t>FDLMRK4CV35X-1-1</t>
  </si>
  <si>
    <t>FDLMRK4CV35X-1</t>
  </si>
  <si>
    <t>FDLMRK4CV35X</t>
  </si>
  <si>
    <t>ELEUTERIA PILAR POLANCO ALVAREZ DE SUMIRE</t>
  </si>
  <si>
    <t>FDLMRT8Y9G91-1-1</t>
  </si>
  <si>
    <t>FDLMRT8Y9G91-1</t>
  </si>
  <si>
    <t>FDLMRT8Y9G91</t>
  </si>
  <si>
    <t>IVAN GARY RUELAS LERMO</t>
  </si>
  <si>
    <t>FDLMSUBLJ7FO-1-1</t>
  </si>
  <si>
    <t>FDLMSUBLJ7FO-1</t>
  </si>
  <si>
    <t>FDLMSUBLJ7FO</t>
  </si>
  <si>
    <t>DANAE YASMIN CASTRO FERNANDEZ</t>
  </si>
  <si>
    <t>FDLMT2CHRM47-1-1</t>
  </si>
  <si>
    <t>FDLMT2CHRM47-1</t>
  </si>
  <si>
    <t>FDLMT2CHRM47</t>
  </si>
  <si>
    <t>SILVIA MARIVEL HUAMANCHUMO CASTRO</t>
  </si>
  <si>
    <t>FDLMP99YST3Y-1-1</t>
  </si>
  <si>
    <t>FDLMP99YST3Y-1</t>
  </si>
  <si>
    <t>FDLMP99YST3Y</t>
  </si>
  <si>
    <t>ESTEFANIA JURADO PAREJA</t>
  </si>
  <si>
    <t>FDLMT379WAXF-1-1</t>
  </si>
  <si>
    <t>LA BREA</t>
  </si>
  <si>
    <t>PCK00065095319|WYB254723037</t>
  </si>
  <si>
    <t>FDLMT379WAXF-1</t>
  </si>
  <si>
    <t>FDLMT379WAXF</t>
  </si>
  <si>
    <t>CAROLYN MILAGROS ESPINOZA MIÑAN</t>
  </si>
  <si>
    <t>FDLMT2RWO47L-1-1</t>
  </si>
  <si>
    <t>FDLMT2RWO47L-1</t>
  </si>
  <si>
    <t>FDLMT2RWO47L</t>
  </si>
  <si>
    <t>MANUEL ALEJANDRO FLORES BOTTAZZI</t>
  </si>
  <si>
    <t>FDLMT3AJZY8K-2-1</t>
  </si>
  <si>
    <t>FDLMT3AJZY8K-2</t>
  </si>
  <si>
    <t>FDLMT3AJZY8K</t>
  </si>
  <si>
    <t>RUTH VERONIKA OLIVERA CALDERON</t>
  </si>
  <si>
    <t>FDLMT3QZODFD-A2-1</t>
  </si>
  <si>
    <t>FDLMT3QZODFD-A2</t>
  </si>
  <si>
    <t>FDLMT3QZODFD</t>
  </si>
  <si>
    <t>LIZ GENY PAREDES QUISPE</t>
  </si>
  <si>
    <t>FDLMU3UDWR6B-1-1</t>
  </si>
  <si>
    <t>FDLMU3UDWR6B-1</t>
  </si>
  <si>
    <t>FDLMU3UDWR6B</t>
  </si>
  <si>
    <t>JULIE JENNY GONZALES ROMERO</t>
  </si>
  <si>
    <t>FDLMU4SQL0DH-1-1</t>
  </si>
  <si>
    <t>FDLMU4SQL0DH-1</t>
  </si>
  <si>
    <t>FDLMU4SQL0DH</t>
  </si>
  <si>
    <t>ALISSON JOHANI SANCHEZ MUÑOZ</t>
  </si>
  <si>
    <t>FDLMU5N79EHE-1-1</t>
  </si>
  <si>
    <t>FDLMU5N79EHE-1</t>
  </si>
  <si>
    <t>FDLMU5N79EHE</t>
  </si>
  <si>
    <t>FIORELA MARGOT ROJAS GASPAR</t>
  </si>
  <si>
    <t>FDLMU6KKPBQP-2-1</t>
  </si>
  <si>
    <t>FDLMU6KKPBQP-2</t>
  </si>
  <si>
    <t>FDLMU6KKPBQP</t>
  </si>
  <si>
    <t>ARIANA ARACELI AVILA MORENO</t>
  </si>
  <si>
    <t>FDLMU7Z6P0V3-1-1</t>
  </si>
  <si>
    <t>FDLMU7Z6P0V3-1</t>
  </si>
  <si>
    <t>FDLMU7Z6P0V3</t>
  </si>
  <si>
    <t>ORANNA MUÑOZ HERNANDEZ</t>
  </si>
  <si>
    <t>FDLMPABX5KR6-1-1</t>
  </si>
  <si>
    <t>BOLOGNESI</t>
  </si>
  <si>
    <t>HUALLANCA</t>
  </si>
  <si>
    <t>FDLMPABX5KR6-1</t>
  </si>
  <si>
    <t>FDLMPABX5KR6</t>
  </si>
  <si>
    <t>MARCO YORDY ESPINOZA PALACIOS</t>
  </si>
  <si>
    <t>FDLMRUPEJTVL-A1-1</t>
  </si>
  <si>
    <t>FDLMRUPEJTVL-A1</t>
  </si>
  <si>
    <t>FDLMRUPEJTVL</t>
  </si>
  <si>
    <t>JOCELYN SAMANTHA ZAPATA VINCES</t>
  </si>
  <si>
    <t>FDLMRUPEJTVL-A2-1</t>
  </si>
  <si>
    <t>FDLMRUPEJTVL-A2</t>
  </si>
  <si>
    <t>FDLMSVBYLY37-1-1</t>
  </si>
  <si>
    <t>FDLMSVBYLY37-1</t>
  </si>
  <si>
    <t>FDLMSVBYLY37</t>
  </si>
  <si>
    <t>EVA MARIA COLLANTES COLON</t>
  </si>
  <si>
    <t>FDLMSVF92YIJ-1-1</t>
  </si>
  <si>
    <t>FDLMSVF92YIJ-1</t>
  </si>
  <si>
    <t>FDLMSVF92YIJ</t>
  </si>
  <si>
    <t>LUIS MIGUEL LINO ULCO</t>
  </si>
  <si>
    <t>FDLMSVG3QU4Z-1-1</t>
  </si>
  <si>
    <t>FDLMSVG3QU4Z-1</t>
  </si>
  <si>
    <t>FDLMSVG3QU4Z</t>
  </si>
  <si>
    <t>MARIA ALEJANDRA CARRASCO HUAMANI</t>
  </si>
  <si>
    <t>FDLMRLGEU9S2-A-1</t>
  </si>
  <si>
    <t>FDLMRLGEU9S2-A</t>
  </si>
  <si>
    <t>FDLMRLGEU9S2</t>
  </si>
  <si>
    <t>CINTHYA ROSS MERY AYALA MORALES</t>
  </si>
  <si>
    <t>FDLMT0YPUXWL-2-1</t>
  </si>
  <si>
    <t>PCK00064912356|WYB254548758</t>
  </si>
  <si>
    <t>FDLMT0YPUXWL-2</t>
  </si>
  <si>
    <t>FDLMT0YPUXWL</t>
  </si>
  <si>
    <t>CINDY VICTORIA VARGAS ARELLANO DE CORREA</t>
  </si>
  <si>
    <t>FDLMT1TOZXER-1-1</t>
  </si>
  <si>
    <t>FDLMT1TOZXER-1</t>
  </si>
  <si>
    <t>FDLMT1TOZXER</t>
  </si>
  <si>
    <t>MAYRA ROCIO MACO PUICON</t>
  </si>
  <si>
    <t>FDLMT352QBOJ-1-1</t>
  </si>
  <si>
    <t>FDLMT352QBOJ-1</t>
  </si>
  <si>
    <t>FDLMT352QBOJ</t>
  </si>
  <si>
    <t>VICTOR FELIX VASQUEZ CUETO</t>
  </si>
  <si>
    <t>FDLMT2NKJE6K-1-1</t>
  </si>
  <si>
    <t>FDLMT2NKJE6K-1</t>
  </si>
  <si>
    <t>FDLMT2NKJE6K</t>
  </si>
  <si>
    <t>BRENDA FABIOLA MAMANI SANCHEZ</t>
  </si>
  <si>
    <t>FDLMT3QZODFD-A1-1</t>
  </si>
  <si>
    <t>FDLMT3QZODFD-A1</t>
  </si>
  <si>
    <t>FDLMT41PI5Z2-1-1</t>
  </si>
  <si>
    <t>FDLMT41PI5Z2-1</t>
  </si>
  <si>
    <t>FDLMT41PI5Z2</t>
  </si>
  <si>
    <t>FRANCOIS GUILLERMO ADDERLY SALINAS NUÑEZ</t>
  </si>
  <si>
    <t>FDLMT46ZYZCY-1-1</t>
  </si>
  <si>
    <t>FDLMT46ZYZCY-1</t>
  </si>
  <si>
    <t>FDLMT46ZYZCY</t>
  </si>
  <si>
    <t>IRIS PILAR MEDINA PACHECO</t>
  </si>
  <si>
    <t>FDLMT4I9GW9K-1-1</t>
  </si>
  <si>
    <t>FDLMT4I9GW9K-1</t>
  </si>
  <si>
    <t>FDLMT4I9GW9K</t>
  </si>
  <si>
    <t>ROSARIO YUDITT TIZNADO LUQUE</t>
  </si>
  <si>
    <t>FDLMU3UDWR6B-2-1</t>
  </si>
  <si>
    <t>FDLMU3UDWR6B-2</t>
  </si>
  <si>
    <t>FDLMU3UDWR6B-3-1</t>
  </si>
  <si>
    <t>FDLMU3UDWR6B-3</t>
  </si>
  <si>
    <t>FDLMU4SR00K5-1-1</t>
  </si>
  <si>
    <t>FDLMU4SR00K5-1</t>
  </si>
  <si>
    <t>FDLMU4SR00K5</t>
  </si>
  <si>
    <t>JOSE WILLY ZAVALA BERNAL</t>
  </si>
  <si>
    <t>FDLMU4TWV10F-1-1</t>
  </si>
  <si>
    <t>FDLMU4TWV10F-1</t>
  </si>
  <si>
    <t>FDLMU4TWV10F</t>
  </si>
  <si>
    <t>GONZALO PEINADO</t>
  </si>
  <si>
    <t>FDLMU4UXLMGH-1-1</t>
  </si>
  <si>
    <t>FDLMU4UXLMGH-1</t>
  </si>
  <si>
    <t>FDLMU4UXLMGH</t>
  </si>
  <si>
    <t>MARIA ELIZABETH SULCA VIGO</t>
  </si>
  <si>
    <t>FDLMU6KKPBQP-1-1</t>
  </si>
  <si>
    <t>FDLMU6KKPBQP-1</t>
  </si>
  <si>
    <t>FDLMU7Z6P0V3-2-1</t>
  </si>
  <si>
    <t>FDLMU7Z6P0V3-2</t>
  </si>
  <si>
    <t>FDLMT0VEAG9C-1-1</t>
  </si>
  <si>
    <t>FDLMT0VEAG9C-1</t>
  </si>
  <si>
    <t>FDLMT0VEAG9C</t>
  </si>
  <si>
    <t>ROSA SALKA ARAGÓN GIL</t>
  </si>
  <si>
    <t>FDLMU9HHFHCF-1-1</t>
  </si>
  <si>
    <t>FDLMU9HHFHCF-1</t>
  </si>
  <si>
    <t>FDLMU9HHFHCF</t>
  </si>
  <si>
    <t>DARWIN ALEX BECERRA HOYOS</t>
  </si>
  <si>
    <t>FDLMRU3R0X91-1-1</t>
  </si>
  <si>
    <t>FDLMRU3R0X91-1</t>
  </si>
  <si>
    <t>FDLMRU3R0X91</t>
  </si>
  <si>
    <t>BEHT SAYDA ROJAS SAUÑE</t>
  </si>
  <si>
    <t>FDLMRUQ80XX3-1-1</t>
  </si>
  <si>
    <t>FDLMRUQ80XX3-1</t>
  </si>
  <si>
    <t>FDLMRUQ80XX3</t>
  </si>
  <si>
    <t>SANDRA KARINA MONTERO RODRIGUEZ</t>
  </si>
  <si>
    <t>FDLMSZZP6AU0-2-1</t>
  </si>
  <si>
    <t>FDLMSZZP6AU0-2</t>
  </si>
  <si>
    <t>FDLMSZZP6AU0</t>
  </si>
  <si>
    <t>UZZIEL GABRIELLA MICHELLE ARRATIA QUIROZ</t>
  </si>
  <si>
    <t>FDLMT0HVUHX5-1-1</t>
  </si>
  <si>
    <t>FDLMT0HVUHX5-1</t>
  </si>
  <si>
    <t>FDLMT0HVUHX5</t>
  </si>
  <si>
    <t>ESTHER RUTH MORILLO ESPINOZA</t>
  </si>
  <si>
    <t>FDLMRLGEU9S2-A1-1</t>
  </si>
  <si>
    <t>FDLMRLGEU9S2-A1</t>
  </si>
  <si>
    <t>FDLMT1UNWKWK-1-1</t>
  </si>
  <si>
    <t>FDLMT1UNWKWK-1</t>
  </si>
  <si>
    <t>FDLMT1UNWKWK</t>
  </si>
  <si>
    <t>JUANA OLIVA DE MENDOZA</t>
  </si>
  <si>
    <t>FDLMT1V4XORY-1-1</t>
  </si>
  <si>
    <t>FDLMT1V4XORY-1</t>
  </si>
  <si>
    <t>FDLMT1V4XORY</t>
  </si>
  <si>
    <t>YOLANDA PARI MAMANI</t>
  </si>
  <si>
    <t>FDLMT1VBHHZQ-1-1</t>
  </si>
  <si>
    <t>FDLMT1VBHHZQ-1</t>
  </si>
  <si>
    <t>FDLMT1VBHHZQ</t>
  </si>
  <si>
    <t>NATALY CABELLO QUISPE</t>
  </si>
  <si>
    <t>FDLMT2PJXRE7-1-1</t>
  </si>
  <si>
    <t>PCK00064919776|WYB254553514</t>
  </si>
  <si>
    <t>FDLMT2PJXRE7-1</t>
  </si>
  <si>
    <t>FDLMT2PJXRE7</t>
  </si>
  <si>
    <t>YAZMIN DEL MILAGRO CASTILLO CORONADO</t>
  </si>
  <si>
    <t>FDLMT3MHF05K-1-1</t>
  </si>
  <si>
    <t>FDLMT3MHF05K-1</t>
  </si>
  <si>
    <t>FDLMT3MHF05K</t>
  </si>
  <si>
    <t>CARMEN MILAGRITOS PALACIOS FLORES</t>
  </si>
  <si>
    <t>FDLMT4FLIQ73-1-1</t>
  </si>
  <si>
    <t>FDLMT4FLIQ73-1</t>
  </si>
  <si>
    <t>FDLMT4FLIQ73</t>
  </si>
  <si>
    <t>JOSE LUIS ORIHUELA SALVADOR</t>
  </si>
  <si>
    <t>FDLMT3J0B61A-1-1</t>
  </si>
  <si>
    <t>FDLMT3J0B61A-1</t>
  </si>
  <si>
    <t>FDLMT3J0B61A</t>
  </si>
  <si>
    <t>MARCO ANTONIO FLORES APAZA</t>
  </si>
  <si>
    <t>FDLMT3QHG72I-1-1</t>
  </si>
  <si>
    <t>FDLMT3QHG72I-1</t>
  </si>
  <si>
    <t>FDLMT3QHG72I</t>
  </si>
  <si>
    <t>ERIC MEDINA CASTRO</t>
  </si>
  <si>
    <t>FDLMT46ZQEML-1-1</t>
  </si>
  <si>
    <t>FDLMT46ZQEML-1</t>
  </si>
  <si>
    <t>FDLMT46ZQEML</t>
  </si>
  <si>
    <t>EZEQUIEL PEREZ ORE</t>
  </si>
  <si>
    <t>FDLMT4KIKDXF-1-1</t>
  </si>
  <si>
    <t>FDLMT4KIKDXF-1</t>
  </si>
  <si>
    <t>FDLMT4KIKDXF</t>
  </si>
  <si>
    <t>SHEYLA MILAGROS LUNA GUERRA</t>
  </si>
  <si>
    <t>FDLMT4NHJ79Y-1-1</t>
  </si>
  <si>
    <t>FDLMT4NHJ79Y-1</t>
  </si>
  <si>
    <t>FDLMT4NHJ79Y</t>
  </si>
  <si>
    <t>KAREN SOPHIA CUADRA MINCHAN</t>
  </si>
  <si>
    <t>FDLMU3TU965Y-A1-1</t>
  </si>
  <si>
    <t>FDLMU3TU965Y-A1</t>
  </si>
  <si>
    <t>FDLMU3TU965Y</t>
  </si>
  <si>
    <t>RONALD ÑAHUIS PALOMINO</t>
  </si>
  <si>
    <t>FDLMU3Z4QY7P-1-1</t>
  </si>
  <si>
    <t>FDLMU3Z4QY7P-1</t>
  </si>
  <si>
    <t>FDLMU3Z4QY7P</t>
  </si>
  <si>
    <t>TERESA ANTONIA CARRASCO CONTRERAS</t>
  </si>
  <si>
    <t>FDLMU48QBMT8-1-1</t>
  </si>
  <si>
    <t>FDLMU48QBMT8-1</t>
  </si>
  <si>
    <t>FDLMU48QBMT8</t>
  </si>
  <si>
    <t>THALIA LISSETTE LIZARBE LEZAMA</t>
  </si>
  <si>
    <t>FDLMU4F18R0R-2-1</t>
  </si>
  <si>
    <t>FDLMU4F18R0R-2</t>
  </si>
  <si>
    <t>FDLMU4F18R0R</t>
  </si>
  <si>
    <t>ELIZABETH MIURKA ZAVALA PEREZ</t>
  </si>
  <si>
    <t>FDLMU4R7TKTE-1-1</t>
  </si>
  <si>
    <t>FDLMU4R7TKTE-1</t>
  </si>
  <si>
    <t>FDLMU4R7TKTE</t>
  </si>
  <si>
    <t>MARITZA ANABEL FARIAS GONZALES</t>
  </si>
  <si>
    <t>FDLMU4TQLY42-2-1</t>
  </si>
  <si>
    <t>FDLMU4TQLY42-2</t>
  </si>
  <si>
    <t>FDLMU4TQLY42</t>
  </si>
  <si>
    <t>LIZBETH LIZBETH</t>
  </si>
  <si>
    <t>FDLMU71WUG4M-1-1</t>
  </si>
  <si>
    <t>FDLMU71WUG4M-1</t>
  </si>
  <si>
    <t>FDLMU71WUG4M</t>
  </si>
  <si>
    <t>MANUEL MARTIN RAMIREZ GUERRERO</t>
  </si>
  <si>
    <t>FDLMU793CT3I-1-1</t>
  </si>
  <si>
    <t>FDLMU793CT3I-1</t>
  </si>
  <si>
    <t>FDLMU793CT3I</t>
  </si>
  <si>
    <t>SERGIO JIMMY MILIAN DEZA</t>
  </si>
  <si>
    <t>FDLMT4GKVSA3-1-1</t>
  </si>
  <si>
    <t>Yurimaguas Plaza De Armas 106-108 Alto Amazonas</t>
  </si>
  <si>
    <t>FDLMT4GKVSA3-1</t>
  </si>
  <si>
    <t>FDLMT4GKVSA3</t>
  </si>
  <si>
    <t xml:space="preserve">DANNY DANIEL  DEL CASTILLO VASQUEZ </t>
  </si>
  <si>
    <t>FDLMT4LU7OB4-1-1</t>
  </si>
  <si>
    <t>FDLMT4LU7OB4-1</t>
  </si>
  <si>
    <t>FDLMT4LU7OB4</t>
  </si>
  <si>
    <t>MARIA PATRICIA ESPINOZA RAMOS</t>
  </si>
  <si>
    <t>FDLMU3YBKEBA-1-1</t>
  </si>
  <si>
    <t>FDLMU3YBKEBA-1</t>
  </si>
  <si>
    <t>FDLMU3YBKEBA</t>
  </si>
  <si>
    <t>ALEXIS ROLANDO MELENDREZ BAZAN</t>
  </si>
  <si>
    <t>FDLMU4F18R0R-3-1</t>
  </si>
  <si>
    <t>FDLMU4F18R0R-3</t>
  </si>
  <si>
    <t>FDLMU4F18R0R-1-1</t>
  </si>
  <si>
    <t>FDLMU4F18R0R-1</t>
  </si>
  <si>
    <t>FDLMU4TQLY42-1-1</t>
  </si>
  <si>
    <t>FDLMU4TQLY42-1</t>
  </si>
  <si>
    <t>FDLMU4UVILFB-1-1</t>
  </si>
  <si>
    <t>FDLMU4UVILFB-1</t>
  </si>
  <si>
    <t>FDLMU4UVILFB</t>
  </si>
  <si>
    <t>FRAN CRISTIAN CUEVA CHAVEZ</t>
  </si>
  <si>
    <t>FDLMU5PY0TLS-1-1</t>
  </si>
  <si>
    <t>FDLMU5PY0TLS-1</t>
  </si>
  <si>
    <t>FDLMU5PY0TLS</t>
  </si>
  <si>
    <t>LUIS ALBERTO SEVERINO JERI</t>
  </si>
  <si>
    <t>FDLMU8ZE3UGV-1-1</t>
  </si>
  <si>
    <t>FDLMU8ZE3UGV-1</t>
  </si>
  <si>
    <t>FDLMU8ZE3UGV</t>
  </si>
  <si>
    <t>KARINA RODRIGUEZ MIRANDA</t>
  </si>
  <si>
    <t>FDLMU92KCYR1-1-1</t>
  </si>
  <si>
    <t>FDLMU92KCYR1-1</t>
  </si>
  <si>
    <t>FDLMU92KCYR1</t>
  </si>
  <si>
    <t>GABRIELA MILAGROS GUERRA ARREDONDO</t>
  </si>
  <si>
    <t>FDLMU58Z0O48-A1-1</t>
  </si>
  <si>
    <t>FDLMU58Z0O48-A1</t>
  </si>
  <si>
    <t>FDLMU58Z0O48</t>
  </si>
  <si>
    <t>JUAN CARLOS BENITES RODRIGUEZ</t>
  </si>
  <si>
    <t>FDLMU58Z0O48-A2-1</t>
  </si>
  <si>
    <t>FDLMU58Z0O48-A2</t>
  </si>
  <si>
    <t>FDLMRRX09X74-1-1</t>
  </si>
  <si>
    <t>FDLMRRX09X74-1</t>
  </si>
  <si>
    <t>FDLMRRX09X74</t>
  </si>
  <si>
    <t>MAURO NACA</t>
  </si>
  <si>
    <t>FDLMRTCSGTAG-A1-1</t>
  </si>
  <si>
    <t>FDLMRTCSGTAG-A1</t>
  </si>
  <si>
    <t>FDLMRTCSGTAG</t>
  </si>
  <si>
    <t>GLENDA LORENA BULNES CHIRINOS</t>
  </si>
  <si>
    <t>FDLMRTCSGTAG-A-1</t>
  </si>
  <si>
    <t>FDLMRTCSGTAG-A</t>
  </si>
  <si>
    <t>FDLMSUSEXLG0-A1-1</t>
  </si>
  <si>
    <t>FDLMSUSEXLG0-A1</t>
  </si>
  <si>
    <t>FDLMSUSEXLG0</t>
  </si>
  <si>
    <t>WALTER ENRIQUE FLORES SANCHEZ</t>
  </si>
  <si>
    <t>FDLMT16Z42HO-1-1</t>
  </si>
  <si>
    <t>FDLMT16Z42HO-1</t>
  </si>
  <si>
    <t>FDLMT16Z42HO</t>
  </si>
  <si>
    <t>FIORELLA ELIZABETH  CARRANZA CHAMORRO</t>
  </si>
  <si>
    <t>FDLMT1ER9HJI-1-1</t>
  </si>
  <si>
    <t>FDLMT1ER9HJI-1</t>
  </si>
  <si>
    <t>FDLMT1ER9HJI</t>
  </si>
  <si>
    <t xml:space="preserve">RITA TATIANA  HUAYRA HUANHUAYO </t>
  </si>
  <si>
    <t>FDLMT25VQQ98-A1-1</t>
  </si>
  <si>
    <t>FDLMT25VQQ98-A1</t>
  </si>
  <si>
    <t>FDLMT25VQQ98</t>
  </si>
  <si>
    <t>CESAR CESAR</t>
  </si>
  <si>
    <t>FDLMT2QXI560-1-1</t>
  </si>
  <si>
    <t>FDLMT2QXI560-1</t>
  </si>
  <si>
    <t>FDLMT2QXI560</t>
  </si>
  <si>
    <t>MAHUDULY BRISDY CHAPOÑAN CORONEL</t>
  </si>
  <si>
    <t>FDLMT319GNQ2-1-1</t>
  </si>
  <si>
    <t>FDLMT319GNQ2-1</t>
  </si>
  <si>
    <t>FDLMT319GNQ2</t>
  </si>
  <si>
    <t>CARLOTA ELVIRA MILLONES PONCE</t>
  </si>
  <si>
    <t>FDLMT38QAULX-1-1</t>
  </si>
  <si>
    <t>PCK00064975651|WYB254609714</t>
  </si>
  <si>
    <t>FDLMT38QAULX-1</t>
  </si>
  <si>
    <t>FDLMT38QAULX</t>
  </si>
  <si>
    <t>SAUL HUAMAN BERMUDO</t>
  </si>
  <si>
    <t>FDLMT3Y2MGQP-1-1</t>
  </si>
  <si>
    <t>FDLMT3Y2MGQP-1</t>
  </si>
  <si>
    <t>FDLMT3Y2MGQP</t>
  </si>
  <si>
    <t>SOLIS PAREDES LAVADO</t>
  </si>
  <si>
    <t>FDLMT43HTYPZ-1-1</t>
  </si>
  <si>
    <t>FDLMT43HTYPZ-1</t>
  </si>
  <si>
    <t>FDLMT43HTYPZ</t>
  </si>
  <si>
    <t>BRAYAN QUISPE MAMANI</t>
  </si>
  <si>
    <t>FDLMT4HLT4XD-1-1</t>
  </si>
  <si>
    <t>FDLMT4HLT4XD-1</t>
  </si>
  <si>
    <t>FDLMT4HLT4XD</t>
  </si>
  <si>
    <t>GISSELA CASTILLA AYMA</t>
  </si>
  <si>
    <t>FDLMU4HCUENG-1-1</t>
  </si>
  <si>
    <t>FDLMU4HCUENG-1</t>
  </si>
  <si>
    <t>FDLMU4HCUENG</t>
  </si>
  <si>
    <t>FDLMU4HTZRIF-1-1</t>
  </si>
  <si>
    <t>FDLMU4HTZRIF-1</t>
  </si>
  <si>
    <t>FDLMU4HTZRIF</t>
  </si>
  <si>
    <t>IRENE PUERTAS TORRRES</t>
  </si>
  <si>
    <t>FDLMU4P57MGO-1-1</t>
  </si>
  <si>
    <t>FDLMU4P57MGO-1</t>
  </si>
  <si>
    <t>FDLMU4P57MGO</t>
  </si>
  <si>
    <t>MICHAEL BRIGUITTE TORRES OLGUIN</t>
  </si>
  <si>
    <t>FDLMU4UUSVCJ-1-1</t>
  </si>
  <si>
    <t>FDLMU4UUSVCJ-1</t>
  </si>
  <si>
    <t>FDLMU4UUSVCJ</t>
  </si>
  <si>
    <t>ROCIO ORTEGA CHUQUILLANQUI</t>
  </si>
  <si>
    <t>FDLMU5USVP6H-1-1</t>
  </si>
  <si>
    <t>OCOÑA</t>
  </si>
  <si>
    <t>PCK00065095807|WYB254723525</t>
  </si>
  <si>
    <t>FDLMU5USVP6H-1</t>
  </si>
  <si>
    <t>FDLMU5USVP6H</t>
  </si>
  <si>
    <t>KATTIA YANETH MONTOYA CARNERO</t>
  </si>
  <si>
    <t>FDLMU8VGZ36D-1-1</t>
  </si>
  <si>
    <t>FDLMU8VGZ36D-1</t>
  </si>
  <si>
    <t>FDLMU8VGZ36D</t>
  </si>
  <si>
    <t>NILSER GUEVARA ENCALADA</t>
  </si>
  <si>
    <t>FDLMT0ZW7NGG-1-1</t>
  </si>
  <si>
    <t>FDLMT0ZW7NGG-1</t>
  </si>
  <si>
    <t>FDLMT0ZW7NGG</t>
  </si>
  <si>
    <t>LISBETH YESI CHECYA TTITO</t>
  </si>
  <si>
    <t>FDLMT1AAA39B-2-1</t>
  </si>
  <si>
    <t>ASIA</t>
  </si>
  <si>
    <t>PCK00065060329|WYB254688045</t>
  </si>
  <si>
    <t>FDLMT1AAA39B-2</t>
  </si>
  <si>
    <t>FDLMT1AAA39B</t>
  </si>
  <si>
    <t>YULY MERIL FLORES CUPE</t>
  </si>
  <si>
    <t>FDLMT1BARAFA-2-1</t>
  </si>
  <si>
    <t>FDLMT1BARAFA-2</t>
  </si>
  <si>
    <t>FDLMT1BARAFA</t>
  </si>
  <si>
    <t>JESUS ANGHELO ESPINOZA CHARAPAQUI</t>
  </si>
  <si>
    <t>FDLMT1T9MML1-1-1</t>
  </si>
  <si>
    <t>FDLMT1T9MML1-1</t>
  </si>
  <si>
    <t>FDLMT1T9MML1</t>
  </si>
  <si>
    <t>RUTH MERIDA PORTILLA PERALTA</t>
  </si>
  <si>
    <t>FDLMT27376UK-A2-1</t>
  </si>
  <si>
    <t>FDLMT27376UK-A2</t>
  </si>
  <si>
    <t>FDLMT27376UK</t>
  </si>
  <si>
    <t>AUGUSTO LOZANO QUISPE</t>
  </si>
  <si>
    <t>FDLMT27WZ1S4-1-1</t>
  </si>
  <si>
    <t>FDLMT27WZ1S4-1</t>
  </si>
  <si>
    <t>FDLMT27WZ1S4</t>
  </si>
  <si>
    <t>LESLIE KARINA AGUIRRE OBESO</t>
  </si>
  <si>
    <t>FDLMT2NXJRTC-1-1</t>
  </si>
  <si>
    <t>FDLMT2NXJRTC-1</t>
  </si>
  <si>
    <t>FDLMT2NXJRTC</t>
  </si>
  <si>
    <t>LUZ GARDEÑA GONZALES MENDOZA</t>
  </si>
  <si>
    <t>FDLMT31IAK5A-1-1</t>
  </si>
  <si>
    <t>FDLMT31IAK5A-1</t>
  </si>
  <si>
    <t>FDLMT31IAK5A</t>
  </si>
  <si>
    <t>MIRTHA  QUEREVALU RAMIREZ</t>
  </si>
  <si>
    <t>FDLMU8UX37GX-1-1</t>
  </si>
  <si>
    <t>FDLMU8UX37GX-1</t>
  </si>
  <si>
    <t>FDLMU8UX37GX</t>
  </si>
  <si>
    <t>MAYRA ALEJANDRA ATENCIO VASQUEZ</t>
  </si>
  <si>
    <t>FDLMU938PMQL-1-1</t>
  </si>
  <si>
    <t>FDLMU938PMQL-1</t>
  </si>
  <si>
    <t>FDLMU938PMQL</t>
  </si>
  <si>
    <t>ADELA PEÑA PEÑA</t>
  </si>
  <si>
    <t>FDLMSUSEXLG0-A2-1</t>
  </si>
  <si>
    <t>FDLMSUSEXLG0-A2</t>
  </si>
  <si>
    <t>FDLMT2Q2LVS3-A2-1</t>
  </si>
  <si>
    <t>FDLMT2Q2LVS3-A2</t>
  </si>
  <si>
    <t>FDLMT2Q2LVS3</t>
  </si>
  <si>
    <t>ARACELY CONTRERAS SOTO</t>
  </si>
  <si>
    <t>FDLMT2Q2LVS3-A1-1</t>
  </si>
  <si>
    <t>FDLMT2Q2LVS3-A1</t>
  </si>
  <si>
    <t>FDLMT38QAULX-A2-1</t>
  </si>
  <si>
    <t>FDLMT38QAULX-A2</t>
  </si>
  <si>
    <t>FDLMT38QAULX-A1-1</t>
  </si>
  <si>
    <t>FDLMT38QAULX-A1</t>
  </si>
  <si>
    <t>FDLMT3LMBVDV-1-1</t>
  </si>
  <si>
    <t>FDLMT3LMBVDV-1</t>
  </si>
  <si>
    <t>FDLMT3LMBVDV</t>
  </si>
  <si>
    <t>GERMAN BRANNY ALVAREZ GALVEZ</t>
  </si>
  <si>
    <t>FDLMU4GTDFXG-1-1</t>
  </si>
  <si>
    <t>FDLMU4GTDFXG-1</t>
  </si>
  <si>
    <t>FDLMU4GTDFXG</t>
  </si>
  <si>
    <t>ANGEL MOISES FRANCISCO ZELAYA</t>
  </si>
  <si>
    <t>FDLMU58HJ3BC-1-1</t>
  </si>
  <si>
    <t>FDLMU58HJ3BC-1</t>
  </si>
  <si>
    <t>FDLMU58HJ3BC</t>
  </si>
  <si>
    <t>EDUARDO DAVID DIAZ BARBOZA</t>
  </si>
  <si>
    <t>FDLMU6LUV88V-1-1</t>
  </si>
  <si>
    <t>FDLMU6LUV88V-1</t>
  </si>
  <si>
    <t>FDLMU6LUV88V</t>
  </si>
  <si>
    <t>WENDY CAROLINA BALBIN TEJADA</t>
  </si>
  <si>
    <t>FDLMU8E3ZWJX-1-1</t>
  </si>
  <si>
    <t>FDLMU8E3ZWJX-1</t>
  </si>
  <si>
    <t>FDLMU8E3ZWJX</t>
  </si>
  <si>
    <t>GEORGINA LORENA ROBLES GARCIA</t>
  </si>
  <si>
    <t>FDLMT16V8OBY-1-1</t>
  </si>
  <si>
    <t>FDLMT16V8OBY-1</t>
  </si>
  <si>
    <t>FDLMT16V8OBY</t>
  </si>
  <si>
    <t>AKEMI SUSANA MONTES YASUOKA</t>
  </si>
  <si>
    <t>FDLMT44APQQM-1-1</t>
  </si>
  <si>
    <t>FDLMT44APQQM-1</t>
  </si>
  <si>
    <t>FDLMT44APQQM</t>
  </si>
  <si>
    <t>ANTHUANET LUCERO GEJANO RIVERA</t>
  </si>
  <si>
    <t>FDLMT44IIL4J-1-1</t>
  </si>
  <si>
    <t>FDLMT44IIL4J-1</t>
  </si>
  <si>
    <t>FDLMT44IIL4J</t>
  </si>
  <si>
    <t>CESAR  JIMENEZ AGUIRRE</t>
  </si>
  <si>
    <t>FDLMU48OYBJ1-1-1</t>
  </si>
  <si>
    <t>FDLMU48OYBJ1-1</t>
  </si>
  <si>
    <t>FDLMU48OYBJ1</t>
  </si>
  <si>
    <t>BRENDA ARLET PAREDES VILCA</t>
  </si>
  <si>
    <t>FDLMU4CJOL78-A1-1</t>
  </si>
  <si>
    <t>FDLMU4CJOL78-A1</t>
  </si>
  <si>
    <t>FDLMU4CJOL78</t>
  </si>
  <si>
    <t>ROSA ISABEL GUEVARA SARMIENTO</t>
  </si>
  <si>
    <t>FDLMU4GUV165-1-1</t>
  </si>
  <si>
    <t>FDLMU4GUV165-1</t>
  </si>
  <si>
    <t>FDLMU4GUV165</t>
  </si>
  <si>
    <t>DEBORA MAGDA DAVILA RUIZ</t>
  </si>
  <si>
    <t>FDLMU4R7IUZ6-1-1</t>
  </si>
  <si>
    <t>FDLMU4R7IUZ6-1</t>
  </si>
  <si>
    <t>FDLMU4R7IUZ6</t>
  </si>
  <si>
    <t>JORGE LUIS CHAVEZ VILLAVICENCIO</t>
  </si>
  <si>
    <t>FDLMU5DPV8FV-1-1</t>
  </si>
  <si>
    <t>FDLMU5DPV8FV-1</t>
  </si>
  <si>
    <t>FDLMU5DPV8FV</t>
  </si>
  <si>
    <t>ARIANA NICOLT TESEN ZAPATA</t>
  </si>
  <si>
    <t>FDLMU5NDT6NP-1-1</t>
  </si>
  <si>
    <t>PCK00065058510|WYB254686247</t>
  </si>
  <si>
    <t>FDLMU5NDT6NP-1</t>
  </si>
  <si>
    <t>FDLMU5NDT6NP</t>
  </si>
  <si>
    <t>CLAUDIA OCHOA</t>
  </si>
  <si>
    <t>FDLMU5TG225U-1-1</t>
  </si>
  <si>
    <t>FDLMU5TG225U-1</t>
  </si>
  <si>
    <t>FDLMU5TG225U</t>
  </si>
  <si>
    <t>EVA AMPARO  GARCÍA CEFERINO</t>
  </si>
  <si>
    <t>FDLMU6BTKKWI-1-1</t>
  </si>
  <si>
    <t>FDLMU6BTKKWI-1</t>
  </si>
  <si>
    <t>FDLMU6BTKKWI</t>
  </si>
  <si>
    <t>RONALD SANTOS CCOYCCA OVIEDO</t>
  </si>
  <si>
    <t>FDLMU6MVJM5I-1-1</t>
  </si>
  <si>
    <t>FDLMU6MVJM5I-1</t>
  </si>
  <si>
    <t>FDLMU6MVJM5I</t>
  </si>
  <si>
    <t>AUGUSTO JAVIER RIVERA LANDEO</t>
  </si>
  <si>
    <t>FDLMQIGI7OVZ-1-1</t>
  </si>
  <si>
    <t>FDLMQIGI7OVZ-1</t>
  </si>
  <si>
    <t>FDLMQIGI7OVZ</t>
  </si>
  <si>
    <t>LESLY VANESA IBARRA PORRAS</t>
  </si>
  <si>
    <t>FDLMRUILJEA3-A2-1</t>
  </si>
  <si>
    <t>FDLMRUILJEA3-A2</t>
  </si>
  <si>
    <t>FDLMRUILJEA3</t>
  </si>
  <si>
    <t>MONICA JESSICA HUERTAS PITA</t>
  </si>
  <si>
    <t>FDLMT27376UK-A1-1</t>
  </si>
  <si>
    <t>FDLMT27376UK-A1</t>
  </si>
  <si>
    <t>FDLMT2804O1R-1-1</t>
  </si>
  <si>
    <t>PCK00064919318|WYB254553050</t>
  </si>
  <si>
    <t>FDLMT2804O1R-1</t>
  </si>
  <si>
    <t>FDLMT2804O1R</t>
  </si>
  <si>
    <t>JOSE MIGUEL CAMPOS PEREDA</t>
  </si>
  <si>
    <t>FDLMT41UT0DS-2-1</t>
  </si>
  <si>
    <t>FDLMT41UT0DS-2</t>
  </si>
  <si>
    <t>FDLMT41UT0DS</t>
  </si>
  <si>
    <t>MERCEDES ARISTA PICÓN</t>
  </si>
  <si>
    <t>FDLMT44IIL4J-2-1</t>
  </si>
  <si>
    <t>PCK00065001128|WYB254634638</t>
  </si>
  <si>
    <t>FDLMT44IIL4J-2</t>
  </si>
  <si>
    <t>FDLMT4HY2TLQ-1-1</t>
  </si>
  <si>
    <t>FDLMT4HY2TLQ-1</t>
  </si>
  <si>
    <t>FDLMT4HY2TLQ</t>
  </si>
  <si>
    <t>KHATERINE ANGELICA TASAYCO TASAYCO</t>
  </si>
  <si>
    <t>FDLMU3WJJU3E-1-1</t>
  </si>
  <si>
    <t>FDLMU3WJJU3E-1</t>
  </si>
  <si>
    <t>FDLMU3WJJU3E</t>
  </si>
  <si>
    <t>MOISÉS ADAN  AQUINO LARICO</t>
  </si>
  <si>
    <t>FDLMU48JLE3K-1-1</t>
  </si>
  <si>
    <t>FDLMU48JLE3K-1</t>
  </si>
  <si>
    <t>FDLMU48JLE3K</t>
  </si>
  <si>
    <t>LUIS FELIPE LAUREANO LOZANO</t>
  </si>
  <si>
    <t>FDLMU48P2LYI-1-1</t>
  </si>
  <si>
    <t>FDLMU48P2LYI-1</t>
  </si>
  <si>
    <t>FDLMU48P2LYI</t>
  </si>
  <si>
    <t>JUAN FAVIO COSTILLO ARANDO</t>
  </si>
  <si>
    <t>FDLMU4CJOL78-A2-1</t>
  </si>
  <si>
    <t>FDLMU4CJOL78-A2</t>
  </si>
  <si>
    <t>FDLMRU57LS4B-A1-1</t>
  </si>
  <si>
    <t>FDLMRU57LS4B-A1</t>
  </si>
  <si>
    <t>FDLMRU57LS4B</t>
  </si>
  <si>
    <t>ALEXANDER FRANCISCO HUAMAN PURCA</t>
  </si>
  <si>
    <t>FDLMRUILJEA3-A1-1</t>
  </si>
  <si>
    <t>FDLMRUILJEA3-A1</t>
  </si>
  <si>
    <t>FDLMSUIJD2U4-1-1</t>
  </si>
  <si>
    <t>FDLMSUIJD2U4-1</t>
  </si>
  <si>
    <t>FDLMSUIJD2U4</t>
  </si>
  <si>
    <t>ANGELA YULIANA PAJUELO REYES</t>
  </si>
  <si>
    <t>FDLMSZXGYUJD-1-1</t>
  </si>
  <si>
    <t>FDLMSZXGYUJD-1</t>
  </si>
  <si>
    <t>FDLMSZXGYUJD</t>
  </si>
  <si>
    <t xml:space="preserve">CYNTHIA  BELTRAN HERRERA </t>
  </si>
  <si>
    <t>FDLMT0S4Q1F5-1-1</t>
  </si>
  <si>
    <t>PCK00065060272|WYB254687987</t>
  </si>
  <si>
    <t>FDLMT0S4Q1F5-1</t>
  </si>
  <si>
    <t>FDLMT0S4Q1F5</t>
  </si>
  <si>
    <t>JUAN LOPEZ</t>
  </si>
  <si>
    <t>FDLMT0VFNVSF-A1-1</t>
  </si>
  <si>
    <t>FDLMT0VFNVSF-A1</t>
  </si>
  <si>
    <t>FDLMT0VFNVSF</t>
  </si>
  <si>
    <t>HERNAN ALEX GRANADOS VALDEZ</t>
  </si>
  <si>
    <t>FDLMT0ZK03XK-1-1</t>
  </si>
  <si>
    <t>FDLMT0ZK03XK-1</t>
  </si>
  <si>
    <t>FDLMT0ZK03XK</t>
  </si>
  <si>
    <t>ESMERALDA RAQUEL MEZA MELGAREJO</t>
  </si>
  <si>
    <t>FDLMT2A6RMNF-A1-1</t>
  </si>
  <si>
    <t>FDLMT2A6RMNF-A1</t>
  </si>
  <si>
    <t>FDLMT2A6RMNF</t>
  </si>
  <si>
    <t>JUAN ANTONIO RIOS RAMIREZ</t>
  </si>
  <si>
    <t>FDLMT3OHWB47-2-1</t>
  </si>
  <si>
    <t>FDLMT3OHWB47-2</t>
  </si>
  <si>
    <t>FDLMT3OHWB47</t>
  </si>
  <si>
    <t>ERLINDA ARAUJO</t>
  </si>
  <si>
    <t>FDLMT4NZGIMP-1-1</t>
  </si>
  <si>
    <t>FDLMT4NZGIMP-1</t>
  </si>
  <si>
    <t>FDLMT4NZGIMP</t>
  </si>
  <si>
    <t>MILLY ADY PÉREZ DELGADO</t>
  </si>
  <si>
    <t>FDLMU3UH8SUC-1-1</t>
  </si>
  <si>
    <t>FDLMU3UH8SUC-1</t>
  </si>
  <si>
    <t>FDLMU3UH8SUC</t>
  </si>
  <si>
    <t>PETITH ACOSTA HIDALGO</t>
  </si>
  <si>
    <t>FDLMU4FMQLBZ-1-1</t>
  </si>
  <si>
    <t>FDLMU4FMQLBZ-1</t>
  </si>
  <si>
    <t>FDLMU4FMQLBZ</t>
  </si>
  <si>
    <t>RUTH DANAITH RUTH DANAITH</t>
  </si>
  <si>
    <t>FDLMU4QL2Q1V-1-1</t>
  </si>
  <si>
    <t>FDLMU4QL2Q1V-1</t>
  </si>
  <si>
    <t>FDLMU4QL2Q1V</t>
  </si>
  <si>
    <t>CINTIA YOVANA SALAZAR APONTE</t>
  </si>
  <si>
    <t>FDLMU4RPIUF6-1-1</t>
  </si>
  <si>
    <t>FDLMU4RPIUF6-1</t>
  </si>
  <si>
    <t>FDLMU4RPIUF6</t>
  </si>
  <si>
    <t>KAREN LIZBETH MACHUCA TARRILLO</t>
  </si>
  <si>
    <t>FDLMU4V2PZ1B-1-1</t>
  </si>
  <si>
    <t>FDLMU4V2PZ1B-1</t>
  </si>
  <si>
    <t>FDLMU4V2PZ1B</t>
  </si>
  <si>
    <t>ADRIAN JESUS PALMA CARTAGENA</t>
  </si>
  <si>
    <t>FDLMU8MUNXUP-1-1</t>
  </si>
  <si>
    <t>FDLMU8MUNXUP-1</t>
  </si>
  <si>
    <t>FDLMU8MUNXUP</t>
  </si>
  <si>
    <t>HERMELINDA MARIA GOMEZ ORIHUELA</t>
  </si>
  <si>
    <t>FDLMT36MWS38-1-1</t>
  </si>
  <si>
    <t>PCK00065001527|WYB254635146</t>
  </si>
  <si>
    <t>FDLMT36MWS38-1</t>
  </si>
  <si>
    <t>FDLMT36MWS38</t>
  </si>
  <si>
    <t>ERICA YANET BERAUN MILLA</t>
  </si>
  <si>
    <t>FDLMP7E1DAHH-1-1</t>
  </si>
  <si>
    <t>FDLMP7E1DAHH-1</t>
  </si>
  <si>
    <t>FDLMP7E1DAHH</t>
  </si>
  <si>
    <t>ELISENDA QUINTANA HUACCHO</t>
  </si>
  <si>
    <t>FDLMT0G88JNO-1-1</t>
  </si>
  <si>
    <t>PCK00064869442|WYB254507490</t>
  </si>
  <si>
    <t>FDLMT0G88JNO-1</t>
  </si>
  <si>
    <t>FDLMT0G88JNO</t>
  </si>
  <si>
    <t>MARIA ISABEL JIMENEZ SANCHEZ</t>
  </si>
  <si>
    <t>FDLMT184VJ1P-1-1</t>
  </si>
  <si>
    <t>FDLMT184VJ1P-1</t>
  </si>
  <si>
    <t>FDLMT184VJ1P</t>
  </si>
  <si>
    <t>JUAN SEBASTIAN SEMINARIO CARDENAS</t>
  </si>
  <si>
    <t>FDLMT26LG4H9-1-1</t>
  </si>
  <si>
    <t>FDLMT26LG4H9-1</t>
  </si>
  <si>
    <t>FDLMT26LG4H9</t>
  </si>
  <si>
    <t>IVÁN FRANKLIN  HUAMÁN HUACCHA</t>
  </si>
  <si>
    <t>FDLMT2QDA6NH-1-1</t>
  </si>
  <si>
    <t>FDLMT2QDA6NH-1</t>
  </si>
  <si>
    <t>FDLMT2QDA6NH</t>
  </si>
  <si>
    <t>LUIS MARCELINO COLETO EVARISTO</t>
  </si>
  <si>
    <t>FDLMT2RVU3NE-1-1</t>
  </si>
  <si>
    <t>AI346985</t>
  </si>
  <si>
    <t>FDLMT2RVU3NE-1</t>
  </si>
  <si>
    <t>FDLMT2RVU3NE</t>
  </si>
  <si>
    <t>LESLY ALDAVA RIMARI</t>
  </si>
  <si>
    <t>FDLMT3JCZT2A-1-1</t>
  </si>
  <si>
    <t>FDLMT3JCZT2A-1</t>
  </si>
  <si>
    <t>FDLMT3JCZT2A</t>
  </si>
  <si>
    <t>JERY ORTIZ</t>
  </si>
  <si>
    <t>FDLMT3LHON4V-1-1</t>
  </si>
  <si>
    <t>PCK00065006421|WYB254637416</t>
  </si>
  <si>
    <t>FDLMT3LHON4V-1</t>
  </si>
  <si>
    <t>FDLMT3LHON4V</t>
  </si>
  <si>
    <t>MIRNA MAYRA PALOMINO SOTO</t>
  </si>
  <si>
    <t>FDLMT32MBA2U-1-1</t>
  </si>
  <si>
    <t>FDLMT32MBA2U-1</t>
  </si>
  <si>
    <t>FDLMT32MBA2U</t>
  </si>
  <si>
    <t>RICARDO SOCIMO ALBORNOZ SIGUENAS</t>
  </si>
  <si>
    <t>FDLMU3ZOINHK-2-1</t>
  </si>
  <si>
    <t>FDLMU3ZOINHK-2</t>
  </si>
  <si>
    <t>FDLMU3ZOINHK</t>
  </si>
  <si>
    <t>LIZETH SCARLI VICENTE VELA</t>
  </si>
  <si>
    <t>FDLMU4G5JZW4-1-1</t>
  </si>
  <si>
    <t>FDLMU4G5JZW4-1</t>
  </si>
  <si>
    <t>FDLMU4G5JZW4</t>
  </si>
  <si>
    <t>LUCIA VIVIANA MELGAR DEL RISCO</t>
  </si>
  <si>
    <t>FDLMT1CSB41G-1-1</t>
  </si>
  <si>
    <t>FDLMT1CSB41G-1</t>
  </si>
  <si>
    <t>FDLMT1CSB41G</t>
  </si>
  <si>
    <t>BRIGGITTE STEFANY HUAMANCONDOR MORILLO</t>
  </si>
  <si>
    <t>FDLMT25WR6D1-1-1</t>
  </si>
  <si>
    <t>FDLMT25WR6D1-1</t>
  </si>
  <si>
    <t>FDLMT25WR6D1</t>
  </si>
  <si>
    <t>ABIGAIL ALFARO NAVEZ</t>
  </si>
  <si>
    <t>FDLMT2A6RMNF-A2-1</t>
  </si>
  <si>
    <t>FDLMT2A6RMNF-A2</t>
  </si>
  <si>
    <t>FDLMT3M4FMQC-1-1</t>
  </si>
  <si>
    <t>FDLMT3M4FMQC-1</t>
  </si>
  <si>
    <t>FDLMT3M4FMQC</t>
  </si>
  <si>
    <t>KAREN LIZETTE RUIZ PANDURO</t>
  </si>
  <si>
    <t>FDLMT3PRITC3-1-1</t>
  </si>
  <si>
    <t>FDLMT3PRITC3-1</t>
  </si>
  <si>
    <t>FDLMT3PRITC3</t>
  </si>
  <si>
    <t>GLADYS RAQUEL PAYPAY SALGUERO</t>
  </si>
  <si>
    <t>FDLMT4GJT6XO-1-1</t>
  </si>
  <si>
    <t>FDLMT4GJT6XO-1</t>
  </si>
  <si>
    <t>FDLMT4GJT6XO</t>
  </si>
  <si>
    <t>FAUSTA ANTUANETH LIZETH VITES LINARES</t>
  </si>
  <si>
    <t>FDLMT2NWCW1F-1-1</t>
  </si>
  <si>
    <t>FDLMT2NWCW1F-1</t>
  </si>
  <si>
    <t>FDLMT2NWCW1F</t>
  </si>
  <si>
    <t>LEIDY KELLY CABANILLAS GUEVARA</t>
  </si>
  <si>
    <t>FDLMU3YZ9Q5M-1-1</t>
  </si>
  <si>
    <t>FDLMU3YZ9Q5M-1</t>
  </si>
  <si>
    <t>FDLMU3YZ9Q5M</t>
  </si>
  <si>
    <t xml:space="preserve">DAVID  CCENCHO </t>
  </si>
  <si>
    <t>FDLMU48IXT16-1-1</t>
  </si>
  <si>
    <t>FDLMU48IXT16-1</t>
  </si>
  <si>
    <t>FDLMU48IXT16</t>
  </si>
  <si>
    <t>ELENA RITA BELIZARIO BELIZARIO</t>
  </si>
  <si>
    <t>FDLMU4AWG3KU-1-1</t>
  </si>
  <si>
    <t>FDLMU4AWG3KU-1</t>
  </si>
  <si>
    <t>FDLMU4AWG3KU</t>
  </si>
  <si>
    <t>GAUDY TERESA TORRES VERA</t>
  </si>
  <si>
    <t>FDLMU4DEAIAO-1-1</t>
  </si>
  <si>
    <t>FDLMU4DEAIAO-1</t>
  </si>
  <si>
    <t>FDLMU4DEAIAO</t>
  </si>
  <si>
    <t>WILSON RENINGER OCHAVANO LLUMI</t>
  </si>
  <si>
    <t>FDLMT36MWS38-2-1</t>
  </si>
  <si>
    <t>FDLMT36MWS38-2</t>
  </si>
  <si>
    <t>FDLMQIS2CNLQ-1-1</t>
  </si>
  <si>
    <t>FDLMQIS2CNLQ-1</t>
  </si>
  <si>
    <t>FDLMQIS2CNLQ</t>
  </si>
  <si>
    <t>MARIA ELIZABETH LLASA HUANACO</t>
  </si>
  <si>
    <t>FDLMRLZXLYG1-A-1</t>
  </si>
  <si>
    <t>FDLMRLZXLYG1-A</t>
  </si>
  <si>
    <t>FDLMRLZXLYG1</t>
  </si>
  <si>
    <t>YAHAIRA YAHAIRA</t>
  </si>
  <si>
    <t>FDLMRLZXLYG1-A1-1</t>
  </si>
  <si>
    <t>FDLMRLZXLYG1-A1</t>
  </si>
  <si>
    <t>FDLMSV0EKHX8-1-1</t>
  </si>
  <si>
    <t>FDLMSV0EKHX8-1</t>
  </si>
  <si>
    <t>FDLMSV0EKHX8</t>
  </si>
  <si>
    <t>JOSE AMERICO NAVARRO MORENO</t>
  </si>
  <si>
    <t>FDLMSV9FTTIM-2-1</t>
  </si>
  <si>
    <t>FDLMSV9FTTIM-2</t>
  </si>
  <si>
    <t>FDLMSV9FTTIM</t>
  </si>
  <si>
    <t>JUAN CARLOS ALAMO OBANDO</t>
  </si>
  <si>
    <t>FDLMSZZUCS6Q-1-1</t>
  </si>
  <si>
    <t>FDLMSZZUCS6Q-1</t>
  </si>
  <si>
    <t>FDLMSZZUCS6Q</t>
  </si>
  <si>
    <t>KARLA CECILIA AMESQUITA VERA DE CASTRO</t>
  </si>
  <si>
    <t>FDLMT0CIOPFU-1-1</t>
  </si>
  <si>
    <t>FDLMT0CIOPFU-1</t>
  </si>
  <si>
    <t>FDLMT0CIOPFU</t>
  </si>
  <si>
    <t>PERCY PORFIRIO HUAMAN LOLI</t>
  </si>
  <si>
    <t>FDLMT0T9GB1E-1-1</t>
  </si>
  <si>
    <t>FDLMT0T9GB1E-1</t>
  </si>
  <si>
    <t>FDLMT0T9GB1E</t>
  </si>
  <si>
    <t>MARIA LILI ZAVALETA VENTURA</t>
  </si>
  <si>
    <t>FDLMT1G2J5YT-1-1</t>
  </si>
  <si>
    <t>FDLMT1G2J5YT-1</t>
  </si>
  <si>
    <t>FDLMT1G2J5YT</t>
  </si>
  <si>
    <t>LILLY CAROLINA EZCURRA LOO</t>
  </si>
  <si>
    <t>FDLMT1QAH0P1-1-1</t>
  </si>
  <si>
    <t>Huacho Saenz Peña 245 Lima Provincia</t>
  </si>
  <si>
    <t>FDLMT1QAH0P1-1</t>
  </si>
  <si>
    <t>FDLMT1QAH0P1</t>
  </si>
  <si>
    <t>NOEMI SOLEDAD ESPINOZA REYES</t>
  </si>
  <si>
    <t>FDLMT0TSIWTE-1-1</t>
  </si>
  <si>
    <t>AI346973</t>
  </si>
  <si>
    <t>FDLMT0TSIWTE-1</t>
  </si>
  <si>
    <t>FDLMT0TSIWTE</t>
  </si>
  <si>
    <t>ELIZABETH DAYANNA DELGADO HUALLANCA</t>
  </si>
  <si>
    <t>FDLMT26LG4H9-2-1</t>
  </si>
  <si>
    <t>PCK00064904981|WYB254542938</t>
  </si>
  <si>
    <t>FDLMT26LG4H9-2</t>
  </si>
  <si>
    <t>FDLMT30T7F8K-1-1</t>
  </si>
  <si>
    <t>FDLMT30T7F8K-1</t>
  </si>
  <si>
    <t>FDLMT30T7F8K</t>
  </si>
  <si>
    <t>CARLOS ENRIQUE PEREZ ANDRADE</t>
  </si>
  <si>
    <t>FDLMT3JYB9TT-1-1</t>
  </si>
  <si>
    <t>FDLMT3JYB9TT-1</t>
  </si>
  <si>
    <t>FDLMT3JYB9TT</t>
  </si>
  <si>
    <t>LUZ MARINA PUMA SOTO</t>
  </si>
  <si>
    <t>FDLMT3QY6RW1-1-1</t>
  </si>
  <si>
    <t>FDLMT3QY6RW1-1</t>
  </si>
  <si>
    <t>FDLMT3QY6RW1</t>
  </si>
  <si>
    <t>CHRISTINE NICOLE ALCANTARA LOPEZ</t>
  </si>
  <si>
    <t>FDLMT4KUW9QR-1-1</t>
  </si>
  <si>
    <t>FDLMT4KUW9QR-1</t>
  </si>
  <si>
    <t>FDLMT4KUW9QR</t>
  </si>
  <si>
    <t>GLORIA CCATAMAYO AGUILAR</t>
  </si>
  <si>
    <t>FDLMU3XXZKS2-1-1</t>
  </si>
  <si>
    <t>FDLMU3XXZKS2-1</t>
  </si>
  <si>
    <t>FDLMU3XXZKS2</t>
  </si>
  <si>
    <t>GREASE KHATERINE LANZA HUMPIRI</t>
  </si>
  <si>
    <t>FDLMU3ZOINHK-1-1</t>
  </si>
  <si>
    <t>FDLMU3ZOINHK-1</t>
  </si>
  <si>
    <t>FDLMU4HISRY4-4-1</t>
  </si>
  <si>
    <t>FDLMU4HISRY4-4</t>
  </si>
  <si>
    <t>FDLMU4HISRY4</t>
  </si>
  <si>
    <t>DORIS MARIBEL MAURICIO TINCO</t>
  </si>
  <si>
    <t>FDLMU4HISRY4-2-1</t>
  </si>
  <si>
    <t>FDLMU4HISRY4-2</t>
  </si>
  <si>
    <t>FDLMU4SK3CU7-1-1</t>
  </si>
  <si>
    <t>FDLMU4SK3CU7-1</t>
  </si>
  <si>
    <t>FDLMU4SK3CU7</t>
  </si>
  <si>
    <t>KIMBERLY JOSSELYN MENDOZA HILARIO</t>
  </si>
  <si>
    <t>FDLMU56XQO9X-1-1</t>
  </si>
  <si>
    <t>FDLMU56XQO9X-1</t>
  </si>
  <si>
    <t>FDLMU56XQO9X</t>
  </si>
  <si>
    <t>ANTUANE AREVALO ORTIZ</t>
  </si>
  <si>
    <t>FDLMU5E9VFT5-1-1</t>
  </si>
  <si>
    <t>FDLMU5E9VFT5-1</t>
  </si>
  <si>
    <t>FDLMU5E9VFT5</t>
  </si>
  <si>
    <t>JANETH NATALY SOLORZANO BLAS</t>
  </si>
  <si>
    <t>FDLMU5UGDKEW-1-1</t>
  </si>
  <si>
    <t>FDLMU5UGDKEW-1</t>
  </si>
  <si>
    <t>FDLMU5UGDKEW</t>
  </si>
  <si>
    <t>MILAGROS ANDREA NEIRA UN JAN</t>
  </si>
  <si>
    <t>FDLMU6KFREEX-A2-1</t>
  </si>
  <si>
    <t>FDLMU6KFREEX-A2</t>
  </si>
  <si>
    <t>FDLMU6KFREEX</t>
  </si>
  <si>
    <t>WILDER ALBERTO BARRANZUELA CENTENO</t>
  </si>
  <si>
    <t>FDLMU6KFREEX-A1-1</t>
  </si>
  <si>
    <t>FDLMU6KFREEX-A1</t>
  </si>
  <si>
    <t>FDLMU7GBCUU8-1-1</t>
  </si>
  <si>
    <t>FDLMU7GBCUU8-1</t>
  </si>
  <si>
    <t>FDLMU7GBCUU8</t>
  </si>
  <si>
    <t>CRISTIE NADIA PAJARES WONG</t>
  </si>
  <si>
    <t>FDLMU9I9AMXS-1-1</t>
  </si>
  <si>
    <t>FDLMU9I9AMXS-1</t>
  </si>
  <si>
    <t>FDLMU9I9AMXS</t>
  </si>
  <si>
    <t>CLAUDIA ESTELA FRANCO MOGOLLON</t>
  </si>
  <si>
    <t>FDLMQHS871FA-1-1</t>
  </si>
  <si>
    <t>FDLMQHS871FA-1</t>
  </si>
  <si>
    <t>FDLMQHS871FA</t>
  </si>
  <si>
    <t>ELIZABETH CASTILLO MUELLE</t>
  </si>
  <si>
    <t>FDLMSTUX4NC1-1-1</t>
  </si>
  <si>
    <t>FDLMSTUX4NC1-1</t>
  </si>
  <si>
    <t>FDLMSTUX4NC1</t>
  </si>
  <si>
    <t>ROSAMARÍA VALDIVIESO QUIROZ</t>
  </si>
  <si>
    <t>FDLMSVXZE355-1-1</t>
  </si>
  <si>
    <t>FDLMSVXZE355-1</t>
  </si>
  <si>
    <t>FDLMSVXZE355</t>
  </si>
  <si>
    <t>LUZ CLARITA RISCO BARDALES</t>
  </si>
  <si>
    <t>FDLMSZ1XEG5J-A-1</t>
  </si>
  <si>
    <t>FDLMSZ1XEG5J-A</t>
  </si>
  <si>
    <t>FDLMSZ1XEG5J</t>
  </si>
  <si>
    <t>JORGE ENRIQUE MALLQUI BERROCAL</t>
  </si>
  <si>
    <t>FDLMT0W8VH3P-1-1</t>
  </si>
  <si>
    <t>PCK00065060280|WYB254688002</t>
  </si>
  <si>
    <t>FDLMT0W8VH3P-1</t>
  </si>
  <si>
    <t>FDLMT0W8VH3P</t>
  </si>
  <si>
    <t>JORGE FRANCISCO PACCO LOPEZ</t>
  </si>
  <si>
    <t>FDLMT2RP855A-2-1</t>
  </si>
  <si>
    <t>FDLMT2RP855A-2</t>
  </si>
  <si>
    <t>FDLMT2RP855A</t>
  </si>
  <si>
    <t>KARINA GONZALEZ</t>
  </si>
  <si>
    <t>FDLMT3OLY34F-1-1</t>
  </si>
  <si>
    <t>FDLMT3OLY34F-1</t>
  </si>
  <si>
    <t>FDLMT3OLY34F</t>
  </si>
  <si>
    <t>MARIA ELENA GALAN OBISPO</t>
  </si>
  <si>
    <t>FDLMT3Q8M88M-1-1</t>
  </si>
  <si>
    <t>FDLMT3Q8M88M-1</t>
  </si>
  <si>
    <t>FDLMT3Q8M88M</t>
  </si>
  <si>
    <t>ROSA GIOVANNA SANCHEZ SILVA</t>
  </si>
  <si>
    <t>FDLMT44MG2NL-1-1</t>
  </si>
  <si>
    <t>FDLMT44MG2NL-1</t>
  </si>
  <si>
    <t>FDLMT44MG2NL</t>
  </si>
  <si>
    <t>TALITA HERALDI MACHUCA ROJAS</t>
  </si>
  <si>
    <t>FDLMU4HISRY4-3-1</t>
  </si>
  <si>
    <t>FDLMU4HISRY4-3</t>
  </si>
  <si>
    <t>FDLMU4HISRY4-5-1</t>
  </si>
  <si>
    <t>FDLMU4HISRY4-5</t>
  </si>
  <si>
    <t>FDLMU4SK3CU7-2-1</t>
  </si>
  <si>
    <t>FDLMU4SK3CU7-2</t>
  </si>
  <si>
    <t>FDLMU57O8J9P-1-1</t>
  </si>
  <si>
    <t>FDLMU57O8J9P-1</t>
  </si>
  <si>
    <t>FDLMU57O8J9P</t>
  </si>
  <si>
    <t>MILUSKA MISHEL LOPEZ AQUINO</t>
  </si>
  <si>
    <t>FDLMU5OMPD3N-1-1</t>
  </si>
  <si>
    <t>FDLMU5OMPD3N-1</t>
  </si>
  <si>
    <t>FDLMU5OMPD3N</t>
  </si>
  <si>
    <t>AYLIN BECHY FLORES LLACSAHUANGA</t>
  </si>
  <si>
    <t>FDLMU5QT8033-1-1</t>
  </si>
  <si>
    <t>FDLMU5QT8033-1</t>
  </si>
  <si>
    <t>FDLMU5QT8033</t>
  </si>
  <si>
    <t>MICAELA GERALDINE ANGULO MELENDEZ</t>
  </si>
  <si>
    <t>FDLMU6AH5ZTF-1-1</t>
  </si>
  <si>
    <t>FDLMU6AH5ZTF-1</t>
  </si>
  <si>
    <t>FDLMU6AH5ZTF</t>
  </si>
  <si>
    <t>MACKENNEDDY MELÉNDEZ CORAL</t>
  </si>
  <si>
    <t>FDLMQID88VZ8-2-1</t>
  </si>
  <si>
    <t>PCK00064811894|WYB254449490</t>
  </si>
  <si>
    <t>FDLMQID88VZ8-2</t>
  </si>
  <si>
    <t>FDLMQID88VZ8</t>
  </si>
  <si>
    <t>ALVARO ENRIQUE VILLAVICENCIO HUAMAN</t>
  </si>
  <si>
    <t>FDLMRSSLH87V-2-1</t>
  </si>
  <si>
    <t>PCK00064903004|WYB254541052</t>
  </si>
  <si>
    <t>FDLMRSSLH87V-2</t>
  </si>
  <si>
    <t>FDLMRSSLH87V</t>
  </si>
  <si>
    <t>MIRIAN JENNY SUMARAN RAMOS</t>
  </si>
  <si>
    <t>FDLMSTYDBMRU-1-1</t>
  </si>
  <si>
    <t>FDLMSTYDBMRU-1</t>
  </si>
  <si>
    <t>FDLMSTYDBMRU</t>
  </si>
  <si>
    <t>LUANGELY ELENA DE JESUS PINTO HUAYNA</t>
  </si>
  <si>
    <t>FDLMSZ1XEG5J-A1-1</t>
  </si>
  <si>
    <t>FDLMSZ1XEG5J-A1</t>
  </si>
  <si>
    <t>FDLMT0TWN1HQ-1-1</t>
  </si>
  <si>
    <t>FDLMT0TWN1HQ-1</t>
  </si>
  <si>
    <t>FDLMT0TWN1HQ</t>
  </si>
  <si>
    <t>GABRIELA LUCILA TACSA GONZALES</t>
  </si>
  <si>
    <t>FDLMT0ZJ3Y2A-A1-1</t>
  </si>
  <si>
    <t>FDLMT0ZJ3Y2A-A1</t>
  </si>
  <si>
    <t>FDLMT0ZJ3Y2A</t>
  </si>
  <si>
    <t>JORGE RAFAEL VILLAJULCA VALDIVIESO</t>
  </si>
  <si>
    <t>FDLMT19531I9-1-1</t>
  </si>
  <si>
    <t>PCK00064888749|WYB254526703</t>
  </si>
  <si>
    <t>FDLMT19531I9-1</t>
  </si>
  <si>
    <t>FDLMT19531I9</t>
  </si>
  <si>
    <t>MARIA XIMENA VAN OORDT ROCA ZELA</t>
  </si>
  <si>
    <t>FDLMT1A3CMCK-1-1</t>
  </si>
  <si>
    <t>FDLMT1A3CMCK-1</t>
  </si>
  <si>
    <t>FDLMT1A3CMCK</t>
  </si>
  <si>
    <t>DIEGO SÁNCHEZ CORREA</t>
  </si>
  <si>
    <t>FDLMT1U46WWT-2-1</t>
  </si>
  <si>
    <t>PCK00064919156|WYB254552895</t>
  </si>
  <si>
    <t>FDLMT1U46WWT-2</t>
  </si>
  <si>
    <t>FDLMT1U46WWT</t>
  </si>
  <si>
    <t>ANTONIO ALFREDO ROMERO GONZALES</t>
  </si>
  <si>
    <t>FDLMT2OETGVH-1-1</t>
  </si>
  <si>
    <t>FDLMT2OETGVH-1</t>
  </si>
  <si>
    <t>FDLMT2OETGVH</t>
  </si>
  <si>
    <t>CRISTIAN YUSSEFF VELARDE NEYRA</t>
  </si>
  <si>
    <t>FDLMT3HU12AT-1-1</t>
  </si>
  <si>
    <t>FDLMT3HU12AT-1</t>
  </si>
  <si>
    <t>FDLMT3HU12AT</t>
  </si>
  <si>
    <t>KARINA VICTORIA SEVERINO HERNANDEZ</t>
  </si>
  <si>
    <t>FDLMT3NU0J58-1-1</t>
  </si>
  <si>
    <t>FDLMT3NU0J58-1</t>
  </si>
  <si>
    <t>FDLMT3NU0J58</t>
  </si>
  <si>
    <t>SONIA PARI TITO</t>
  </si>
  <si>
    <t>FDLMT3Y2BQU7-1-1</t>
  </si>
  <si>
    <t>FDLMT3Y2BQU7-1</t>
  </si>
  <si>
    <t>FDLMT3Y2BQU7</t>
  </si>
  <si>
    <t>DIANA CAROLINA ORTEGA SALINAS</t>
  </si>
  <si>
    <t>FDLMT41Z3DO7-1-1</t>
  </si>
  <si>
    <t>FDLMT41Z3DO7-1</t>
  </si>
  <si>
    <t>FDLMT41Z3DO7</t>
  </si>
  <si>
    <t>SHIRLY PAOLA CACERES SUCLLA</t>
  </si>
  <si>
    <t>FDLMT4N5QP1C-1-1</t>
  </si>
  <si>
    <t>FDLMT4N5QP1C-1</t>
  </si>
  <si>
    <t>FDLMT4N5QP1C</t>
  </si>
  <si>
    <t>CARLOS ALEXIS MELGAR VILA</t>
  </si>
  <si>
    <t>FDLMU41HLSFF-2-1</t>
  </si>
  <si>
    <t>PCK00065016648|WYB254643750</t>
  </si>
  <si>
    <t>FDLMU41HLSFF-2</t>
  </si>
  <si>
    <t>FDLMU41HLSFF</t>
  </si>
  <si>
    <t>KATERINE LIZETH MUÑOZ COTRINA</t>
  </si>
  <si>
    <t>FDLMU4WV9LK5-A2-1</t>
  </si>
  <si>
    <t>FDLMU4WV9LK5-A2</t>
  </si>
  <si>
    <t>FDLMU4WV9LK5</t>
  </si>
  <si>
    <t>JANES MARGOTH CARRERA FLORES</t>
  </si>
  <si>
    <t>FDLMU4WWA1FA-2-1</t>
  </si>
  <si>
    <t>FDLMU4WWA1FA-2</t>
  </si>
  <si>
    <t>FDLMU4WWA1FA</t>
  </si>
  <si>
    <t>RUDY DAVID SANDOVAL CASTRO</t>
  </si>
  <si>
    <t>FDLMU55RELWO-1-1</t>
  </si>
  <si>
    <t>FDLMU55RELWO-1</t>
  </si>
  <si>
    <t>FDLMU55RELWO</t>
  </si>
  <si>
    <t>LUIS JHORDY HERNANDEZ FASABI</t>
  </si>
  <si>
    <t>FDLMU5OYPVO2-1-1</t>
  </si>
  <si>
    <t>FDLMU5OYPVO2-1</t>
  </si>
  <si>
    <t>FDLMU5OYPVO2</t>
  </si>
  <si>
    <t>DANIELA IRENE HUAMAN TESEN</t>
  </si>
  <si>
    <t>FDLMU9E6AVEL-1-1</t>
  </si>
  <si>
    <t>FDLMU9E6AVEL-1</t>
  </si>
  <si>
    <t>FDLMU9E6AVEL</t>
  </si>
  <si>
    <t>DAVID REYES CHUMPITAZ</t>
  </si>
  <si>
    <t>FDLMRLEUKXB1-A-1</t>
  </si>
  <si>
    <t>FDLMRLEUKXB1-A</t>
  </si>
  <si>
    <t>FDLMRLEUKXB1</t>
  </si>
  <si>
    <t>PEDRO MIGUEL VILLANUEVA MARCELO</t>
  </si>
  <si>
    <t>FDLMRLEUKXB1-A1-1</t>
  </si>
  <si>
    <t>FDLMRLEUKXB1-A1</t>
  </si>
  <si>
    <t>FDLMSUSHJX1K-A1-1</t>
  </si>
  <si>
    <t>FDLMSUSHJX1K-A1</t>
  </si>
  <si>
    <t>FDLMSUSHJX1K</t>
  </si>
  <si>
    <t>JHONSON AVELINO GUZMAN ESPINOZA</t>
  </si>
  <si>
    <t>FDLMT17NZJBS-1-1</t>
  </si>
  <si>
    <t>FDLMT17NZJBS-1</t>
  </si>
  <si>
    <t>FDLMT17NZJBS</t>
  </si>
  <si>
    <t>CRISTINA JHOANNY VILLEGAS CRUCES</t>
  </si>
  <si>
    <t>FDLMT29Q9U89-A1-1</t>
  </si>
  <si>
    <t>Locker Miraflores Arequipa 4305 Repsol Lima</t>
  </si>
  <si>
    <t>FDLMT29Q9U89-A1</t>
  </si>
  <si>
    <t>FDLMT29Q9U89</t>
  </si>
  <si>
    <t>JORGE ENRIQUE MONTOYA ESPINOZA</t>
  </si>
  <si>
    <t>FDLMT2Q3QP16-2-1</t>
  </si>
  <si>
    <t>PCK00064971093|WYB254605190</t>
  </si>
  <si>
    <t>FDLMT2Q3QP16-2</t>
  </si>
  <si>
    <t>FDLMT2Q3QP16</t>
  </si>
  <si>
    <t>NELLY DEL PILAR CALLE MARIN</t>
  </si>
  <si>
    <t>FDLMT35NJU3S-1-1</t>
  </si>
  <si>
    <t>FDLMT35NJU3S-1</t>
  </si>
  <si>
    <t>FDLMT35NJU3S</t>
  </si>
  <si>
    <t>LUISA CEMIRA PEREA GRANDEZ</t>
  </si>
  <si>
    <t>FDLMT3KDF8U9-2-1</t>
  </si>
  <si>
    <t>PCK00064981218|WYB254615137</t>
  </si>
  <si>
    <t>FDLMT3KDF8U9-2</t>
  </si>
  <si>
    <t>FDLMT3KDF8U9</t>
  </si>
  <si>
    <t>NADIA LIZET MEZA DIAZ</t>
  </si>
  <si>
    <t>FDLMT3M5DXQD-1-1</t>
  </si>
  <si>
    <t>FDLMT3M5DXQD-1</t>
  </si>
  <si>
    <t>FDLMT3M5DXQD</t>
  </si>
  <si>
    <t>MARLENE VICOS</t>
  </si>
  <si>
    <t>FDLMT3N3GESS-1-1</t>
  </si>
  <si>
    <t>FDLMT3N3GESS-1</t>
  </si>
  <si>
    <t>FDLMT3N3GESS</t>
  </si>
  <si>
    <t>ROSA LUISA HALLASI PARICAHUA</t>
  </si>
  <si>
    <t>FDLMT46OU1N5-1-1</t>
  </si>
  <si>
    <t>FDLMT46OU1N5-1</t>
  </si>
  <si>
    <t>FDLMT46OU1N5</t>
  </si>
  <si>
    <t>VICTOR HUGO RIQUELME AGUILAR</t>
  </si>
  <si>
    <t>FDLMSUXXHRTD-1-1</t>
  </si>
  <si>
    <t>FDLMSUXXHRTD-1</t>
  </si>
  <si>
    <t>FDLMSUXXHRTD</t>
  </si>
  <si>
    <t>HENRY PAUL FERNANDEZ RUIZ</t>
  </si>
  <si>
    <t>FDLMU418SIH9-1-1</t>
  </si>
  <si>
    <t>FDLMU418SIH9-1</t>
  </si>
  <si>
    <t>FDLMU418SIH9</t>
  </si>
  <si>
    <t>LUIS MIGUEL QUISPE MENDOZA</t>
  </si>
  <si>
    <t>FDLMU4EUVDMJ-1-1</t>
  </si>
  <si>
    <t>FDLMU4EUVDMJ-1</t>
  </si>
  <si>
    <t>FDLMU4EUVDMJ</t>
  </si>
  <si>
    <t>YISELA CHAMBILLA FERNANDEZ</t>
  </si>
  <si>
    <t>FDLMU4FZJHLD-3-1</t>
  </si>
  <si>
    <t>FDLMU4FZJHLD-3</t>
  </si>
  <si>
    <t>FDLMU4FZJHLD</t>
  </si>
  <si>
    <t>KETTY PATRICIA GARCES ARAGON</t>
  </si>
  <si>
    <t>FDLMU4FZJHLD-2-1</t>
  </si>
  <si>
    <t>FDLMU4FZJHLD-2</t>
  </si>
  <si>
    <t>FDLMU4OYHDV3-3-1</t>
  </si>
  <si>
    <t>FDLMU4OYHDV3-3</t>
  </si>
  <si>
    <t>FDLMU4OYHDV3</t>
  </si>
  <si>
    <t>SAMANTA YSABEL VILLAGOMEZ MONTALVAN</t>
  </si>
  <si>
    <t>FDLMU4OYHDV3-2-1</t>
  </si>
  <si>
    <t>FDLMU4OYHDV3-2</t>
  </si>
  <si>
    <t>FDLMU5ED11FT-1-1</t>
  </si>
  <si>
    <t>FDLMU5ED11FT-1</t>
  </si>
  <si>
    <t>FDLMU5ED11FT</t>
  </si>
  <si>
    <t>GIANNINA EVELYN AZURIN GONZALES</t>
  </si>
  <si>
    <t>FDLMU5U54GAB-1-1</t>
  </si>
  <si>
    <t>FDLMU5U54GAB-1</t>
  </si>
  <si>
    <t>FDLMU5U54GAB</t>
  </si>
  <si>
    <t>JESSICA ESTRELLA CANALES HERNANDEZ</t>
  </si>
  <si>
    <t>FDLMU4CEX3K5-1-1</t>
  </si>
  <si>
    <t>FDLMU4CEX3K5-1</t>
  </si>
  <si>
    <t>FDLMU4CEX3K5</t>
  </si>
  <si>
    <t>ALONSO RUBÉN PAREDES RENGIFO</t>
  </si>
  <si>
    <t>FDLMU4PWJJAY-1-1</t>
  </si>
  <si>
    <t>FDLMU4PWJJAY-1</t>
  </si>
  <si>
    <t>FDLMU4PWJJAY</t>
  </si>
  <si>
    <t>ANDREINA LOLI</t>
  </si>
  <si>
    <t>FDLMU4WV9LK5-A1-1</t>
  </si>
  <si>
    <t>FDLMU4WV9LK5-A1</t>
  </si>
  <si>
    <t>FDLMU661OA86-1-1</t>
  </si>
  <si>
    <t>FDLMU661OA86-1</t>
  </si>
  <si>
    <t>FDLMU661OA86</t>
  </si>
  <si>
    <t>DIGNA CRISTINA SABANA SANTIAGO</t>
  </si>
  <si>
    <t>FDLMU5N4N335-1-1</t>
  </si>
  <si>
    <t>FDLMU5N4N335-1</t>
  </si>
  <si>
    <t>FDLMU5N4N335</t>
  </si>
  <si>
    <t>RENZO HAROLD ESCUDERO MOSCOSO</t>
  </si>
  <si>
    <t>FDLMU9RNYCXN-1-1</t>
  </si>
  <si>
    <t>FDLMU9RNYCXN-1</t>
  </si>
  <si>
    <t>FDLMU9RNYCXN</t>
  </si>
  <si>
    <t>KANIA MARGARITA MIRANDA CRUZADO</t>
  </si>
  <si>
    <t>FDLMSUSHJX1K-A2-1</t>
  </si>
  <si>
    <t>FDLMSUSHJX1K-A2</t>
  </si>
  <si>
    <t>FDLMT0BXX4KL-1-1</t>
  </si>
  <si>
    <t>FDLMT0BXX4KL-1</t>
  </si>
  <si>
    <t>FDLMT0BXX4KL</t>
  </si>
  <si>
    <t>AMALIA MONICA FATIMA MENGONI VENEGAS</t>
  </si>
  <si>
    <t>FDLMT29Q9U89-A2-1</t>
  </si>
  <si>
    <t>FDLMT29Q9U89-A2</t>
  </si>
  <si>
    <t>FDLMT2Q3QP16-1-1</t>
  </si>
  <si>
    <t>FDLMT2Q3QP16-1</t>
  </si>
  <si>
    <t>FDLMT2Q3QP16-A1-1</t>
  </si>
  <si>
    <t>FDLMT2Q3QP16-A1</t>
  </si>
  <si>
    <t>FDLMT362D5KA-1-1</t>
  </si>
  <si>
    <t>FDLMT362D5KA-1</t>
  </si>
  <si>
    <t>FDLMT362D5KA</t>
  </si>
  <si>
    <t>EDWARD ORTIZ REYNOSO</t>
  </si>
  <si>
    <t>FDLMT36L05V4-1-1</t>
  </si>
  <si>
    <t>FDLMT36L05V4-1</t>
  </si>
  <si>
    <t>FDLMT36L05V4</t>
  </si>
  <si>
    <t>CLEVER HUANCA TUNQUIPA</t>
  </si>
  <si>
    <t>FDLMT3KDF8U9-1-1</t>
  </si>
  <si>
    <t>FDLMT3KDF8U9-1</t>
  </si>
  <si>
    <t>FDLMT4NVJ1HI-1-1</t>
  </si>
  <si>
    <t>FDLMT4NVJ1HI-1</t>
  </si>
  <si>
    <t>FDLMT4NVJ1HI</t>
  </si>
  <si>
    <t>SANDRA ELIANA CASTAÑEDA OLORTEGUI</t>
  </si>
  <si>
    <t>FDLMU3XBLJIB-1-1</t>
  </si>
  <si>
    <t>FDLMU3XBLJIB-1</t>
  </si>
  <si>
    <t>FDLMU3XBLJIB</t>
  </si>
  <si>
    <t>EDWIN HUAMANCHUMO</t>
  </si>
  <si>
    <t>FDLMU4FZJHLD-1-1</t>
  </si>
  <si>
    <t>FDLMU4FZJHLD-1</t>
  </si>
  <si>
    <t>FDLMU4OYHDV3-1-1</t>
  </si>
  <si>
    <t>FDLMU4OYHDV3-1</t>
  </si>
  <si>
    <t>FDLMU4U8LB9G-1-1</t>
  </si>
  <si>
    <t>FDLMU4U8LB9G-1</t>
  </si>
  <si>
    <t>FDLMU4U8LB9G</t>
  </si>
  <si>
    <t>GLADYS AGUILAR</t>
  </si>
  <si>
    <t>FDLMU55GG7LN-1-1</t>
  </si>
  <si>
    <t>FDLMU55GG7LN-1</t>
  </si>
  <si>
    <t>FDLMU55GG7LN</t>
  </si>
  <si>
    <t>FATIMA MICAELA TAPIA JIMENEZ</t>
  </si>
  <si>
    <t>FDLMU5VRPO17-1-1</t>
  </si>
  <si>
    <t>FDLMU5VRPO17-1</t>
  </si>
  <si>
    <t>FDLMU5VRPO17</t>
  </si>
  <si>
    <t>MARIA CLARA SALAZAR PINEDO</t>
  </si>
  <si>
    <t>FDLMRKTSQ2M2-A1-1</t>
  </si>
  <si>
    <t>FDLMRKTSQ2M2-A1</t>
  </si>
  <si>
    <t>FDLMRKTSQ2M2</t>
  </si>
  <si>
    <t>FDLMRRV5IWEQ-1-1</t>
  </si>
  <si>
    <t>FDLMRRV5IWEQ-1</t>
  </si>
  <si>
    <t>FDLMRRV5IWEQ</t>
  </si>
  <si>
    <t>LIZBETH GUADALUPE ROMERO AGUIRRE</t>
  </si>
  <si>
    <t>FDLMT0S8H2W7-1-1</t>
  </si>
  <si>
    <t>FDLMT0S8H2W7-1</t>
  </si>
  <si>
    <t>FDLMT0S8H2W7</t>
  </si>
  <si>
    <t>DORA ELISA ASCOY MARQUEZ</t>
  </si>
  <si>
    <t>FDLMU657XM4S-1-1</t>
  </si>
  <si>
    <t>FDLMU657XM4S-1</t>
  </si>
  <si>
    <t>FDLMU657XM4S</t>
  </si>
  <si>
    <t>KARINA ANDREA ARTEAGA DE LA PUENTE</t>
  </si>
  <si>
    <t>FDLMU9RP7DL6-1-1</t>
  </si>
  <si>
    <t>FDLMU9RP7DL6-1</t>
  </si>
  <si>
    <t>FDLMU9RP7DL6</t>
  </si>
  <si>
    <t>IVONNE MEDINA ORTEGA</t>
  </si>
  <si>
    <t>FDLMRKTSQ2M2-A-1</t>
  </si>
  <si>
    <t>FDLMRKTSQ2M2-A</t>
  </si>
  <si>
    <t>FDLMRUKDPLM8-1-1</t>
  </si>
  <si>
    <t>FDLMRUKDPLM8-1</t>
  </si>
  <si>
    <t>FDLMRUKDPLM8</t>
  </si>
  <si>
    <t>PAULO CESAR QUISPE TAPIA</t>
  </si>
  <si>
    <t>FDLMT1DGC40V-A2-1</t>
  </si>
  <si>
    <t>FDLMT1DGC40V-A2</t>
  </si>
  <si>
    <t>FDLMT1DGC40V</t>
  </si>
  <si>
    <t>ROLY MEDINA RINCON</t>
  </si>
  <si>
    <t>FDLMT1DGC40V-A1-1</t>
  </si>
  <si>
    <t>FDLMT1DGC40V-A1</t>
  </si>
  <si>
    <t>FDLMT1RGSIRJ-1-1</t>
  </si>
  <si>
    <t>FDLMT1RGSIRJ-1</t>
  </si>
  <si>
    <t>FDLMT1RGSIRJ</t>
  </si>
  <si>
    <t>JULIO  PONCE GALVEZ</t>
  </si>
  <si>
    <t>FDLMT2KEG24E-1-1</t>
  </si>
  <si>
    <t>FDLMT2KEG24E-1</t>
  </si>
  <si>
    <t>FDLMT2KEG24E</t>
  </si>
  <si>
    <t>LILIANA ESTHER GIL DOMINGUEZ</t>
  </si>
  <si>
    <t>FDLMT32ZHR2P-1-1</t>
  </si>
  <si>
    <t>FDLMT32ZHR2P-1</t>
  </si>
  <si>
    <t>FDLMT32ZHR2P</t>
  </si>
  <si>
    <t xml:space="preserve">FAR JIMÉNEZ </t>
  </si>
  <si>
    <t>FDLMT392XDJA-A2-1</t>
  </si>
  <si>
    <t>FDLMT392XDJA-A2</t>
  </si>
  <si>
    <t>FDLMT392XDJA</t>
  </si>
  <si>
    <t>CELSO JULIAN CONDORI VILLALTA</t>
  </si>
  <si>
    <t>FDLMT39ALY83-2-1</t>
  </si>
  <si>
    <t>FDLMT39ALY83-2</t>
  </si>
  <si>
    <t>FDLMT39ALY83</t>
  </si>
  <si>
    <t>CAMILA MILAGROS CHAVEZ ARGOMEDO</t>
  </si>
  <si>
    <t>FDLMT3MZ1S4P-A1-1</t>
  </si>
  <si>
    <t>FDLMT3MZ1S4P-A1</t>
  </si>
  <si>
    <t>FDLMT3MZ1S4P</t>
  </si>
  <si>
    <t>CECILIA MARIBEL SUNCION PANTA</t>
  </si>
  <si>
    <t>FDLMT47BIXWO-1-1</t>
  </si>
  <si>
    <t>FDLMT47BIXWO-1</t>
  </si>
  <si>
    <t>FDLMT47BIXWO</t>
  </si>
  <si>
    <t>WINNIE CHAVELY RAMIREZ RAMIREZ</t>
  </si>
  <si>
    <t>FDLMU4AVUNS9-1-1</t>
  </si>
  <si>
    <t>FDLMU4AVUNS9-1</t>
  </si>
  <si>
    <t>FDLMU4AVUNS9</t>
  </si>
  <si>
    <t>EMELY JANNET RIOS MONSALVE</t>
  </si>
  <si>
    <t>FDLMU4HNZ9OT-1-1</t>
  </si>
  <si>
    <t>FDLMU4HNZ9OT-1</t>
  </si>
  <si>
    <t>FDLMU4HNZ9OT</t>
  </si>
  <si>
    <t>PAULA ROSA LUZMILA AVILA ESPINOZA</t>
  </si>
  <si>
    <t>FDLMU4TRBOAM-1-1</t>
  </si>
  <si>
    <t>FDLMU4TRBOAM-1</t>
  </si>
  <si>
    <t>FDLMU4TRBOAM</t>
  </si>
  <si>
    <t>JACQUELINE MOGROVEJO OLIVA</t>
  </si>
  <si>
    <t>FDLMU4VW4WAM-1-1</t>
  </si>
  <si>
    <t>FDLMU4VW4WAM-1</t>
  </si>
  <si>
    <t>FDLMU4VW4WAM</t>
  </si>
  <si>
    <t>LUZ KAREN JHOSSELYNE TAVARA CAMACHO</t>
  </si>
  <si>
    <t>FDLMU5TN0UGN-1-1</t>
  </si>
  <si>
    <t>FDLMU5TN0UGN-1</t>
  </si>
  <si>
    <t>FDLMU5TN0UGN</t>
  </si>
  <si>
    <t>JHON BRAINK ORTIZ GARCIA</t>
  </si>
  <si>
    <t>FDLMU66W5PS5-1-1</t>
  </si>
  <si>
    <t>FDLMU66W5PS5-1</t>
  </si>
  <si>
    <t>FDLMU66W5PS5</t>
  </si>
  <si>
    <t>RUTH ANAIS HUERTA HUERTA</t>
  </si>
  <si>
    <t>FDLMU3WM400S-1-1</t>
  </si>
  <si>
    <t>FDLMU3WM400S-1</t>
  </si>
  <si>
    <t>FDLMU3WM400S</t>
  </si>
  <si>
    <t>CESAR JOSSIMAR CAMPOS OLANO</t>
  </si>
  <si>
    <t>FDLMU67NWJT9-1-1</t>
  </si>
  <si>
    <t>PCK00065060191|WYB254687901</t>
  </si>
  <si>
    <t>FDLMU67NWJT9-1</t>
  </si>
  <si>
    <t>FDLMU67NWJT9</t>
  </si>
  <si>
    <t>JUAN JOSE VASQUEZ RIOS</t>
  </si>
  <si>
    <t>FDLMQKBUXWZK-1-1</t>
  </si>
  <si>
    <t>FDLMQKBUXWZK-1</t>
  </si>
  <si>
    <t>FDLMQKBUXWZK</t>
  </si>
  <si>
    <t>KAREN ESTEFANI BALTAZAR CHUQUIYAURI</t>
  </si>
  <si>
    <t>FDLMQKIRZMHW-1-1</t>
  </si>
  <si>
    <t>FDLMQKIRZMHW-1</t>
  </si>
  <si>
    <t>FDLMQKIRZMHW</t>
  </si>
  <si>
    <t>YENIFER ELUIZA QQUENTA ESPINOZA</t>
  </si>
  <si>
    <t>FDLMRULLJB2G-1-1</t>
  </si>
  <si>
    <t>FDLMRULLJB2G-1</t>
  </si>
  <si>
    <t>FDLMRULLJB2G</t>
  </si>
  <si>
    <t>ESTEFANI VERONICA FABIAN VELA</t>
  </si>
  <si>
    <t>FDLMT19CQOP9-1-1</t>
  </si>
  <si>
    <t>PCK00065060310|WYB254688037</t>
  </si>
  <si>
    <t>FDLMT19CQOP9-1</t>
  </si>
  <si>
    <t>FDLMT19CQOP9</t>
  </si>
  <si>
    <t>JOSE MARCOS ZUÑIGA QUISPE</t>
  </si>
  <si>
    <t>FDLMT1BHKKJE-A2-1</t>
  </si>
  <si>
    <t>FDLMT1BHKKJE-A2</t>
  </si>
  <si>
    <t>FDLMT1BHKKJE</t>
  </si>
  <si>
    <t>JESSIE ETEL JULCA VALVERDE</t>
  </si>
  <si>
    <t>FDLMT2Q9ERAS-1-1</t>
  </si>
  <si>
    <t>FDLMT2Q9ERAS-1</t>
  </si>
  <si>
    <t>FDLMT2Q9ERAS</t>
  </si>
  <si>
    <t>JORGE CHRISTOPHER PEREZ TORRES</t>
  </si>
  <si>
    <t>FDLMT34BNPO9-1-1</t>
  </si>
  <si>
    <t>FDLMT34BNPO9-1</t>
  </si>
  <si>
    <t>FDLMT34BNPO9</t>
  </si>
  <si>
    <t>ALICIA FLORANGEL DELGADILLO JIMENEZ</t>
  </si>
  <si>
    <t>FDLMT0TVQRRM-2-1</t>
  </si>
  <si>
    <t>FDLMT0TVQRRM-2</t>
  </si>
  <si>
    <t>FDLMT0TVQRRM</t>
  </si>
  <si>
    <t>ALEXANDRA CRISTINA COTRINA DIAZ</t>
  </si>
  <si>
    <t>FDLMT3AK6DTT-A2-1</t>
  </si>
  <si>
    <t>FDLMT3AK6DTT-A2</t>
  </si>
  <si>
    <t>FDLMT3AK6DTT</t>
  </si>
  <si>
    <t>VALERIA ALESSANDRA DE LA CRUZ REYMUNDO</t>
  </si>
  <si>
    <t>FDLMT3AK6DTT-A1-1</t>
  </si>
  <si>
    <t>FDLMT3AK6DTT-A1</t>
  </si>
  <si>
    <t>FDLMT3MBGLZ3-1-1</t>
  </si>
  <si>
    <t>FDLMT3MBGLZ3-1</t>
  </si>
  <si>
    <t>FDLMT3MBGLZ3</t>
  </si>
  <si>
    <t>ADALY SARMIENTO MARTINEZ</t>
  </si>
  <si>
    <t>FDLMT3PX4BT2-1-1</t>
  </si>
  <si>
    <t>FDLMT3PX4BT2-1</t>
  </si>
  <si>
    <t>FDLMT3PX4BT2</t>
  </si>
  <si>
    <t>ELISA  CIOTOLA MOSNICH</t>
  </si>
  <si>
    <t>FDLMT3R4DQ9D-1-1</t>
  </si>
  <si>
    <t>FDLMT3R4DQ9D-1</t>
  </si>
  <si>
    <t>FDLMT3R4DQ9D</t>
  </si>
  <si>
    <t>MAYERLYN GUILLEN CUADROS</t>
  </si>
  <si>
    <t>FDLMT41BBRR8-1-1</t>
  </si>
  <si>
    <t>FDLMT41BBRR8-1</t>
  </si>
  <si>
    <t>FDLMT41BBRR8</t>
  </si>
  <si>
    <t>LUIS ALBERTO MENDOZA MESIA</t>
  </si>
  <si>
    <t>FDLMT41V1L52-1-1</t>
  </si>
  <si>
    <t>FDLMT41V1L52-1</t>
  </si>
  <si>
    <t>FDLMT41V1L52</t>
  </si>
  <si>
    <t>NATHALY JIMENEZ IZQUIERDO</t>
  </si>
  <si>
    <t>FDLMU4TFLBSC-1-1</t>
  </si>
  <si>
    <t>FDLMU4TFLBSC-1</t>
  </si>
  <si>
    <t>FDLMU4TFLBSC</t>
  </si>
  <si>
    <t>DERLYN KERIT CORREA PATIÑO</t>
  </si>
  <si>
    <t>FDLMRSBD2KDM-1-1</t>
  </si>
  <si>
    <t>FDLMRSBD2KDM-1</t>
  </si>
  <si>
    <t>FDLMRSBD2KDM</t>
  </si>
  <si>
    <t>JENNIFER FIORELLA ROMERO QUISPE</t>
  </si>
  <si>
    <t>FDLMT1QJI4J4-1-1</t>
  </si>
  <si>
    <t>FDLMT1QJI4J4-1</t>
  </si>
  <si>
    <t>FDLMT1QJI4J4</t>
  </si>
  <si>
    <t>ELIANA MELISA ACOSTA AYVAR</t>
  </si>
  <si>
    <t>FDLMT1VUFD5F-1-1</t>
  </si>
  <si>
    <t>PCK00064902431|WYB254540528</t>
  </si>
  <si>
    <t>FDLMT1VUFD5F-1</t>
  </si>
  <si>
    <t>FDLMT1VUFD5F</t>
  </si>
  <si>
    <t>JANET CAROLA MAZA LEON</t>
  </si>
  <si>
    <t>FDLMT392XDJA-A1-1</t>
  </si>
  <si>
    <t>FDLMT392XDJA-A1</t>
  </si>
  <si>
    <t>FDLMT3MZ1S4P-A2-1</t>
  </si>
  <si>
    <t>FDLMT3MZ1S4P-A2</t>
  </si>
  <si>
    <t>FDLMT3PTHKGA-1-1</t>
  </si>
  <si>
    <t>FDLMT3PTHKGA-1</t>
  </si>
  <si>
    <t>FDLMT3PTHKGA</t>
  </si>
  <si>
    <t>FRIDA POMAREDA</t>
  </si>
  <si>
    <t>FDLMT3Q49KYP-1-1</t>
  </si>
  <si>
    <t>FDLMT3Q49KYP-1</t>
  </si>
  <si>
    <t>FDLMT3Q49KYP</t>
  </si>
  <si>
    <t>REYNA FIORELLA HERRERA MESTAS</t>
  </si>
  <si>
    <t>FDLMU3WHAD54-1-1</t>
  </si>
  <si>
    <t>FDLMU3WHAD54-1</t>
  </si>
  <si>
    <t>FDLMU3WHAD54</t>
  </si>
  <si>
    <t>NIEVES JULISSA PAREDES RAMIREZ</t>
  </si>
  <si>
    <t>FDLMU41GPMPJ-1-1</t>
  </si>
  <si>
    <t>FDLMU41GPMPJ-1</t>
  </si>
  <si>
    <t>FDLMU41GPMPJ</t>
  </si>
  <si>
    <t>ZENIA CRISS CHAMORRO NINALAYA</t>
  </si>
  <si>
    <t>FDLMU4SKZIGV-1-1</t>
  </si>
  <si>
    <t>FDLMU4SKZIGV-1</t>
  </si>
  <si>
    <t>FDLMU4SKZIGV</t>
  </si>
  <si>
    <t>FRANCISCO URBANO VILLANUEVA HUERTA</t>
  </si>
  <si>
    <t>FDLMU59XDH4H-1-1</t>
  </si>
  <si>
    <t>FDLMU59XDH4H-1</t>
  </si>
  <si>
    <t>FDLMU59XDH4H</t>
  </si>
  <si>
    <t>ALEXANDRA SHARMELY GARCIA CENTENO</t>
  </si>
  <si>
    <t>FDLMU5BAZPCE-1-1</t>
  </si>
  <si>
    <t>PCK00065095841|WYB254723568</t>
  </si>
  <si>
    <t>FDLMU5BAZPCE-1</t>
  </si>
  <si>
    <t>FDLMU5BAZPCE</t>
  </si>
  <si>
    <t>GLADYS MAGNA URQUIZA SILVA</t>
  </si>
  <si>
    <t>FDLMU4Y6WF4G-1-1</t>
  </si>
  <si>
    <t>FDLMU4Y6WF4G-1</t>
  </si>
  <si>
    <t>FDLMU4Y6WF4G</t>
  </si>
  <si>
    <t>ANA MARIA CHAVEZ RUIZ</t>
  </si>
  <si>
    <t>FDLMU74KL7IQ-1-1</t>
  </si>
  <si>
    <t>FDLMU74KL7IQ-1</t>
  </si>
  <si>
    <t>FDLMU74KL7IQ</t>
  </si>
  <si>
    <t>ROXANA VERONICA YARLEQUE TICONA</t>
  </si>
  <si>
    <t>FDLMU9RBMJOA-1-1</t>
  </si>
  <si>
    <t>FDLMU9RBMJOA-1</t>
  </si>
  <si>
    <t>FDLMU9RBMJOA</t>
  </si>
  <si>
    <t>FIORELA ALEJANDRA SALAS HUAMAN</t>
  </si>
  <si>
    <t>FDLMQJ863TIJ-1-1</t>
  </si>
  <si>
    <t>FDLMQJ863TIJ-1</t>
  </si>
  <si>
    <t>FDLMQJ863TIJ</t>
  </si>
  <si>
    <t>ELIZABETH AYDEE LAYME CALCINA</t>
  </si>
  <si>
    <t>FDLMRTPZEUIK-1-1</t>
  </si>
  <si>
    <t>FDLMRTPZEUIK-1</t>
  </si>
  <si>
    <t>FDLMRTPZEUIK</t>
  </si>
  <si>
    <t>LISSET DOLORES QUIROGA SEMINARIO</t>
  </si>
  <si>
    <t>FDLMSZ0MTOAN-2-1</t>
  </si>
  <si>
    <t>FDLMSZ0MTOAN-2</t>
  </si>
  <si>
    <t>FDLMSZ0MTOAN</t>
  </si>
  <si>
    <t>EDGAR MANUEL CORNEJO SALAZAR</t>
  </si>
  <si>
    <t>FDLMT0TMOK29-1-1</t>
  </si>
  <si>
    <t>PCK00064884719|WYB254522694</t>
  </si>
  <si>
    <t>FDLMT0TMOK29-1</t>
  </si>
  <si>
    <t>FDLMT0TMOK29</t>
  </si>
  <si>
    <t>GERALDINE GIRON YAMUNAQUE</t>
  </si>
  <si>
    <t>FDLMT0WEJDW2-1-1</t>
  </si>
  <si>
    <t>FDLMT0WEJDW2-1</t>
  </si>
  <si>
    <t>FDLMT0WEJDW2</t>
  </si>
  <si>
    <t>YURI GABRIEL INFANZON LOAYZA</t>
  </si>
  <si>
    <t>FDLMT2RP5ZY9-3-1</t>
  </si>
  <si>
    <t>FDLMT2RP5ZY9-3</t>
  </si>
  <si>
    <t>FDLMT2RP5ZY9</t>
  </si>
  <si>
    <t>BRYAN ALBERTO GALÁN CARBONELL</t>
  </si>
  <si>
    <t>FDLMT2T74GOD-1-1</t>
  </si>
  <si>
    <t>FDLMT2T74GOD-1</t>
  </si>
  <si>
    <t>FDLMT2T74GOD</t>
  </si>
  <si>
    <t>HUMBERTO LEON SORIA</t>
  </si>
  <si>
    <t>FDLMT38FGOZU-1-1</t>
  </si>
  <si>
    <t>PCK00064976631|WYB254610631</t>
  </si>
  <si>
    <t>FDLMT38FGOZU-1</t>
  </si>
  <si>
    <t>FDLMT38FGOZU</t>
  </si>
  <si>
    <t>ENRIQUE MANUEL OCHOA MARCHENA</t>
  </si>
  <si>
    <t>FDLMT39JD57I-1-1</t>
  </si>
  <si>
    <t>FDLMT39JD57I-1</t>
  </si>
  <si>
    <t>FDLMT39JD57I</t>
  </si>
  <si>
    <t>EVER LUIS BARDALES VARGAS</t>
  </si>
  <si>
    <t>FDLMT3M59NCJ-1-1</t>
  </si>
  <si>
    <t>AI346982</t>
  </si>
  <si>
    <t>FDLMT3M59NCJ-1</t>
  </si>
  <si>
    <t>FDLMT3M59NCJ</t>
  </si>
  <si>
    <t>YENY PILAR ROJAS CAMPOS</t>
  </si>
  <si>
    <t>FDLMT402XRJN-A2-1</t>
  </si>
  <si>
    <t>FDLMT402XRJN-A2</t>
  </si>
  <si>
    <t>FDLMT402XRJN</t>
  </si>
  <si>
    <t>MIGUEL ROMERO MEDINA</t>
  </si>
  <si>
    <t>FDLMT41V5VJ3-1-1</t>
  </si>
  <si>
    <t>FDLMT41V5VJ3-1</t>
  </si>
  <si>
    <t>FDLMT41V5VJ3</t>
  </si>
  <si>
    <t>KARIN ARACELY PELAEZ APONTE</t>
  </si>
  <si>
    <t>FDLMT43SO713-1-1</t>
  </si>
  <si>
    <t>FDLMT43SO713-1</t>
  </si>
  <si>
    <t>FDLMT43SO713</t>
  </si>
  <si>
    <t>PAOLA IVONNE QUISPE PINAZO</t>
  </si>
  <si>
    <t>FDLMT44B6W6X-1-1</t>
  </si>
  <si>
    <t>FDLMT44B6W6X-1</t>
  </si>
  <si>
    <t>FDLMT44B6W6X</t>
  </si>
  <si>
    <t>PAOLA ESTHER PONCE LA TORRE</t>
  </si>
  <si>
    <t>FDLMU3ZII576-1-1</t>
  </si>
  <si>
    <t>FDLMU3ZII576-1</t>
  </si>
  <si>
    <t>FDLMU3ZII576</t>
  </si>
  <si>
    <t>ELIAS ZAPATA PEREZ</t>
  </si>
  <si>
    <t>FDLMU9GXNU5L-1-1</t>
  </si>
  <si>
    <t>FDLMU9GXNU5L-1</t>
  </si>
  <si>
    <t>FDLMU9GXNU5L</t>
  </si>
  <si>
    <t>GIANELLA SAAVEDRA GARCIA</t>
  </si>
  <si>
    <t>FDLMQHCSNOCY-1-1</t>
  </si>
  <si>
    <t>FDLMQHCSNOCY-1</t>
  </si>
  <si>
    <t>FDLMQHCSNOCY</t>
  </si>
  <si>
    <t>LAURIA MARISOL ASTONITAS VASQUEZ</t>
  </si>
  <si>
    <t>FDLMT0EOQD1H-1-1</t>
  </si>
  <si>
    <t>FDLMT0EOQD1H-1</t>
  </si>
  <si>
    <t>FDLMT0EOQD1H</t>
  </si>
  <si>
    <t>ELITA VALLEJOS PUELLES</t>
  </si>
  <si>
    <t>FDLMT17IODK5-1-1</t>
  </si>
  <si>
    <t>FDLMT17IODK5-1</t>
  </si>
  <si>
    <t>FDLMT17IODK5</t>
  </si>
  <si>
    <t>HELEN LISBETH SUMARAN VICENTE</t>
  </si>
  <si>
    <t>FDLMT1BA3PGU-1-1</t>
  </si>
  <si>
    <t>FDLMT1BA3PGU-1</t>
  </si>
  <si>
    <t>FDLMT1BA3PGU</t>
  </si>
  <si>
    <t>HILDA BRIGITTE RODRIGUEZ SARMIENTO</t>
  </si>
  <si>
    <t>FDLMT1CEI7JJ-1-1</t>
  </si>
  <si>
    <t>FDLMT1CEI7JJ-1</t>
  </si>
  <si>
    <t>FDLMT1CEI7JJ</t>
  </si>
  <si>
    <t>KARLA RUTH AGUIRRE LUJAN</t>
  </si>
  <si>
    <t>FDLMT1FK8WN3-1-1</t>
  </si>
  <si>
    <t>FDLMT1FK8WN3-1</t>
  </si>
  <si>
    <t>FDLMT1FK8WN3</t>
  </si>
  <si>
    <t>ROSA YSOLINA MACO ARICOCHEA</t>
  </si>
  <si>
    <t>FDLMT1Q19RYS-1-1</t>
  </si>
  <si>
    <t>FDLMT1Q19RYS-1</t>
  </si>
  <si>
    <t>FDLMT1Q19RYS</t>
  </si>
  <si>
    <t>FDLMT26VMWGJ-1-1</t>
  </si>
  <si>
    <t>FDLMT26VMWGJ-1</t>
  </si>
  <si>
    <t>FDLMT26VMWGJ</t>
  </si>
  <si>
    <t>JORGE ALFREDO AYON KU</t>
  </si>
  <si>
    <t>FDLMT3398WCW-1-1</t>
  </si>
  <si>
    <t>FDLMT3398WCW-1</t>
  </si>
  <si>
    <t>FDLMT3398WCW</t>
  </si>
  <si>
    <t>LUIS ERNESTO BORDO CARMONA</t>
  </si>
  <si>
    <t>FDLMT3NA2DTF-1-1</t>
  </si>
  <si>
    <t>FDLMT3NA2DTF-1</t>
  </si>
  <si>
    <t>FDLMT3NA2DTF</t>
  </si>
  <si>
    <t>LEYDI ROCIO NIÑO CHEVEZ</t>
  </si>
  <si>
    <t>FDLMT3OXQKY8-1-1</t>
  </si>
  <si>
    <t>PCK00064994506|WYB254628115</t>
  </si>
  <si>
    <t>FDLMT3OXQKY8-1</t>
  </si>
  <si>
    <t>FDLMT3OXQKY8</t>
  </si>
  <si>
    <t>JENNYFER TERESA RIVERA HERRERA</t>
  </si>
  <si>
    <t>FDLMT3QB057M-1-1</t>
  </si>
  <si>
    <t>FDLMT3QB057M-1</t>
  </si>
  <si>
    <t>FDLMT3QB057M</t>
  </si>
  <si>
    <t>KETTY LUZ SALINAS GARCIA</t>
  </si>
  <si>
    <t>FDLMT42OGPN8-1-1</t>
  </si>
  <si>
    <t>FDLMT42OGPN8-1</t>
  </si>
  <si>
    <t>FDLMT42OGPN8</t>
  </si>
  <si>
    <t>FDLMT465LDPX-1-1</t>
  </si>
  <si>
    <t>FDLMT465LDPX-1</t>
  </si>
  <si>
    <t>FDLMT465LDPX</t>
  </si>
  <si>
    <t>MARIANELA  ALARCON ENCISO</t>
  </si>
  <si>
    <t>FDLMT4FWJMOL-1-1</t>
  </si>
  <si>
    <t>FDLMT4FWJMOL-1</t>
  </si>
  <si>
    <t>FDLMT4FWJMOL</t>
  </si>
  <si>
    <t>JEFHERSON AUNER TAPIA ORMEÑO</t>
  </si>
  <si>
    <t>FDLMT4HDFNCK-1-1</t>
  </si>
  <si>
    <t>FDLMT4HDFNCK-1</t>
  </si>
  <si>
    <t>FDLMT4HDFNCK</t>
  </si>
  <si>
    <t>LUZ MARINA  TURPO PARI</t>
  </si>
  <si>
    <t>FDLMT4N5SU7X-1-1</t>
  </si>
  <si>
    <t>FDLMT4N5SU7X-1</t>
  </si>
  <si>
    <t>FDLMT4N5SU7X</t>
  </si>
  <si>
    <t>XIOMARA NOHELIA QUISPE CASO</t>
  </si>
  <si>
    <t>FDLMU5TN0UGN-2-1</t>
  </si>
  <si>
    <t>FDLMU5TN0UGN-2</t>
  </si>
  <si>
    <t>FDLMRS5VCHO9-A1-1</t>
  </si>
  <si>
    <t>FDLMRS5VCHO9-A1</t>
  </si>
  <si>
    <t>FDLMRS5VCHO9</t>
  </si>
  <si>
    <t>DALIA CECIBEL INGA VALLES</t>
  </si>
  <si>
    <t>FDLMSVCGTVJD-1-1</t>
  </si>
  <si>
    <t>FDLMSVCGTVJD-1</t>
  </si>
  <si>
    <t>FDLMSVCGTVJD</t>
  </si>
  <si>
    <t>FDLMSZJL58CW-1-1</t>
  </si>
  <si>
    <t>Locker Miraflores 28 de Julio 904 Repsol Lima</t>
  </si>
  <si>
    <t>FDLMSZJL58CW-1</t>
  </si>
  <si>
    <t>FDLMSZJL58CW</t>
  </si>
  <si>
    <t>VANESSA LISET CHAVEZ ZAVALETA</t>
  </si>
  <si>
    <t>FDLMT0B8YRO2-1-1</t>
  </si>
  <si>
    <t>FDLMT0B8YRO2-1</t>
  </si>
  <si>
    <t>FDLMT0B8YRO2</t>
  </si>
  <si>
    <t>KATIA CANALES</t>
  </si>
  <si>
    <t>FDLMT0WQZW00-1-1</t>
  </si>
  <si>
    <t>FDLMT0WQZW00-1</t>
  </si>
  <si>
    <t>FDLMT0WQZW00</t>
  </si>
  <si>
    <t>GRECIA  ARANA</t>
  </si>
  <si>
    <t>FDLMT1BHKKJE-A1-1</t>
  </si>
  <si>
    <t>FDLMT1BHKKJE-A1</t>
  </si>
  <si>
    <t>FDLMT1PAWASU-1-1</t>
  </si>
  <si>
    <t>FDLMT1PAWASU-1</t>
  </si>
  <si>
    <t>FDLMT1PAWASU</t>
  </si>
  <si>
    <t>ALI CEDELINDA HUANCAS SANTA CRUZ</t>
  </si>
  <si>
    <t>FDLMT24DJO48-1-1</t>
  </si>
  <si>
    <t>PCK00064916874|WYB254550541</t>
  </si>
  <si>
    <t>FDLMT24DJO48-1</t>
  </si>
  <si>
    <t>FDLMT24DJO48</t>
  </si>
  <si>
    <t>LIZ AYDEE QUISPE CHUCHULLO</t>
  </si>
  <si>
    <t>FDLMT2LMRKOX-1-1</t>
  </si>
  <si>
    <t>FDLMT2LMRKOX-1</t>
  </si>
  <si>
    <t>FDLMT2LMRKOX</t>
  </si>
  <si>
    <t>LUIS HERNANDO HEREDIA QUIROZ</t>
  </si>
  <si>
    <t>FDLMT2Q8T8AV-1-1</t>
  </si>
  <si>
    <t>FDLMT2Q8T8AV-1</t>
  </si>
  <si>
    <t>FDLMT2Q8T8AV</t>
  </si>
  <si>
    <t>VICENTE ENRIQUE SANDOVAL DESPOSORIO</t>
  </si>
  <si>
    <t>FDLMT37PZ549-1-1</t>
  </si>
  <si>
    <t>FDLMT37PZ549-1</t>
  </si>
  <si>
    <t>FDLMT37PZ549</t>
  </si>
  <si>
    <t>LIZBETH LUCERO CARBONELL DURAND</t>
  </si>
  <si>
    <t>FDLMT3LOPN0H-1-1</t>
  </si>
  <si>
    <t>FDLMT3LOPN0H-1</t>
  </si>
  <si>
    <t>FDLMT3LOPN0H</t>
  </si>
  <si>
    <t>JULISSA GRISSEL CRUZ QUIROZ</t>
  </si>
  <si>
    <t>FDLMT3MBZX3T-1-1</t>
  </si>
  <si>
    <t>FDLMT3MBZX3T-1</t>
  </si>
  <si>
    <t>FDLMT3MBZX3T</t>
  </si>
  <si>
    <t>ROBERTO VICTOR SALAS VILCA</t>
  </si>
  <si>
    <t>FDLMT3PX4BT2-2-1</t>
  </si>
  <si>
    <t>FDLMT3PX4BT2-2</t>
  </si>
  <si>
    <t>FDLMT3QA619Z-1-1</t>
  </si>
  <si>
    <t>FDLMT3QA619Z-1</t>
  </si>
  <si>
    <t>FDLMT3QA619Z</t>
  </si>
  <si>
    <t>CYNTHIA MARIBEL ALACHE RAMOS</t>
  </si>
  <si>
    <t>FDLMT42CYXF1-1-1</t>
  </si>
  <si>
    <t>FDLMT42CYXF1-1</t>
  </si>
  <si>
    <t>FDLMT42CYXF1</t>
  </si>
  <si>
    <t>LUDWIN GONGORA LOPEZ</t>
  </si>
  <si>
    <t>FDLMT4EJVY19-1-1</t>
  </si>
  <si>
    <t>FDLMT4EJVY19-1</t>
  </si>
  <si>
    <t>FDLMT4EJVY19</t>
  </si>
  <si>
    <t>ISABEL GALINDO</t>
  </si>
  <si>
    <t>FDLMT4LBZLDY-1-1</t>
  </si>
  <si>
    <t>FDLMT4LBZLDY-1</t>
  </si>
  <si>
    <t>FDLMT4LBZLDY</t>
  </si>
  <si>
    <t>MIGUEL ANGEL HUAMAN EYZAGUIRRE</t>
  </si>
  <si>
    <t>FDLMU3Z4BXZ1-1-1</t>
  </si>
  <si>
    <t>FDLMU3Z4BXZ1-1</t>
  </si>
  <si>
    <t>FDLMU3Z4BXZ1</t>
  </si>
  <si>
    <t>SILVIA BEATRIZ   CHIROTE CONTRERAS</t>
  </si>
  <si>
    <t>FDLMU4BVK999-1-1</t>
  </si>
  <si>
    <t>FDLMU4BVK999-1</t>
  </si>
  <si>
    <t>FDLMU4BVK999</t>
  </si>
  <si>
    <t>DANIELA ADRIANA FANO RONDON</t>
  </si>
  <si>
    <t>FDLMU57YLIB9-1-1</t>
  </si>
  <si>
    <t>FDLMU57YLIB9-1</t>
  </si>
  <si>
    <t>FDLMU57YLIB9</t>
  </si>
  <si>
    <t>EUSEBIA MAGDALENA SANCHEZ VIDIA</t>
  </si>
  <si>
    <t>FDLMU5OP3NIX-1-1</t>
  </si>
  <si>
    <t>SECHURA</t>
  </si>
  <si>
    <t>PCK00065060159|WYB254687863</t>
  </si>
  <si>
    <t>FDLMU5OP3NIX-1</t>
  </si>
  <si>
    <t>FDLMU5OP3NIX</t>
  </si>
  <si>
    <t>RUBEN AUGUSTO RAMIREZ MORAN</t>
  </si>
  <si>
    <t>FDLMT4NID86C-3-1</t>
  </si>
  <si>
    <t>PCK00064997505|WYB254631337</t>
  </si>
  <si>
    <t>FDLMT4NID86C-3</t>
  </si>
  <si>
    <t>FDLMT4NID86C</t>
  </si>
  <si>
    <t>MILAGROS DEL PILAR COCHACHIN ALVARON</t>
  </si>
  <si>
    <t>FDLMU3T0H6KE-1-1</t>
  </si>
  <si>
    <t>FDLMU3T0H6KE-1</t>
  </si>
  <si>
    <t>FDLMU3T0H6KE</t>
  </si>
  <si>
    <t>DAYMA QUINTAS MENDEZ</t>
  </si>
  <si>
    <t>FDLMT42I9Q2O-2-1</t>
  </si>
  <si>
    <t>FDLMT42I9Q2O-2</t>
  </si>
  <si>
    <t>FDLMT42I9Q2O</t>
  </si>
  <si>
    <t>JORDAN TAQUIA VERASTEGUI</t>
  </si>
  <si>
    <t>FDLMU40LOQT5-1-1</t>
  </si>
  <si>
    <t>FDLMU40LOQT5-1</t>
  </si>
  <si>
    <t>FDLMU40LOQT5</t>
  </si>
  <si>
    <t>ROMUALDA LOPEZ REYES</t>
  </si>
  <si>
    <t>FDLMU413WQ7M-1-1</t>
  </si>
  <si>
    <t>FDLMU413WQ7M-1</t>
  </si>
  <si>
    <t>FDLMU413WQ7M</t>
  </si>
  <si>
    <t>ROSANNA VICTORIA AIRALDI PONCE</t>
  </si>
  <si>
    <t>FDLMU41AGJP0-1-1</t>
  </si>
  <si>
    <t>FDLMU41AGJP0-1</t>
  </si>
  <si>
    <t>FDLMU41AGJP0</t>
  </si>
  <si>
    <t>ARIANA MILAGROS CASTRO MORI</t>
  </si>
  <si>
    <t>FDLMU4H1AJU7-A1-1</t>
  </si>
  <si>
    <t>FDLMU4H1AJU7-A1</t>
  </si>
  <si>
    <t>FDLMU4H1AJU7</t>
  </si>
  <si>
    <t>AMPARO YANDERY AGUILAR CARBONEL</t>
  </si>
  <si>
    <t>FDLMU4QQM2TC-A2-1</t>
  </si>
  <si>
    <t>FDLMU4QQM2TC-A2</t>
  </si>
  <si>
    <t>FDLMU4QQM2TC</t>
  </si>
  <si>
    <t>RONALD RICHARD CERNA TIRADO</t>
  </si>
  <si>
    <t>FDLMU4QQM2TC-A1-1</t>
  </si>
  <si>
    <t>FDLMU4QQM2TC-A1</t>
  </si>
  <si>
    <t>FDLMU8MCV2G3-4-1</t>
  </si>
  <si>
    <t>FDLMU8MCV2G3-4</t>
  </si>
  <si>
    <t>FDLMU8MCV2G3</t>
  </si>
  <si>
    <t>EMILY JHOANA MELGAREJO ZEVALLOS</t>
  </si>
  <si>
    <t>FDLMU8MCV2G3-5-1</t>
  </si>
  <si>
    <t>FDLMU8MCV2G3-5</t>
  </si>
  <si>
    <t>FDLMU8MCV2G3-A2-1</t>
  </si>
  <si>
    <t>FDLMU8MCV2G3-A2</t>
  </si>
  <si>
    <t>FDLMU8MCV2G3-1-1</t>
  </si>
  <si>
    <t>FDLMU8MCV2G3-1</t>
  </si>
  <si>
    <t>FDLMQJEYK20X-2-1</t>
  </si>
  <si>
    <t>FDLMQJEYK20X-2</t>
  </si>
  <si>
    <t>FDLMQJEYK20X</t>
  </si>
  <si>
    <t>MIRIAM AMELIA CUEVA SERRANO</t>
  </si>
  <si>
    <t>FDLMT0RHFMV5-1-1</t>
  </si>
  <si>
    <t>FDLMT0RHFMV5-1</t>
  </si>
  <si>
    <t>FDLMT0RHFMV5</t>
  </si>
  <si>
    <t>MILY GISELA ENCO QUIROZ</t>
  </si>
  <si>
    <t>FDLMT1TZF83R-1-1</t>
  </si>
  <si>
    <t>FDLMT1TZF83R-1</t>
  </si>
  <si>
    <t>FDLMT1TZF83R</t>
  </si>
  <si>
    <t>YULISSA ELIZABETH ABAD CORREA</t>
  </si>
  <si>
    <t>FDLMT2NE54YS-1-1</t>
  </si>
  <si>
    <t>FDLMT2NE54YS-1</t>
  </si>
  <si>
    <t>FDLMT2NE54YS</t>
  </si>
  <si>
    <t>VICTOR LUIS AMAYA ROJAS</t>
  </si>
  <si>
    <t>FDLMT2P99YH3-A1-1</t>
  </si>
  <si>
    <t>FDLMT2P99YH3-A1</t>
  </si>
  <si>
    <t>FDLMT2P99YH3</t>
  </si>
  <si>
    <t>MARI RUIZ DE SOMOCURCIO</t>
  </si>
  <si>
    <t>FDLMT2R8P7XO-1-1</t>
  </si>
  <si>
    <t>FDLMT2R8P7XO-1</t>
  </si>
  <si>
    <t>FDLMT2R8P7XO</t>
  </si>
  <si>
    <t>MYRIAM ADELA CASTRO SOLIS</t>
  </si>
  <si>
    <t>FDLMT2U2VWI4-2-1</t>
  </si>
  <si>
    <t>NUEVO CHIMBOTE</t>
  </si>
  <si>
    <t>PCK00065060434|WYB254688150</t>
  </si>
  <si>
    <t>FDLMT2U2VWI4-2</t>
  </si>
  <si>
    <t>FDLMT2U2VWI4</t>
  </si>
  <si>
    <t>DIAGO JHAIR MUÑOZ MONDOÑEDO</t>
  </si>
  <si>
    <t>FDLMT34N119Q-1-1</t>
  </si>
  <si>
    <t>PCK00065095297|WYB254723010</t>
  </si>
  <si>
    <t>FDLMT34N119Q-1</t>
  </si>
  <si>
    <t>FDLMT34N119Q</t>
  </si>
  <si>
    <t>MARIA EUGENIA VALDEZ ROSPIGLIOSI</t>
  </si>
  <si>
    <t>FDLMT378IZQ8-1-1</t>
  </si>
  <si>
    <t>FDLMT378IZQ8-1</t>
  </si>
  <si>
    <t>FDLMT378IZQ8</t>
  </si>
  <si>
    <t>LUZMILA BRICETH CHACON CRUZ</t>
  </si>
  <si>
    <t>FDLMT4J8CMRR-1-1</t>
  </si>
  <si>
    <t>FDLMT4J8CMRR-1</t>
  </si>
  <si>
    <t>FDLMT4J8CMRR</t>
  </si>
  <si>
    <t>NERCY JACKELINE LLAJA ZELADA</t>
  </si>
  <si>
    <t>FDLMT4K8K48G-1-1</t>
  </si>
  <si>
    <t>FDLMT4K8K48G-1</t>
  </si>
  <si>
    <t>FDLMT4K8K48G</t>
  </si>
  <si>
    <t>CRISTINA GABRIELA ORMEÑO CABALLERO</t>
  </si>
  <si>
    <t>FDLMU3TOCXRK-1-1</t>
  </si>
  <si>
    <t>FDLMU3TOCXRK-1</t>
  </si>
  <si>
    <t>FDLMU3TOCXRK</t>
  </si>
  <si>
    <t>ROCIO JUDITH ZEBALLOS MENDOZA</t>
  </si>
  <si>
    <t>FDLMU3U1XQD2-1-1</t>
  </si>
  <si>
    <t>FDLMU3U1XQD2-1</t>
  </si>
  <si>
    <t>FDLMU3U1XQD2</t>
  </si>
  <si>
    <t>LUCIA MERCEDES ZAPATA ALBINES</t>
  </si>
  <si>
    <t>FDLMU3W7CD7A-1-1</t>
  </si>
  <si>
    <t>RUPA-RUPA</t>
  </si>
  <si>
    <t>FDLMU3W7CD7A-1</t>
  </si>
  <si>
    <t>FDLMU3W7CD7A</t>
  </si>
  <si>
    <t>DAVID ALEJANDRO VALVERDE CARHUARICRA</t>
  </si>
  <si>
    <t>FDLMU4DUQ5DR-1-1</t>
  </si>
  <si>
    <t>UTCUBAMBA</t>
  </si>
  <si>
    <t>BAGUA GRANDE</t>
  </si>
  <si>
    <t>FDLMU4DUQ5DR-1</t>
  </si>
  <si>
    <t>FDLMU4DUQ5DR</t>
  </si>
  <si>
    <t>ROSSWELT JAIR QUIROZ ALTAMIRANO</t>
  </si>
  <si>
    <t>FDLMU4PLPEE4-1-1</t>
  </si>
  <si>
    <t>FDLMU4PLPEE4-1</t>
  </si>
  <si>
    <t>FDLMU4PLPEE4</t>
  </si>
  <si>
    <t>FDLMU5ER9CDY-1-1</t>
  </si>
  <si>
    <t>FDLMU5ER9CDY-1</t>
  </si>
  <si>
    <t>FDLMU5ER9CDY</t>
  </si>
  <si>
    <t>DAVID JULCA CHUQUIJAJAS</t>
  </si>
  <si>
    <t>FDLMU5V40J57-1-1</t>
  </si>
  <si>
    <t>FDLMU5V40J57-1</t>
  </si>
  <si>
    <t>FDLMU5V40J57</t>
  </si>
  <si>
    <t>PAULA ROSA HERNANDEZ LUDEÑA</t>
  </si>
  <si>
    <t>FDLMU65P5BZH-A2-1</t>
  </si>
  <si>
    <t>FDLMU65P5BZH-A2</t>
  </si>
  <si>
    <t>FDLMU65P5BZH</t>
  </si>
  <si>
    <t>ALEJANDRA ELIZABETH RUMICHE CARRASCO</t>
  </si>
  <si>
    <t>FDLMU90F2VHB-1-1</t>
  </si>
  <si>
    <t>FDLMU90F2VHB-1</t>
  </si>
  <si>
    <t>FDLMU90F2VHB</t>
  </si>
  <si>
    <t xml:space="preserve">ELY CHAVEZ </t>
  </si>
  <si>
    <t>FDLMT3LZDDO4-1-1</t>
  </si>
  <si>
    <t>FDLMT3LZDDO4-1</t>
  </si>
  <si>
    <t>FDLMT3LZDDO4</t>
  </si>
  <si>
    <t>ABEL JESUS BRONCANO OSORIO</t>
  </si>
  <si>
    <t>FDLMSTYCSC8V-1-1</t>
  </si>
  <si>
    <t>FDLMSTYCSC8V-1</t>
  </si>
  <si>
    <t>FDLMSTYCSC8V</t>
  </si>
  <si>
    <t>GIULIANA GIORGI ZUSANIBAR CARRASCO</t>
  </si>
  <si>
    <t>FDLMSU2ZZLZW-A1-1</t>
  </si>
  <si>
    <t>FLORENCIA DE MORA</t>
  </si>
  <si>
    <t>FDLMSU2ZZLZW-A1</t>
  </si>
  <si>
    <t>FDLMSU2ZZLZW</t>
  </si>
  <si>
    <t>LUIS ALEXANDER LUJAN DE LA CRUZ</t>
  </si>
  <si>
    <t>FDLMT18H6NZI-1-1</t>
  </si>
  <si>
    <t>FDLMT18H6NZI-1</t>
  </si>
  <si>
    <t>FDLMT18H6NZI</t>
  </si>
  <si>
    <t>EDA ELIZABETH BALLESTEROS TORREJÓN</t>
  </si>
  <si>
    <t>FDLMT3N4CL4S-1-1</t>
  </si>
  <si>
    <t>AI346991</t>
  </si>
  <si>
    <t>FDLMT3N4CL4S-1</t>
  </si>
  <si>
    <t>FDLMT3N4CL4S</t>
  </si>
  <si>
    <t>YOLANDA MARINA YOLANDA MARINA</t>
  </si>
  <si>
    <t>FDLMU9RBMJOA-2-1</t>
  </si>
  <si>
    <t>FDLMU9RBMJOA-2</t>
  </si>
  <si>
    <t>FDLMRK07KDWH-1-1</t>
  </si>
  <si>
    <t>FDLMRK07KDWH-1</t>
  </si>
  <si>
    <t>FDLMRK07KDWH</t>
  </si>
  <si>
    <t>JENIFER OLENKA SIGUENZA CHACON</t>
  </si>
  <si>
    <t>FDLMT26R6R5N-1-1</t>
  </si>
  <si>
    <t>PCK00064929641|WYB254563749</t>
  </si>
  <si>
    <t>FDLMT26R6R5N-1</t>
  </si>
  <si>
    <t>FDLMT26R6R5N</t>
  </si>
  <si>
    <t>ELIZA RAQUEL VILLANUEVA HUAMAN</t>
  </si>
  <si>
    <t>FDLMT2Q2Q659-1-1</t>
  </si>
  <si>
    <t>PCK00064925210|WYB254559301</t>
  </si>
  <si>
    <t>FDLMT2Q2Q659-1</t>
  </si>
  <si>
    <t>FDLMT2Q2Q659</t>
  </si>
  <si>
    <t>GRACIELA YOLANDA MUÑOZ LUPACA</t>
  </si>
  <si>
    <t>FDLMT32FOB1C-1-1</t>
  </si>
  <si>
    <t>FDLMT32FOB1C-1</t>
  </si>
  <si>
    <t>FDLMT32FOB1C</t>
  </si>
  <si>
    <t>VICTOR HUGO JARA VALDIVIA</t>
  </si>
  <si>
    <t>FDLMT38W4ZCB-1-1</t>
  </si>
  <si>
    <t>FDLMT38W4ZCB-1</t>
  </si>
  <si>
    <t>FDLMT38W4ZCB</t>
  </si>
  <si>
    <t>CARMIN LILI RUIZ NUÑEZ</t>
  </si>
  <si>
    <t>FDLMT402XRJN-A1-1</t>
  </si>
  <si>
    <t>FDLMT402XRJN-A1</t>
  </si>
  <si>
    <t>FDLMT4ELDJJT-1-1</t>
  </si>
  <si>
    <t>FDLMT4ELDJJT-1</t>
  </si>
  <si>
    <t>FDLMT4ELDJJT</t>
  </si>
  <si>
    <t>SANDY MACARENA RAMOS CHATI</t>
  </si>
  <si>
    <t>FDLMT46Y6O11-1-1</t>
  </si>
  <si>
    <t>FDLMT46Y6O11-1</t>
  </si>
  <si>
    <t>FDLMT46Y6O11</t>
  </si>
  <si>
    <t>ADRIAN CIRILO ESPINDOLA TUYA</t>
  </si>
  <si>
    <t>FDLMT4M01S4G-1-1</t>
  </si>
  <si>
    <t>FDLMT4M01S4G-1</t>
  </si>
  <si>
    <t>FDLMT4M01S4G</t>
  </si>
  <si>
    <t>JORGE LUIS MONDRAGON CHAVARRY</t>
  </si>
  <si>
    <t>FDLMU4F12BHQ-1-1</t>
  </si>
  <si>
    <t>FDLMU4F12BHQ-1</t>
  </si>
  <si>
    <t>FDLMU4F12BHQ</t>
  </si>
  <si>
    <t>JOSE LUIS GAMARRA CHAVESTA</t>
  </si>
  <si>
    <t>FDLMU5OP1G39-1-1</t>
  </si>
  <si>
    <t>FDLMU5OP1G39-1</t>
  </si>
  <si>
    <t>FDLMU5OP1G39</t>
  </si>
  <si>
    <t>JORGE DANIEL RAMOS KIANMAN</t>
  </si>
  <si>
    <t>FDLMQKK2V485-A1-1</t>
  </si>
  <si>
    <t>FDLMQKK2V485-A1</t>
  </si>
  <si>
    <t>FDLMQKK2V485</t>
  </si>
  <si>
    <t>KATHERIN YESSABEL GANOZA MENDOZA</t>
  </si>
  <si>
    <t>FDLMRPNRE5QQ-1-1</t>
  </si>
  <si>
    <t>FDLMRPNRE5QQ-1</t>
  </si>
  <si>
    <t>FDLMRPNRE5QQ</t>
  </si>
  <si>
    <t>FLOR MARIA FLOR MARIA</t>
  </si>
  <si>
    <t>FDLMRQSMACOB-A-1</t>
  </si>
  <si>
    <t>FDLMRQSMACOB-A</t>
  </si>
  <si>
    <t>FDLMRQSMACOB</t>
  </si>
  <si>
    <t>ALEXANDRA MAGALY ADRIANZEN ALARCON</t>
  </si>
  <si>
    <t>FDLMRQSMACOB-A1-1</t>
  </si>
  <si>
    <t>FDLMRQSMACOB-A1</t>
  </si>
  <si>
    <t>FDLMRUMOW955-1-1</t>
  </si>
  <si>
    <t>FDLMRUMOW955-1</t>
  </si>
  <si>
    <t>FDLMRUMOW955</t>
  </si>
  <si>
    <t>VALERIA ELIA MONTES GARCIA</t>
  </si>
  <si>
    <t>FDLMT0QG7CR5-1-1</t>
  </si>
  <si>
    <t>FDLMT0QG7CR5-1</t>
  </si>
  <si>
    <t>FDLMT0QG7CR5</t>
  </si>
  <si>
    <t>ROSARIO JANET RAMOS HEREDIA</t>
  </si>
  <si>
    <t>FDLMT0ZW3D2P-1-1</t>
  </si>
  <si>
    <t>FDLMT0ZW3D2P-1</t>
  </si>
  <si>
    <t>FDLMT0ZW3D2P</t>
  </si>
  <si>
    <t>JAVIER JANAMPA QUIÑA</t>
  </si>
  <si>
    <t>FDLMT1F9ST95-2-1</t>
  </si>
  <si>
    <t>FDLMT1F9ST95-2</t>
  </si>
  <si>
    <t>FDLMT1F9ST95</t>
  </si>
  <si>
    <t>RUTH DRUSILA DIAZ CCASA</t>
  </si>
  <si>
    <t>FDLMT1Q19RYS-A2-1</t>
  </si>
  <si>
    <t>FDLMT1Q19RYS-A2</t>
  </si>
  <si>
    <t>FDLMT1Q19RYS-A1-1</t>
  </si>
  <si>
    <t>FDLMT1Q19RYS-A1</t>
  </si>
  <si>
    <t>FDLMT2BTRHPS-1-1</t>
  </si>
  <si>
    <t>FDLMT2BTRHPS-1</t>
  </si>
  <si>
    <t>FDLMT2BTRHPS</t>
  </si>
  <si>
    <t>EMILY SUJAN CHANG MATEO</t>
  </si>
  <si>
    <t>FDLMT37KFS5W-1-1</t>
  </si>
  <si>
    <t>FDLMT37KFS5W-1</t>
  </si>
  <si>
    <t>FDLMT37KFS5W</t>
  </si>
  <si>
    <t>GINA CACEDA MANRIQUE</t>
  </si>
  <si>
    <t>FDLMT3YDP763-1-1</t>
  </si>
  <si>
    <t>FDLMT3YDP763-1</t>
  </si>
  <si>
    <t>FDLMT3YDP763</t>
  </si>
  <si>
    <t>NANDIRA MARTINEZ GUTIERREZ</t>
  </si>
  <si>
    <t>FDLMT412ANAJ-1-1</t>
  </si>
  <si>
    <t>FDLMT412ANAJ-1</t>
  </si>
  <si>
    <t>FDLMT412ANAJ</t>
  </si>
  <si>
    <t>RENZO QUISPE NARVAEZ</t>
  </si>
  <si>
    <t>FDLMT42OIUTN-1-1</t>
  </si>
  <si>
    <t>FDLMT42OIUTN-1</t>
  </si>
  <si>
    <t>FDLMT42OIUTN</t>
  </si>
  <si>
    <t>ROSMERY SILVESTRE SALVADOR</t>
  </si>
  <si>
    <t>FDLMT45OX4QG-1-1</t>
  </si>
  <si>
    <t>FDLMT45OX4QG-1</t>
  </si>
  <si>
    <t>FDLMT45OX4QG</t>
  </si>
  <si>
    <t>DIEGO ALONSO BLONDET BELAUNDE</t>
  </si>
  <si>
    <t>FDLMT4HDFNCK-2-1</t>
  </si>
  <si>
    <t>PCK00065003716|WYB254636150</t>
  </si>
  <si>
    <t>FDLMT4HDFNCK-2</t>
  </si>
  <si>
    <t>FDLMT4HDFNCK-3-1</t>
  </si>
  <si>
    <t>FDLMT4HDFNCK-3</t>
  </si>
  <si>
    <t>FDLMT4NID86C-1-1</t>
  </si>
  <si>
    <t>FDLMT4NID86C-1</t>
  </si>
  <si>
    <t>FDLMT4NID86C-2-1</t>
  </si>
  <si>
    <t>FDLMT4NID86C-2</t>
  </si>
  <si>
    <t>FDLMT4NYZD5J-1-1</t>
  </si>
  <si>
    <t>FDLMT4NYZD5J-1</t>
  </si>
  <si>
    <t>FDLMT4NYZD5J</t>
  </si>
  <si>
    <t>WILSON JESUS REYES RANGEL</t>
  </si>
  <si>
    <t>FDLMT42I9Q2O-1-1</t>
  </si>
  <si>
    <t>FDLMT42I9Q2O-1</t>
  </si>
  <si>
    <t>FDLMU40GKDYC-1-1</t>
  </si>
  <si>
    <t>FDLMU40GKDYC-1</t>
  </si>
  <si>
    <t>FDLMU40GKDYC</t>
  </si>
  <si>
    <t xml:space="preserve">SILVIA EDITH  QUIROZ BARRENO </t>
  </si>
  <si>
    <t>FDLMU4H1AJU7-A2-1</t>
  </si>
  <si>
    <t>FDLMU4H1AJU7-A2</t>
  </si>
  <si>
    <t>FDLMT4IKXLTW-1-1</t>
  </si>
  <si>
    <t>FDLMT4IKXLTW-1</t>
  </si>
  <si>
    <t>FDLMT4IKXLTW</t>
  </si>
  <si>
    <t>ANLLY LUZ PILCO SHUY</t>
  </si>
  <si>
    <t>FDLMU3WML5K6-2-1</t>
  </si>
  <si>
    <t>FDLMU3WML5K6-2</t>
  </si>
  <si>
    <t>FDLMU3WML5K6</t>
  </si>
  <si>
    <t>LUISA DEL PILAR LOZANO PINEDO</t>
  </si>
  <si>
    <t>FDLMU3WYWWLU-A2-1</t>
  </si>
  <si>
    <t>FDLMU3WYWWLU-A2</t>
  </si>
  <si>
    <t>FDLMU3WYWWLU</t>
  </si>
  <si>
    <t>ALVARO BRAULIO CASTRO DE LA VEGA</t>
  </si>
  <si>
    <t>FDLMU4VURL74-A1-1</t>
  </si>
  <si>
    <t>FDLMU4VURL74-A1</t>
  </si>
  <si>
    <t>FDLMU4VURL74</t>
  </si>
  <si>
    <t>CAROLINA ISABEL SHIMABUKURO GOTO</t>
  </si>
  <si>
    <t>FDLMU5EG2D2V-A1-1</t>
  </si>
  <si>
    <t>FDLMU5EG2D2V-A1</t>
  </si>
  <si>
    <t>FDLMU5EG2D2V</t>
  </si>
  <si>
    <t>ADRIANA NICOLE CORREA SANDOVAL</t>
  </si>
  <si>
    <t>FDLMU5O5K1MC-1-1</t>
  </si>
  <si>
    <t>FDLMU5O5K1MC-1</t>
  </si>
  <si>
    <t>FDLMU5O5K1MC</t>
  </si>
  <si>
    <t xml:space="preserve">DAVID DARIO  CCOYCCOSI CATALAN </t>
  </si>
  <si>
    <t>FDLMQCBQ1GKQ-1-1</t>
  </si>
  <si>
    <t>FDLMQCBQ1GKQ-1</t>
  </si>
  <si>
    <t>FDLMQCBQ1GKQ</t>
  </si>
  <si>
    <t>BRIZICK ELIANA AGUILAR VALDERRAMA</t>
  </si>
  <si>
    <t>FDLMRSP7XFYQ-1-1</t>
  </si>
  <si>
    <t>FDLMRSP7XFYQ-1</t>
  </si>
  <si>
    <t>FDLMRSP7XFYQ</t>
  </si>
  <si>
    <t>CARLOS HUERTA</t>
  </si>
  <si>
    <t>FDLMRR0K6IFA-A-1</t>
  </si>
  <si>
    <t>FDLMRR0K6IFA-A</t>
  </si>
  <si>
    <t>FDLMRR0K6IFA</t>
  </si>
  <si>
    <t>PEDRO LUIS PUESCAS PEÑA</t>
  </si>
  <si>
    <t>FDLMSWEDFZD4-1-1</t>
  </si>
  <si>
    <t>FDLMSWEDFZD4-1</t>
  </si>
  <si>
    <t>FDLMSWEDFZD4</t>
  </si>
  <si>
    <t>LUIS ALFREDO SAMIR LOPEZ BARSALLO</t>
  </si>
  <si>
    <t>FDLMT0DK98XH-1-1</t>
  </si>
  <si>
    <t>FDLMT0DK98XH-1</t>
  </si>
  <si>
    <t>FDLMT0DK98XH</t>
  </si>
  <si>
    <t>HARNOLD HARNOLD</t>
  </si>
  <si>
    <t>FDLMT0DUFV40-A-1</t>
  </si>
  <si>
    <t>FDLMT0DUFV40-A</t>
  </si>
  <si>
    <t>FDLMT0DUFV40</t>
  </si>
  <si>
    <t>JANETH SOLEDAD SALAS DAMIAN</t>
  </si>
  <si>
    <t>FDLMT09S5C3U-1-1</t>
  </si>
  <si>
    <t>FDLMT09S5C3U-1</t>
  </si>
  <si>
    <t>FDLMT09S5C3U</t>
  </si>
  <si>
    <t>KARINA CHAMBI HILAJE</t>
  </si>
  <si>
    <t>FDLMT1N8TC2K-A2-1</t>
  </si>
  <si>
    <t>FDLMT1N8TC2K-A2</t>
  </si>
  <si>
    <t>FDLMT1N8TC2K</t>
  </si>
  <si>
    <t>MANUEL FERNANDO MARCHENA GAMARRA</t>
  </si>
  <si>
    <t>FDLMT1N8TC2K-A1-1</t>
  </si>
  <si>
    <t>FDLMT1N8TC2K-A1</t>
  </si>
  <si>
    <t>FDLMT1OJI4QL-1-1</t>
  </si>
  <si>
    <t>FDLMT1OJI4QL-1</t>
  </si>
  <si>
    <t>FDLMT1OJI4QL</t>
  </si>
  <si>
    <t>AXEL BRAHMS SEGALE DIAZ</t>
  </si>
  <si>
    <t>FDLMT1PUOEEG-1-1</t>
  </si>
  <si>
    <t>FDLMT1PUOEEG-1</t>
  </si>
  <si>
    <t>FDLMT1PUOEEG</t>
  </si>
  <si>
    <t>SAIRAH KATERYNE PEREZ OTINIANO</t>
  </si>
  <si>
    <t>FDLMT2908XIP-A1-1</t>
  </si>
  <si>
    <t>FDLMT2908XIP-A1</t>
  </si>
  <si>
    <t>FDLMT2908XIP</t>
  </si>
  <si>
    <t>ROCÍO LOURDES QUEA MAMANI</t>
  </si>
  <si>
    <t>FDLMT2KPYJTM-1-1</t>
  </si>
  <si>
    <t>FDLMT2KPYJTM-1</t>
  </si>
  <si>
    <t>FDLMT2KPYJTM</t>
  </si>
  <si>
    <t>MANUEL JAIR TORRES GUTIERREZ</t>
  </si>
  <si>
    <t>FDLMT2PPF7DV-1-1</t>
  </si>
  <si>
    <t>AI346961</t>
  </si>
  <si>
    <t>FDLMT2PPF7DV-1</t>
  </si>
  <si>
    <t>FDLMT2PPF7DV</t>
  </si>
  <si>
    <t>DEMETRIO EDGARDO CORONEL MONTENEGRO</t>
  </si>
  <si>
    <t>FDLMT31S1MQ3-2-1</t>
  </si>
  <si>
    <t>FDLMT31S1MQ3-2</t>
  </si>
  <si>
    <t>FDLMT31S1MQ3</t>
  </si>
  <si>
    <t>ARIADNA GABRIELA CANDIA GARCIA</t>
  </si>
  <si>
    <t>FDLMT32ZB95D-A2-1</t>
  </si>
  <si>
    <t>FDLMT32ZB95D-A2</t>
  </si>
  <si>
    <t>FDLMT32ZB95D</t>
  </si>
  <si>
    <t>HECTOR PEDRO HERNANDEZ TASAYCO</t>
  </si>
  <si>
    <t>FDLMT32ZB95D-A1-1</t>
  </si>
  <si>
    <t>FDLMT32ZB95D-A1</t>
  </si>
  <si>
    <t>FDLMT3AFW1JE-A1-1</t>
  </si>
  <si>
    <t>FDLMT3AFW1JE-A1</t>
  </si>
  <si>
    <t>FDLMT3AFW1JE</t>
  </si>
  <si>
    <t>JINETZA DAYANA MIRANDA ILLANES</t>
  </si>
  <si>
    <t>FDLMT3OR6QP1-1-1</t>
  </si>
  <si>
    <t>FDLMT3OR6QP1-1</t>
  </si>
  <si>
    <t>FDLMT3OR6QP1</t>
  </si>
  <si>
    <t>LIZETH YANELÍ SALDAÑA VEGA</t>
  </si>
  <si>
    <t>FDLMT44JNBSI-1-1</t>
  </si>
  <si>
    <t>FDLMT44JNBSI-1</t>
  </si>
  <si>
    <t>FDLMT44JNBSI</t>
  </si>
  <si>
    <t>ELARD JANERLY AGRADA CASAVERDE</t>
  </si>
  <si>
    <t>FDLMT44TTX04-1-1</t>
  </si>
  <si>
    <t>FDLMT44TTX04-1</t>
  </si>
  <si>
    <t>FDLMT44TTX04</t>
  </si>
  <si>
    <t>MONICA MERCEDES MUCHA CORDOVA</t>
  </si>
  <si>
    <t>FDLMT4O14K0W-A1-1</t>
  </si>
  <si>
    <t>FDLMT4O14K0W-A1</t>
  </si>
  <si>
    <t>FDLMT4O14K0W</t>
  </si>
  <si>
    <t>ABEL JHANO MAQUERA SACACA</t>
  </si>
  <si>
    <t>FDLMU41AP4EC-1-1</t>
  </si>
  <si>
    <t>FDLMU41AP4EC-1</t>
  </si>
  <si>
    <t>FDLMU41AP4EC</t>
  </si>
  <si>
    <t>ALEYLI MAYLID NAUCA BRAVO</t>
  </si>
  <si>
    <t>FDLMU4CE32XD-1-1</t>
  </si>
  <si>
    <t>FDLMU4CE32XD-1</t>
  </si>
  <si>
    <t>FDLMU4CE32XD</t>
  </si>
  <si>
    <t>LUIS PATRICK BUSTAMANTE CORONEL</t>
  </si>
  <si>
    <t>FDLMU4QMG133-2-1</t>
  </si>
  <si>
    <t>PCK00065020351|WYB254647810</t>
  </si>
  <si>
    <t>FDLMU4QMG133-2</t>
  </si>
  <si>
    <t>FDLMU4QMG133</t>
  </si>
  <si>
    <t>ELSA VERONICA CANALES BARDALES DE MONROY</t>
  </si>
  <si>
    <t>FDLMU4W6DL4Z-2-1</t>
  </si>
  <si>
    <t>FDLMU4W6DL4Z-2</t>
  </si>
  <si>
    <t>FDLMU4W6DL4Z</t>
  </si>
  <si>
    <t>ANGELICA CIPRIANA DURAND MEDRANO</t>
  </si>
  <si>
    <t>FDLMU6OJTDSD-A1-1</t>
  </si>
  <si>
    <t>FDLMU6OJTDSD-A1</t>
  </si>
  <si>
    <t>FDLMU6OJTDSD</t>
  </si>
  <si>
    <t>DARIO ALDAIR CHUNGA FIESTAS</t>
  </si>
  <si>
    <t>FDLMU8I24613-1-1</t>
  </si>
  <si>
    <t>FDLMU8I24613-1</t>
  </si>
  <si>
    <t>FDLMU8I24613</t>
  </si>
  <si>
    <t>VIVIAN HERLI CORNEJO RODRIGUEZ</t>
  </si>
  <si>
    <t>FDLMT43YXA2X-2-1</t>
  </si>
  <si>
    <t>FDLMT43YXA2X-2</t>
  </si>
  <si>
    <t>FDLMT43YXA2X</t>
  </si>
  <si>
    <t>JUANA MARILÚ MOLINA MONDOÑEDO</t>
  </si>
  <si>
    <t>FDLMSUGF7ERT-1-1</t>
  </si>
  <si>
    <t>FDLMSUGF7ERT-1</t>
  </si>
  <si>
    <t>FDLMSUGF7ERT</t>
  </si>
  <si>
    <t>WILLY ABEL PIZAN BENITES</t>
  </si>
  <si>
    <t>FDLMT19TXPB2-1-1</t>
  </si>
  <si>
    <t>FDLMT19TXPB2-1</t>
  </si>
  <si>
    <t>FDLMT19TXPB2</t>
  </si>
  <si>
    <t>WILBER ALEXANDER ALMEYDA LUNA</t>
  </si>
  <si>
    <t>FDLMT1NIZX91-1-1</t>
  </si>
  <si>
    <t>FDLMT1NIZX91-1</t>
  </si>
  <si>
    <t>FDLMT1NIZX91</t>
  </si>
  <si>
    <t>NICOLL SHAMIRA NICOLL SHAMIRA</t>
  </si>
  <si>
    <t>FDLMT1OJ9JW8-A2-1</t>
  </si>
  <si>
    <t>FDLMT1OJ9JW8-A2</t>
  </si>
  <si>
    <t>FDLMT1OJ9JW8</t>
  </si>
  <si>
    <t>SEBASTIAN DANIEL ZAVALA QUIJANDRIA</t>
  </si>
  <si>
    <t>FDLMQITE48R2-1-1</t>
  </si>
  <si>
    <t>FDLMQITE48R2-1</t>
  </si>
  <si>
    <t>FDLMQITE48R2</t>
  </si>
  <si>
    <t>ANA ROCIO BORDA FUERTE</t>
  </si>
  <si>
    <t>FDLMT2MFUEUJ-1-1</t>
  </si>
  <si>
    <t>FDLMT2MFUEUJ-1</t>
  </si>
  <si>
    <t>FDLMT2MFUEUJ</t>
  </si>
  <si>
    <t>PAMELA ALEXANDRA ESPINOZA SANCHEZ</t>
  </si>
  <si>
    <t>FDLMT31ZPBM2-1-1</t>
  </si>
  <si>
    <t>FDLMT31ZPBM2-1</t>
  </si>
  <si>
    <t>FDLMT31ZPBM2</t>
  </si>
  <si>
    <t>ROSMERY ELIZABETH ANHUAMAN SANCHEZ</t>
  </si>
  <si>
    <t>FDLMT35FID2K-1-1</t>
  </si>
  <si>
    <t>FDLMT35FID2K-1</t>
  </si>
  <si>
    <t>FDLMT35FID2K</t>
  </si>
  <si>
    <t>JENIFFER FIORELLA CORA BEJAR</t>
  </si>
  <si>
    <t>FDLMT3ONUPD2-1-1</t>
  </si>
  <si>
    <t>FDLMT3ONUPD2-1</t>
  </si>
  <si>
    <t>FDLMT3ONUPD2</t>
  </si>
  <si>
    <t>NOHELIA JACINTA BALLON LUJAN</t>
  </si>
  <si>
    <t>FDLMT3QQBLNH-A1-1</t>
  </si>
  <si>
    <t>FDLMT3QQBLNH-A1</t>
  </si>
  <si>
    <t>FDLMT3QQBLNH</t>
  </si>
  <si>
    <t>FDLMT3ZVYY03-2-1</t>
  </si>
  <si>
    <t>FDLMT3ZVYY03-2</t>
  </si>
  <si>
    <t>FDLMT3ZVYY03</t>
  </si>
  <si>
    <t>SELMA CUICAPUZA ARAUJO</t>
  </si>
  <si>
    <t>FDLMT47AMR74-1-1</t>
  </si>
  <si>
    <t>FDLMT47AMR74-1</t>
  </si>
  <si>
    <t>FDLMT47AMR74</t>
  </si>
  <si>
    <t>NATALY ELIZABETH GARCIA MIRANDA</t>
  </si>
  <si>
    <t>FDLMT4I9GW9D-1-1</t>
  </si>
  <si>
    <t>FDLMT4I9GW9D-1</t>
  </si>
  <si>
    <t>FDLMT4I9GW9D</t>
  </si>
  <si>
    <t>CRISTIAN YONATAN LEIVA TIRADO</t>
  </si>
  <si>
    <t>FDLMU4WVSW2S-1-1</t>
  </si>
  <si>
    <t>FDLMU4WVSW2S-1</t>
  </si>
  <si>
    <t>FDLMU4WVSW2S</t>
  </si>
  <si>
    <t>ELLEN  VASQUEZ SAAVEDRA</t>
  </si>
  <si>
    <t>FDLMU5N5J8LN-1-1</t>
  </si>
  <si>
    <t>FDLMU5N5J8LN-1</t>
  </si>
  <si>
    <t>FDLMU5N5J8LN</t>
  </si>
  <si>
    <t>DIEGO MARTIN PUENTE MARCENARO</t>
  </si>
  <si>
    <t>FDLMU8KJ6NA9-1-1</t>
  </si>
  <si>
    <t>FDLMU8KJ6NA9-1</t>
  </si>
  <si>
    <t>FDLMU8KJ6NA9</t>
  </si>
  <si>
    <t>MARIA DEL PILAR FLORES LOPEZ</t>
  </si>
  <si>
    <t>FDLMU8XS2K8E-1-1</t>
  </si>
  <si>
    <t>FDLMU8XS2K8E-1</t>
  </si>
  <si>
    <t>FDLMU8XS2K8E</t>
  </si>
  <si>
    <t xml:space="preserve">EDWARDS JOHNNATHAN  VERDE SÁNCHEZ </t>
  </si>
  <si>
    <t>FDLMU8MCV2G3-6-1</t>
  </si>
  <si>
    <t>FDLMU8MCV2G3-6</t>
  </si>
  <si>
    <t>FDLMU8MCV2G3-A1-1</t>
  </si>
  <si>
    <t>FDLMU8MCV2G3-A1</t>
  </si>
  <si>
    <t>FDLMU8MCV2G3-3-1</t>
  </si>
  <si>
    <t>FDLMU8MCV2G3-3</t>
  </si>
  <si>
    <t>FDLMU8MCV2G3-7-1</t>
  </si>
  <si>
    <t>FDLMU8MCV2G3-7</t>
  </si>
  <si>
    <t>FDLMU8MCV2G3-2-1</t>
  </si>
  <si>
    <t>FDLMU8MCV2G3-2</t>
  </si>
  <si>
    <t>FDLMU4B1MQDM-1-1</t>
  </si>
  <si>
    <t>FDLMU4B1MQDM-1</t>
  </si>
  <si>
    <t>FDLMU4B1MQDM</t>
  </si>
  <si>
    <t>JACK BILLY CEDAMANO MERINO</t>
  </si>
  <si>
    <t>FDLMK5ZQQMCL-1-1</t>
  </si>
  <si>
    <t>FDLMK5ZQQMCL-1</t>
  </si>
  <si>
    <t>FDLMK5ZQQMCL</t>
  </si>
  <si>
    <t>FELICIANA FELICIANA</t>
  </si>
  <si>
    <t>FDLMP9SZT7BV-1-1</t>
  </si>
  <si>
    <t>PCK00064542397|WYB254178640</t>
  </si>
  <si>
    <t>FDLMP9SZT7BV-1</t>
  </si>
  <si>
    <t>FDLMP9SZT7BV</t>
  </si>
  <si>
    <t>ROSA SEBASTIANA TURPO MAMANI</t>
  </si>
  <si>
    <t>FDLMQJEYK20X-1-1</t>
  </si>
  <si>
    <t>FDLMQJEYK20X-1</t>
  </si>
  <si>
    <t>FDLMT4J6M14I-1-1</t>
  </si>
  <si>
    <t>PCK00065095998|WYB254723711</t>
  </si>
  <si>
    <t>FDLMT4J6M14I-1</t>
  </si>
  <si>
    <t>FDLMT4J6M14I</t>
  </si>
  <si>
    <t>PAMELA VILLAVICENCIO PARIONA</t>
  </si>
  <si>
    <t>FDLMT3Q9QYPY-1-1</t>
  </si>
  <si>
    <t>FDLMT3Q9QYPY-1</t>
  </si>
  <si>
    <t>FDLMT3Q9QYPY</t>
  </si>
  <si>
    <t>KARIN FIORELLA FLOREANO GARCIA</t>
  </si>
  <si>
    <t>FDLMU4HD54I2-1-1</t>
  </si>
  <si>
    <t>FDLMU4HD54I2-1</t>
  </si>
  <si>
    <t>FDLMU4HD54I2</t>
  </si>
  <si>
    <t>SINDI MONICA ROMAN ORDINOLA</t>
  </si>
  <si>
    <t>FDLMU4Q5CT03-1-1</t>
  </si>
  <si>
    <t>FDLMU4Q5CT03-1</t>
  </si>
  <si>
    <t>FDLMU4Q5CT03</t>
  </si>
  <si>
    <t>FDLMU59EFU18-1-1</t>
  </si>
  <si>
    <t>FDLMU59EFU18-1</t>
  </si>
  <si>
    <t>FDLMU59EFU18</t>
  </si>
  <si>
    <t>DAYANA NICOLLE ZAPATA ROSALES</t>
  </si>
  <si>
    <t>FDLMU5CFF5G4-1-1</t>
  </si>
  <si>
    <t>AI346988</t>
  </si>
  <si>
    <t>FDLMU5CFF5G4-1</t>
  </si>
  <si>
    <t>FDLMU5CFF5G4</t>
  </si>
  <si>
    <t>JOSE ANTONIO HERNANDEZ MENOR</t>
  </si>
  <si>
    <t>FDLMU3YGKH3U-1-1</t>
  </si>
  <si>
    <t>FDLMU3YGKH3U-1</t>
  </si>
  <si>
    <t>FDLMU3YGKH3U</t>
  </si>
  <si>
    <t>MARIBEL PARI CHAMBI</t>
  </si>
  <si>
    <t>FDLMQK6QTG1K-1-1</t>
  </si>
  <si>
    <t>FDLMQK6QTG1K-1</t>
  </si>
  <si>
    <t>FDLMQK6QTG1K</t>
  </si>
  <si>
    <t>MARIBEL HERRERA PEREZ</t>
  </si>
  <si>
    <t>FDLMSVG3KELU-2-1</t>
  </si>
  <si>
    <t>PCK00064883933|WYB254521868</t>
  </si>
  <si>
    <t>FDLMSVG3KELU-2</t>
  </si>
  <si>
    <t>FDLMSVG3KELU</t>
  </si>
  <si>
    <t>LINDA MARILIN LINDA MARILIN</t>
  </si>
  <si>
    <t>FDLMT0T9YAFY-1-1</t>
  </si>
  <si>
    <t>FDLMT0T9YAFY-1</t>
  </si>
  <si>
    <t>FDLMT0T9YAFY</t>
  </si>
  <si>
    <t>ANGELLO STEVE PRADO FERNANDEZ</t>
  </si>
  <si>
    <t>FDLMT1OOZCO9-1-1</t>
  </si>
  <si>
    <t>FDLMT1OOZCO9-1</t>
  </si>
  <si>
    <t>FDLMT1OOZCO9</t>
  </si>
  <si>
    <t>JEAN CARLOS AARON JEAN CARLOS AARON</t>
  </si>
  <si>
    <t>FDLMT1QOBRPK-1-1</t>
  </si>
  <si>
    <t>AI346971</t>
  </si>
  <si>
    <t>FDLMT1QOBRPK-1</t>
  </si>
  <si>
    <t>FDLMT1QOBRPK</t>
  </si>
  <si>
    <t>SHARON YADIRA BOCANEGRA PEREZ</t>
  </si>
  <si>
    <t>FDLMT32B8WQP-1-1</t>
  </si>
  <si>
    <t>FDLMT32B8WQP-1</t>
  </si>
  <si>
    <t>FDLMT32B8WQP</t>
  </si>
  <si>
    <t>FDLMT352UM52-1-1</t>
  </si>
  <si>
    <t>FDLMT352UM52-1</t>
  </si>
  <si>
    <t>FDLMT352UM52</t>
  </si>
  <si>
    <t>MABEL INFANTE ROJAS</t>
  </si>
  <si>
    <t>FDLMT3IZYAYE-1-1</t>
  </si>
  <si>
    <t>FDLMT3IZYAYE-1</t>
  </si>
  <si>
    <t>FDLMT3IZYAYE</t>
  </si>
  <si>
    <t>JOSE CARLOS QUINTANA RONDON</t>
  </si>
  <si>
    <t>FDLMT3NHE1ZG-2-1</t>
  </si>
  <si>
    <t>FDLMT3NHE1ZG-2</t>
  </si>
  <si>
    <t>FDLMT3NHE1ZG</t>
  </si>
  <si>
    <t>JACQUELINE VERONICA PATIÑO ORDINOLA</t>
  </si>
  <si>
    <t>FDLMT3NLHYSY-1-1</t>
  </si>
  <si>
    <t>FDLMT3NLHYSY-1</t>
  </si>
  <si>
    <t>FDLMT3NLHYSY</t>
  </si>
  <si>
    <t>STHEFANY MECA</t>
  </si>
  <si>
    <t>FDLMT410KUMI-1-1</t>
  </si>
  <si>
    <t>FDLMT410KUMI-1</t>
  </si>
  <si>
    <t>FDLMT410KUMI</t>
  </si>
  <si>
    <t>DIANA CAROLINA CASTAÑEDA VARGAS</t>
  </si>
  <si>
    <t>FDLMT44VQIS1-1-1</t>
  </si>
  <si>
    <t>FDLMT44VQIS1-1</t>
  </si>
  <si>
    <t>FDLMT44VQIS1</t>
  </si>
  <si>
    <t>AROON WILLIAMS MUNAYCO ALMANZA</t>
  </si>
  <si>
    <t>FDLMT4EJVY0T-1-1</t>
  </si>
  <si>
    <t>FDLMT4EJVY0T-1</t>
  </si>
  <si>
    <t>FDLMT4EJVY0T</t>
  </si>
  <si>
    <t>TIANA MARINA OTINIANO LOPEZ</t>
  </si>
  <si>
    <t>FDLMT19BEY0I-1-1</t>
  </si>
  <si>
    <t>FDLMT19BEY0I-1</t>
  </si>
  <si>
    <t>FDLMT19BEY0I</t>
  </si>
  <si>
    <t>RONALD PABLO PACHECO RIVERA</t>
  </si>
  <si>
    <t>FDLMT4IQSMKD-1-1</t>
  </si>
  <si>
    <t>FDLMT4IQSMKD-1</t>
  </si>
  <si>
    <t>FDLMT4IQSMKD</t>
  </si>
  <si>
    <t>SARA ROSAURA CHICALLA MOLINA</t>
  </si>
  <si>
    <t>FDLMT4K7LT4P-2-1</t>
  </si>
  <si>
    <t>FDLMT4K7LT4P-2</t>
  </si>
  <si>
    <t>FDLMT4K7LT4P</t>
  </si>
  <si>
    <t>KIMBERLY JANELA MALCA CHUQUILIN</t>
  </si>
  <si>
    <t>FDLMU4AV2SIE-1-1</t>
  </si>
  <si>
    <t>FDLMU4AV2SIE-1</t>
  </si>
  <si>
    <t>FDLMU4AV2SIE</t>
  </si>
  <si>
    <t>JORGE RUBEN MAXI CALLE</t>
  </si>
  <si>
    <t>FDLMU5PLZU72-1-1</t>
  </si>
  <si>
    <t>FDLMU5PLZU72-1</t>
  </si>
  <si>
    <t>FDLMU5PLZU72</t>
  </si>
  <si>
    <t>FLOR GRACIELA ANGELUDIS ESPINOZA</t>
  </si>
  <si>
    <t>FDLMU5ST6YQ2-1-1</t>
  </si>
  <si>
    <t>FDLMU5ST6YQ2-1</t>
  </si>
  <si>
    <t>FDLMU5ST6YQ2</t>
  </si>
  <si>
    <t>ROBERTO MAURICIO PERALTA JIMENEZ</t>
  </si>
  <si>
    <t>FDLMU79DF21S-1-1</t>
  </si>
  <si>
    <t>FDLMU79DF21S-1</t>
  </si>
  <si>
    <t>FDLMU79DF21S</t>
  </si>
  <si>
    <t>JUANA MARIBEL MAMANI CHOQUECOTA</t>
  </si>
  <si>
    <t>FDLMRS8OYE5Q-1-1</t>
  </si>
  <si>
    <t>FDLMRS8OYE5Q-1</t>
  </si>
  <si>
    <t>FDLMRS8OYE5Q</t>
  </si>
  <si>
    <t>JENICSA OLGA BUSTOS ROSADO</t>
  </si>
  <si>
    <t>FDLMSUSF6657-A1-1</t>
  </si>
  <si>
    <t>FDLMSUSF6657-A1</t>
  </si>
  <si>
    <t>FDLMSUSF6657</t>
  </si>
  <si>
    <t>MACLINDER STIWEN PILCO NORIEGA</t>
  </si>
  <si>
    <t>FDLMSVRNS7OE-A2-1</t>
  </si>
  <si>
    <t>FDLMSVRNS7OE-A2</t>
  </si>
  <si>
    <t>FDLMSVRNS7OE</t>
  </si>
  <si>
    <t>STEPHEN MARCELO CASTRO GOYBURO</t>
  </si>
  <si>
    <t>FDLMT17XRIZM-1-1</t>
  </si>
  <si>
    <t>FDLMT17XRIZM-1</t>
  </si>
  <si>
    <t>FDLMT17XRIZM</t>
  </si>
  <si>
    <t>BRENDA DINORA BRENDA DINORA</t>
  </si>
  <si>
    <t>FDLMRTMU1ARH-A1-1</t>
  </si>
  <si>
    <t>FDLMRTMU1ARH-A1</t>
  </si>
  <si>
    <t>FDLMRTMU1ARH</t>
  </si>
  <si>
    <t>GIOCONDA VIRGINIA PIZARRO MEDINA</t>
  </si>
  <si>
    <t>FDLMRTMU1ARH-A-1</t>
  </si>
  <si>
    <t>FDLMRTMU1ARH-A</t>
  </si>
  <si>
    <t>FDLMT23RKJNU-1-1</t>
  </si>
  <si>
    <t>FDLMT23RKJNU-1</t>
  </si>
  <si>
    <t>FDLMT23RKJNU</t>
  </si>
  <si>
    <t>JOSE VALENTIN IMAÑA TANTALEAN</t>
  </si>
  <si>
    <t>FDLMMN767KHT-1-1</t>
  </si>
  <si>
    <t>FDLMMN767KHT-1</t>
  </si>
  <si>
    <t>FDLMMN767KHT</t>
  </si>
  <si>
    <t>EMILIO SALAS QUISPE</t>
  </si>
  <si>
    <t>FDLMT2SJ6MUP-1-1</t>
  </si>
  <si>
    <t>FDLMT2SJ6MUP-1</t>
  </si>
  <si>
    <t>FDLMT2SJ6MUP</t>
  </si>
  <si>
    <t>FDLMT315XZZ3-1-1</t>
  </si>
  <si>
    <t>PCK00064981862|WYB254615773</t>
  </si>
  <si>
    <t>FDLMT315XZZ3-1</t>
  </si>
  <si>
    <t>FDLMT315XZZ3</t>
  </si>
  <si>
    <t>MARIELENA BLAS ALARCON</t>
  </si>
  <si>
    <t>FDLMT3JMRDN5-1-1</t>
  </si>
  <si>
    <t>FDLMT3JMRDN5-1</t>
  </si>
  <si>
    <t>FDLMT3JMRDN5</t>
  </si>
  <si>
    <t>OSCAR MEDINA TANTAS</t>
  </si>
  <si>
    <t>FDLMT3JS4BLP-1-1</t>
  </si>
  <si>
    <t>FDLMT3JS4BLP-1</t>
  </si>
  <si>
    <t>FDLMT3JS4BLP</t>
  </si>
  <si>
    <t>DAYANNA ROSSMERY LUCAS FRETEL</t>
  </si>
  <si>
    <t>FDLMT4MZUGM0-1-1</t>
  </si>
  <si>
    <t>FDLMT4MZUGM0-1</t>
  </si>
  <si>
    <t>FDLMT4MZUGM0</t>
  </si>
  <si>
    <t>FDLMU40T901X-1-1</t>
  </si>
  <si>
    <t>FDLMU40T901X-1</t>
  </si>
  <si>
    <t>FDLMU40T901X</t>
  </si>
  <si>
    <t>BRAYAM CRISTIAN ZUÑIGA ROCA</t>
  </si>
  <si>
    <t>FDLMU4QX3Q8W-1-1</t>
  </si>
  <si>
    <t>FDLMU4QX3Q8W-1</t>
  </si>
  <si>
    <t>Limoni Mall Aventura Santa Anita B-2002</t>
  </si>
  <si>
    <t>FDLMU4QX3Q8W</t>
  </si>
  <si>
    <t>SANDRA REBECA VICENTE TUPPIA</t>
  </si>
  <si>
    <t>FDLMU5AWZZEK-1-1</t>
  </si>
  <si>
    <t>FDLMU5AWZZEK-1</t>
  </si>
  <si>
    <t>FDLMU5AWZZEK</t>
  </si>
  <si>
    <t>KERLIN DIEGO CALLÁN CÁRDENAS</t>
  </si>
  <si>
    <t>FDLMU9JPR1ZU-1-1</t>
  </si>
  <si>
    <t>FDLMU9JPR1ZU-1</t>
  </si>
  <si>
    <t>FDLMU9JPR1ZU</t>
  </si>
  <si>
    <t xml:space="preserve">LUZ DE ORO DAZA QUERALEZ </t>
  </si>
  <si>
    <t>FDLMQKMXMSDX-2-1</t>
  </si>
  <si>
    <t>FDLMQKMXMSDX-2</t>
  </si>
  <si>
    <t>FDLMQKMXMSDX</t>
  </si>
  <si>
    <t>SEGUNDO MOISES SILVA CERQUERA</t>
  </si>
  <si>
    <t>FDLMRSR2XPBN-A-1</t>
  </si>
  <si>
    <t>FDLMRSR2XPBN-A</t>
  </si>
  <si>
    <t>FDLMRSR2XPBN</t>
  </si>
  <si>
    <t>KATHRYN KASANDRA REYNOSO BELTRAN</t>
  </si>
  <si>
    <t>FDLMRU40FM5F-A-1</t>
  </si>
  <si>
    <t>FDLMRU40FM5F-A</t>
  </si>
  <si>
    <t>FDLMRU40FM5F</t>
  </si>
  <si>
    <t>DAVID ALEJANDRO LAZARO ROSALES</t>
  </si>
  <si>
    <t>FDLMRUJ25HAL-1-1</t>
  </si>
  <si>
    <t>FDLMRUJ25HAL-1</t>
  </si>
  <si>
    <t>FDLMRUJ25HAL</t>
  </si>
  <si>
    <t>TERESA ISABEL AVELLANEDA GONZALES</t>
  </si>
  <si>
    <t>FDLMT0R3OCJP-1-1</t>
  </si>
  <si>
    <t>FDLMT0R3OCJP-1</t>
  </si>
  <si>
    <t>FDLMT0R3OCJP</t>
  </si>
  <si>
    <t>MILUSCA FLORES</t>
  </si>
  <si>
    <t>FDLMSUYR9JWQ-1-1</t>
  </si>
  <si>
    <t>FDLMSUYR9JWQ-1</t>
  </si>
  <si>
    <t>FDLMSUYR9JWQ</t>
  </si>
  <si>
    <t>DEILY EMILY CHACON ESPEJO</t>
  </si>
  <si>
    <t>FDLMT0I19KGR-1-1</t>
  </si>
  <si>
    <t>FDLMT0I19KGR-1</t>
  </si>
  <si>
    <t>FDLMT0I19KGR</t>
  </si>
  <si>
    <t>PAOLA YULY BAZAN TORRES</t>
  </si>
  <si>
    <t>FDLMT1PUUX07-1-1</t>
  </si>
  <si>
    <t>FDLMT1PUUX07-1</t>
  </si>
  <si>
    <t>FDLMT1PUUX07</t>
  </si>
  <si>
    <t>VALERIE CARDENAS AMPUERO</t>
  </si>
  <si>
    <t>FDLMSUFEEN0Y-1-1</t>
  </si>
  <si>
    <t>PCK00064983350|WYB254617237</t>
  </si>
  <si>
    <t>FDLMSUFEEN0Y-1</t>
  </si>
  <si>
    <t>FDLMSUFEEN0Y</t>
  </si>
  <si>
    <t>ROSALIA TONGO GUERRERO</t>
  </si>
  <si>
    <t>FDLMT38AP71F-1-1</t>
  </si>
  <si>
    <t>PCK00064984640|WYB254618632</t>
  </si>
  <si>
    <t>FDLMT38AP71F-1</t>
  </si>
  <si>
    <t>FDLMT38AP71F</t>
  </si>
  <si>
    <t>FDLMT4MK8KLI-1-1</t>
  </si>
  <si>
    <t>FDLMT4MK8KLI-1</t>
  </si>
  <si>
    <t>FDLMT4MK8KLI</t>
  </si>
  <si>
    <t>MADELEINE FERNANDA TIPACTI COLLACHAGUA</t>
  </si>
  <si>
    <t>FDLMU3WNHB74-1-1</t>
  </si>
  <si>
    <t>FDLMU3WNHB74-1</t>
  </si>
  <si>
    <t>FDLMU3WNHB74</t>
  </si>
  <si>
    <t>MONICA ANCCO ARREDONDO</t>
  </si>
  <si>
    <t>FDLMU4WJH6E8-1-1</t>
  </si>
  <si>
    <t>FDLMU4WJH6E8-1</t>
  </si>
  <si>
    <t>FDLMU4WJH6E8</t>
  </si>
  <si>
    <t>FDLMU65P5BZH-A1-1</t>
  </si>
  <si>
    <t>FDLMU65P5BZH-A1</t>
  </si>
  <si>
    <t>FDLMT3LZDDO4-2-1</t>
  </si>
  <si>
    <t>FDLMT3LZDDO4-2</t>
  </si>
  <si>
    <t>FDLMQH1AW1YN-1-1</t>
  </si>
  <si>
    <t>PCK00064544675|WYB254181153</t>
  </si>
  <si>
    <t>FDLMQH1AW1YN-1</t>
  </si>
  <si>
    <t>FDLMQH1AW1YN</t>
  </si>
  <si>
    <t>MILENA SOFIA MOLLEDA ORTIZ</t>
  </si>
  <si>
    <t>FDLMRRVVHJQA-3-1</t>
  </si>
  <si>
    <t>PCK00064765507|WYB254401900</t>
  </si>
  <si>
    <t>FDLMRRVVHJQA-3</t>
  </si>
  <si>
    <t>FDLMRRVVHJQA</t>
  </si>
  <si>
    <t>LAURA TELLEZ MALDONADO</t>
  </si>
  <si>
    <t>FDLMT0WCT3J2-1-1</t>
  </si>
  <si>
    <t>FDLMT0WCT3J2-1</t>
  </si>
  <si>
    <t>FDLMT0WCT3J2</t>
  </si>
  <si>
    <t>MARIA ISABEL MEDRANO BRAVO</t>
  </si>
  <si>
    <t>FDLMT190URNW-1-1</t>
  </si>
  <si>
    <t>SAN RAMON</t>
  </si>
  <si>
    <t>AI346975</t>
  </si>
  <si>
    <t>FDLMT190URNW-1</t>
  </si>
  <si>
    <t>FDLMT190URNW</t>
  </si>
  <si>
    <t>ROCIO ELVA LOBATO QUISPE</t>
  </si>
  <si>
    <t>FDLMRTLZI9RW-2-1</t>
  </si>
  <si>
    <t>FDLMRTLZI9RW-2</t>
  </si>
  <si>
    <t>FDLMRTLZI9RW</t>
  </si>
  <si>
    <t>ASUNTA DIAZ MEJIA</t>
  </si>
  <si>
    <t>FDLMT1FGDK9M-1-1</t>
  </si>
  <si>
    <t>FDLMT1FGDK9M-1</t>
  </si>
  <si>
    <t>FDLMT1FGDK9M</t>
  </si>
  <si>
    <t>JORGE LUIS ESCALANTE GARCIA</t>
  </si>
  <si>
    <t>FDLMT1940G6H-1-1</t>
  </si>
  <si>
    <t>FDLMT1940G6H-1</t>
  </si>
  <si>
    <t>FDLMT1940G6H</t>
  </si>
  <si>
    <t>CESAR LEONARDO CESAR LEONARDO</t>
  </si>
  <si>
    <t>FDLMT2KSPCY5-1-1</t>
  </si>
  <si>
    <t>FDLMT2KSPCY5-1</t>
  </si>
  <si>
    <t>FDLMT2KSPCY5</t>
  </si>
  <si>
    <t>ALICCE IVONNE HUAQUIPACO BASURCO</t>
  </si>
  <si>
    <t>FDLMT33RW9O2-1-1</t>
  </si>
  <si>
    <t>FDLMT33RW9O2-1</t>
  </si>
  <si>
    <t>FDLMT33RW9O2</t>
  </si>
  <si>
    <t>MIRIAN MEDINA MERMA</t>
  </si>
  <si>
    <t>FDLMT26EE2T9-1-1</t>
  </si>
  <si>
    <t>FDLMT26EE2T9-1</t>
  </si>
  <si>
    <t>FDLMT26EE2T9</t>
  </si>
  <si>
    <t>GIANELA ESTEFANY GIANELA ESTEFANY</t>
  </si>
  <si>
    <t>FDLMT3NYU68N-1-1</t>
  </si>
  <si>
    <t>FDLMT3NYU68N-1</t>
  </si>
  <si>
    <t>FDLMT3NYU68N</t>
  </si>
  <si>
    <t xml:space="preserve">NALLELY CAROLINA  CASTILLO SÁNCHEZ </t>
  </si>
  <si>
    <t>FDLMT3P5NXFA-1-1</t>
  </si>
  <si>
    <t>FDLMT3P5NXFA-1</t>
  </si>
  <si>
    <t>FDLMT3P5NXFA</t>
  </si>
  <si>
    <t>AYDE MARLENY LLANOS ADAN</t>
  </si>
  <si>
    <t>FDLMT4GFMUEL-1-1</t>
  </si>
  <si>
    <t>FDLMT4GFMUEL-1</t>
  </si>
  <si>
    <t>FDLMT4GFMUEL</t>
  </si>
  <si>
    <t>FDLMT4IQDM7P-1-1</t>
  </si>
  <si>
    <t>FDLMT4IQDM7P-1</t>
  </si>
  <si>
    <t>FDLMT4IQDM7P</t>
  </si>
  <si>
    <t>KEREN JEMIMA IZQUIERDO GARCIA</t>
  </si>
  <si>
    <t>FDLMT4K07XWI-1-1</t>
  </si>
  <si>
    <t>FDLMT4K07XWI-1</t>
  </si>
  <si>
    <t>FDLMT4K07XWI</t>
  </si>
  <si>
    <t>LILIANA PALMA OLIVERA</t>
  </si>
  <si>
    <t>FDLMT4K07XWI-3-1</t>
  </si>
  <si>
    <t>FDLMT4K07XWI-3</t>
  </si>
  <si>
    <t>FDLMT4O0L97X-1-1</t>
  </si>
  <si>
    <t>FDLMT4O0L97X-1</t>
  </si>
  <si>
    <t>FDLMT4O0L97X</t>
  </si>
  <si>
    <t>CYNTHIA BARAZORDA BAZAN</t>
  </si>
  <si>
    <t>FDLMU4P84NH3-1-1</t>
  </si>
  <si>
    <t>FDLMU4P84NH3-1</t>
  </si>
  <si>
    <t>FDLMU4P84NH3</t>
  </si>
  <si>
    <t>SOLEDAD DOLORES RIVERA MARCA</t>
  </si>
  <si>
    <t>FDLMU4UPQNYL-1-1</t>
  </si>
  <si>
    <t>FDLMU4UPQNYL-1</t>
  </si>
  <si>
    <t>FDLMU4UPQNYL</t>
  </si>
  <si>
    <t>MARTHA VERONICA VALENZUELA PALACIOS</t>
  </si>
  <si>
    <t>FDLMU5CMSXXV-A1-1</t>
  </si>
  <si>
    <t>FDLMU5CMSXXV-A1</t>
  </si>
  <si>
    <t>FDLMU5CMSXXV</t>
  </si>
  <si>
    <t>EDITH LILIANA MORE YATACO DE MORON</t>
  </si>
  <si>
    <t>FDLMU5P4H9JS-2-1</t>
  </si>
  <si>
    <t>FDLMU5P4H9JS-2</t>
  </si>
  <si>
    <t>FDLMU5P4H9JS</t>
  </si>
  <si>
    <t>YICSY SMITH SALAZAR SANCHEZ</t>
  </si>
  <si>
    <t>FDLMU5P4H9JS-6-1</t>
  </si>
  <si>
    <t>FDLMU5P4H9JS-6</t>
  </si>
  <si>
    <t>FDLMU5P4H9JS-3-1</t>
  </si>
  <si>
    <t>FDLMU5P4H9JS-3</t>
  </si>
  <si>
    <t>FDLMU5SCGNB2-1-1</t>
  </si>
  <si>
    <t>FDLMU5SCGNB2-1</t>
  </si>
  <si>
    <t>FDLMU5SCGNB2</t>
  </si>
  <si>
    <t>FDLMU67I4N13-2-1</t>
  </si>
  <si>
    <t>FDLMU67I4N13-2</t>
  </si>
  <si>
    <t>FDLMU67I4N13</t>
  </si>
  <si>
    <t>RUTH MARÍA HUARACA CABRERA</t>
  </si>
  <si>
    <t>FDLMU91XOCAH-1-1</t>
  </si>
  <si>
    <t>FDLMU91XOCAH-1</t>
  </si>
  <si>
    <t>FDLMU91XOCAH</t>
  </si>
  <si>
    <t>MELISA REYES PEREZ DE VELAZCO</t>
  </si>
  <si>
    <t>FDLMSU2ZZLZW-A2-1</t>
  </si>
  <si>
    <t>FDLMSU2ZZLZW-A2</t>
  </si>
  <si>
    <t>FDLMT09K3X7F-A2-1</t>
  </si>
  <si>
    <t>FDLMT09K3X7F-A2</t>
  </si>
  <si>
    <t>FDLMT09K3X7F</t>
  </si>
  <si>
    <t xml:space="preserve">DAYLY LICELY  DÍAZ MELÉNDEZ </t>
  </si>
  <si>
    <t>FDLMT09K3X7F-A1-1</t>
  </si>
  <si>
    <t>FDLMT09K3X7F-A1</t>
  </si>
  <si>
    <t>FDLMT0XFFELV-1-1</t>
  </si>
  <si>
    <t>FDLMT0XFFELV-1</t>
  </si>
  <si>
    <t>FDLMT0XFFELV</t>
  </si>
  <si>
    <t>EDGAR VICTOR MORENO GONZALES</t>
  </si>
  <si>
    <t>FDLMT1QISE78-1-1</t>
  </si>
  <si>
    <t>SACHACA</t>
  </si>
  <si>
    <t>PCK00065001551|WYB254635170</t>
  </si>
  <si>
    <t>FDLMT1QISE78-1</t>
  </si>
  <si>
    <t>FDLMT1QISE78</t>
  </si>
  <si>
    <t>ELSA AMELIA BENAVENTE CRUZ</t>
  </si>
  <si>
    <t>FDLMT24F9WID-1-1</t>
  </si>
  <si>
    <t>FDLMT24F9WID-1</t>
  </si>
  <si>
    <t>FDLMT24F9WID</t>
  </si>
  <si>
    <t>ELIZABETH ROSARIO ZUÑIGA</t>
  </si>
  <si>
    <t>FDLMT31M25LV-1-1</t>
  </si>
  <si>
    <t>FDLMT31M25LV-1</t>
  </si>
  <si>
    <t>FDLMT31M25LV</t>
  </si>
  <si>
    <t>YESSICA LISBETH RAMOS PALOMO</t>
  </si>
  <si>
    <t>FDLMT38WO9Y3-1-1</t>
  </si>
  <si>
    <t>FDLMT38WO9Y3-1</t>
  </si>
  <si>
    <t>FDLMT38WO9Y3</t>
  </si>
  <si>
    <t>LIZ YESENIA COTERA SECCOS</t>
  </si>
  <si>
    <t>FDLMT3Q55WHU-1-1</t>
  </si>
  <si>
    <t>FDLMT3Q55WHU-1</t>
  </si>
  <si>
    <t>FDLMT3Q55WHU</t>
  </si>
  <si>
    <t>GERARDO MICHAEL CORNELIO REYES</t>
  </si>
  <si>
    <t>FDLMT4NBVIZQ-1-1</t>
  </si>
  <si>
    <t>FDLMT4NBVIZQ-1</t>
  </si>
  <si>
    <t>FDLMT4NBVIZQ</t>
  </si>
  <si>
    <t>PATRICIA MARCELA SANDIGA GONZALES</t>
  </si>
  <si>
    <t>FDLMU3WML5K6-1-1</t>
  </si>
  <si>
    <t>FDLMU3WML5K6-1</t>
  </si>
  <si>
    <t>FDLMU3WYWWLU-A1-1</t>
  </si>
  <si>
    <t>FDLMU3WYWWLU-A1</t>
  </si>
  <si>
    <t>FDLMU4B2AHAC-1-1</t>
  </si>
  <si>
    <t>FDLMU4B2AHAC-1</t>
  </si>
  <si>
    <t>FDLMU4B2AHAC</t>
  </si>
  <si>
    <t>KATHERINE STEFANY MONJARAS CASTRO</t>
  </si>
  <si>
    <t>FDLMU9GQA1PD-A2-1</t>
  </si>
  <si>
    <t>FDLMU9GQA1PD-A2</t>
  </si>
  <si>
    <t>FDLMU9GQA1PD</t>
  </si>
  <si>
    <t>LEONARDO ROLANDO AURELIO ROJAS VASQUEZ</t>
  </si>
  <si>
    <t>FDLMRQ0MZIQL-3-1</t>
  </si>
  <si>
    <t>PCK00064701509|WYB254336637</t>
  </si>
  <si>
    <t>FDLMRQ0MZIQL-3</t>
  </si>
  <si>
    <t>FDLMRQ0MZIQL</t>
  </si>
  <si>
    <t>kayli tapia</t>
  </si>
  <si>
    <t>FDLMRSTELG46-A1-1</t>
  </si>
  <si>
    <t>FDLMRSTELG46-A1</t>
  </si>
  <si>
    <t>FDLMRSTELG46</t>
  </si>
  <si>
    <t>NORMA MARILU VARGAS CHUQUILIN DE OLIVA</t>
  </si>
  <si>
    <t>FDLMSVO5VG7X-A1-1</t>
  </si>
  <si>
    <t>FDLMSVO5VG7X-A1</t>
  </si>
  <si>
    <t>FDLMSVO5VG7X</t>
  </si>
  <si>
    <t>ROLUC DIAZ</t>
  </si>
  <si>
    <t>FDLMSWCO7XW4-1-1</t>
  </si>
  <si>
    <t>PCK00065060231|WYB254687944</t>
  </si>
  <si>
    <t>FDLMSWCO7XW4-1</t>
  </si>
  <si>
    <t>FDLMSWCO7XW4</t>
  </si>
  <si>
    <t>DIANA OLGA ASTUYAURI GAVINO</t>
  </si>
  <si>
    <t>FDLMT2RCC4KL-A1-1</t>
  </si>
  <si>
    <t>PAITA</t>
  </si>
  <si>
    <t>FDLMT2RCC4KL-A1</t>
  </si>
  <si>
    <t>FDLMT2RCC4KL</t>
  </si>
  <si>
    <t>JORGE ENRIQUE IBARBURU RODRIGUEZ</t>
  </si>
  <si>
    <t>FDLMT3IYTKDX-1-1</t>
  </si>
  <si>
    <t>FDLMT3IYTKDX-1</t>
  </si>
  <si>
    <t>FDLMT3IYTKDX</t>
  </si>
  <si>
    <t>MONICA DEL ROSARIO TERRONES CANO</t>
  </si>
  <si>
    <t>FDLMT398N6V8-A2-1</t>
  </si>
  <si>
    <t>FDLMT398N6V8-A2</t>
  </si>
  <si>
    <t>FDLMT398N6V8</t>
  </si>
  <si>
    <t>FREDY POMA LIMA</t>
  </si>
  <si>
    <t>FDLMT42CDHKP-1-1</t>
  </si>
  <si>
    <t>FDLMT42CDHKP-1</t>
  </si>
  <si>
    <t>FDLMT42CDHKP</t>
  </si>
  <si>
    <t>MARILUZ ESPERANZA ALCANTARA RODRIGUEZ</t>
  </si>
  <si>
    <t>FDLMT42IKFZ0-1-1</t>
  </si>
  <si>
    <t>FDLMT42IKFZ0-1</t>
  </si>
  <si>
    <t>FDLMT42IKFZ0</t>
  </si>
  <si>
    <t>DENISSA IDA PARDO SOTO</t>
  </si>
  <si>
    <t>FDLMT44NTE24-1-1</t>
  </si>
  <si>
    <t>FDLMT44NTE24-1</t>
  </si>
  <si>
    <t>FDLMT44NTE24</t>
  </si>
  <si>
    <t>INGRID INDIRA LUJAN RAYMUNDO</t>
  </si>
  <si>
    <t>FDLMT4HE5JQO-1-1</t>
  </si>
  <si>
    <t>FDLMT4HE5JQO-1</t>
  </si>
  <si>
    <t>FDLMT4HE5JQO</t>
  </si>
  <si>
    <t>JOEL VENTOCILLA ESCOBAR</t>
  </si>
  <si>
    <t>FDLMU4BWE9UI-1-1</t>
  </si>
  <si>
    <t>FDLMU4BWE9UI-1</t>
  </si>
  <si>
    <t>FDLMU4BWE9UI</t>
  </si>
  <si>
    <t>EDWIN POLACK CHAVEZ</t>
  </si>
  <si>
    <t>FDLMU4UA2WLH-1-1</t>
  </si>
  <si>
    <t>FDLMU4UA2WLH-1</t>
  </si>
  <si>
    <t>FDLMU4UA2WLH</t>
  </si>
  <si>
    <t>JUVEL ERNESTO AGUILAR TAMARA</t>
  </si>
  <si>
    <t>FDLMU4VURL74-A2-1</t>
  </si>
  <si>
    <t>FDLMU4VURL74-A2</t>
  </si>
  <si>
    <t>FDLMU4Y6LPAG-1-1</t>
  </si>
  <si>
    <t>FDLMU4Y6LPAG-1</t>
  </si>
  <si>
    <t>FDLMU4Y6LPAG</t>
  </si>
  <si>
    <t>MONICA PAOLA MACARENA PORTOCARRERO SILVA</t>
  </si>
  <si>
    <t>FDLMU5EG2D2V-A2-1</t>
  </si>
  <si>
    <t>FDLMU5EG2D2V-A2</t>
  </si>
  <si>
    <t>FDLMU5O5K1MC-2-1</t>
  </si>
  <si>
    <t>FDLMU5O5K1MC-2</t>
  </si>
  <si>
    <t>FDLMU5RYVXJT-1-1</t>
  </si>
  <si>
    <t>FDLMU5RYVXJT-1</t>
  </si>
  <si>
    <t>FDLMU5RYVXJT</t>
  </si>
  <si>
    <t>MARLON NILTON HINOSTROZA CALDERON</t>
  </si>
  <si>
    <t>FDLMU7ZHLS56-1-1</t>
  </si>
  <si>
    <t>FDLMU7ZHLS56-1</t>
  </si>
  <si>
    <t>FDLMU7ZHLS56</t>
  </si>
  <si>
    <t>LORENA ELIZABETH MARTINEZ ESPINOZA</t>
  </si>
  <si>
    <t>FDLMQIEK28Y5-1-1</t>
  </si>
  <si>
    <t>PCK00064543921|WYB254180319</t>
  </si>
  <si>
    <t>FDLMQIEK28Y5-1</t>
  </si>
  <si>
    <t>FDLMQIEK28Y5</t>
  </si>
  <si>
    <t>LUIGUI ARNALDO  CUYATTI CASTILLO</t>
  </si>
  <si>
    <t>FDLMRR0K6IFA-A1-1</t>
  </si>
  <si>
    <t>FDLMRR0K6IFA-A1</t>
  </si>
  <si>
    <t>FDLMSWM4MH7Y-1-1</t>
  </si>
  <si>
    <t>FDLMSWM4MH7Y-1</t>
  </si>
  <si>
    <t>FDLMSWM4MH7Y</t>
  </si>
  <si>
    <t>PATRICK ALEXIS GOMEZ CASTRO</t>
  </si>
  <si>
    <t>FDLMT0CQA4OJ-1-1</t>
  </si>
  <si>
    <t>FDLMT0CQA4OJ-1</t>
  </si>
  <si>
    <t>FDLMT0CQA4OJ</t>
  </si>
  <si>
    <t>ANTHONY NELSON LIVIA AQUIJE</t>
  </si>
  <si>
    <t>FDLMT0DUFV40-A1-1</t>
  </si>
  <si>
    <t>FDLMT0DUFV40-A1</t>
  </si>
  <si>
    <t>FDLMT4JELQMI-1-1</t>
  </si>
  <si>
    <t>FDLMT4JELQMI-1</t>
  </si>
  <si>
    <t>FDLMT4JELQMI</t>
  </si>
  <si>
    <t>DANA YARITZA ARACCELY PEÑA TARAZONA</t>
  </si>
  <si>
    <t>FDLMU3Y71GW5-1-1</t>
  </si>
  <si>
    <t>FDLMU3Y71GW5-1</t>
  </si>
  <si>
    <t>FDLMU3Y71GW5</t>
  </si>
  <si>
    <t>FREYSY YAMILETH GUERRERO RAMIREZ</t>
  </si>
  <si>
    <t>FDLMU4069IZF-2-1</t>
  </si>
  <si>
    <t>FDLMU4069IZF-2</t>
  </si>
  <si>
    <t>FDLMU4069IZF</t>
  </si>
  <si>
    <t>JUAN CARLOS HENRIQUEZ ALZAMORA</t>
  </si>
  <si>
    <t>FDLMU3VBJE8C-1-1</t>
  </si>
  <si>
    <t>FDLMU3VBJE8C-1</t>
  </si>
  <si>
    <t>FDLMU3VBJE8C</t>
  </si>
  <si>
    <t>EDGAR HENRY PALOMINO GUTIERREZ</t>
  </si>
  <si>
    <t>FDLMU4C90S3K-1-1</t>
  </si>
  <si>
    <t>FDLMU4C90S3K-1</t>
  </si>
  <si>
    <t>FDLMU4C90S3K</t>
  </si>
  <si>
    <t>CLAUDIA NICOLE MOTTA ZAPATA</t>
  </si>
  <si>
    <t>FDLMU4ETK7U4-1-1</t>
  </si>
  <si>
    <t>FDLMU4ETK7U4-1</t>
  </si>
  <si>
    <t>FDLMU4ETK7U4</t>
  </si>
  <si>
    <t>MARLENI MEDINA MEZA</t>
  </si>
  <si>
    <t>FDLMSVWM9ORU-2-1</t>
  </si>
  <si>
    <t>FDLMSVWM9ORU-2</t>
  </si>
  <si>
    <t>FDLMSVWM9ORU</t>
  </si>
  <si>
    <t>FIORELLA MILAGROS FLORES SALDAÑA</t>
  </si>
  <si>
    <t>FDLMU6ANYCED-A2-1</t>
  </si>
  <si>
    <t>FDLMU6ANYCED-A2</t>
  </si>
  <si>
    <t>FDLMU6ANYCED</t>
  </si>
  <si>
    <t>SHERAIDA AGUERO</t>
  </si>
  <si>
    <t>FDLMT0B1VORV-1-1</t>
  </si>
  <si>
    <t>FDLMT0B1VORV-1</t>
  </si>
  <si>
    <t>FDLMT0B1VORV</t>
  </si>
  <si>
    <t>MILAGROS LIZBETH PACHECO TAPIA</t>
  </si>
  <si>
    <t>FDLMT0QX4IDH-1-1</t>
  </si>
  <si>
    <t>PCK00064870254|WYB254508306</t>
  </si>
  <si>
    <t>FDLMT0QX4IDH-1</t>
  </si>
  <si>
    <t>FDLMT0QX4IDH</t>
  </si>
  <si>
    <t>PAOLA LINET GAMARRA ROMERO</t>
  </si>
  <si>
    <t>FDLMT1AS45AU-1-1</t>
  </si>
  <si>
    <t>FDLMT1AS45AU-1</t>
  </si>
  <si>
    <t>FDLMT1AS45AU</t>
  </si>
  <si>
    <t>VALERIA JAZMIN BENAVENTE MENDOZA</t>
  </si>
  <si>
    <t>FDLMT1O5MM5E-2-1</t>
  </si>
  <si>
    <t>FDLMT1O5MM5E-2</t>
  </si>
  <si>
    <t>FDLMT1O5MM5E</t>
  </si>
  <si>
    <t>WILLINGTON MONTALVAN MEZA</t>
  </si>
  <si>
    <t>FDLMT1SJD76O-1-1</t>
  </si>
  <si>
    <t>FDLMT1SJD76O-1</t>
  </si>
  <si>
    <t>FDLMT1SJD76O</t>
  </si>
  <si>
    <t>VANESSA GAMERO</t>
  </si>
  <si>
    <t>FDLMT1TLJEOP-1-1</t>
  </si>
  <si>
    <t>FDLMT1TLJEOP-1</t>
  </si>
  <si>
    <t>FDLMT1TLJEOP</t>
  </si>
  <si>
    <t>JULIO ALDO ARCE MAMANI</t>
  </si>
  <si>
    <t>FDLMT2P3FFBY-1-1</t>
  </si>
  <si>
    <t>FDLMT2P3FFBY-1</t>
  </si>
  <si>
    <t>FDLMT2P3FFBY</t>
  </si>
  <si>
    <t>ROMELIA DEL PILAR ALCANTARA FERNANDEZ</t>
  </si>
  <si>
    <t>FDLMT36MQCIO-1-1</t>
  </si>
  <si>
    <t>FDLMT36MQCIO-1</t>
  </si>
  <si>
    <t>FDLMT36MQCIO</t>
  </si>
  <si>
    <t>LIZ SOLEDAD GOMEZ SALVATIERRA</t>
  </si>
  <si>
    <t>FDLMT3ITGMN7-1-1</t>
  </si>
  <si>
    <t>FDLMT3ITGMN7-1</t>
  </si>
  <si>
    <t>FDLMT3ITGMN7</t>
  </si>
  <si>
    <t>BRYAN SOTIL</t>
  </si>
  <si>
    <t>FDLMT41JFBTT-1-1</t>
  </si>
  <si>
    <t>PCK00065095785|WYB254723509</t>
  </si>
  <si>
    <t>FDLMT41JFBTT-1</t>
  </si>
  <si>
    <t>FDLMT41JFBTT</t>
  </si>
  <si>
    <t>DALITZIA ALEJANDRA FLORES VALLE</t>
  </si>
  <si>
    <t>FDLMT4J9S3D9-2-1</t>
  </si>
  <si>
    <t>FDLMT4J9S3D9-2</t>
  </si>
  <si>
    <t>FDLMT4J9S3D9</t>
  </si>
  <si>
    <t>YASHIRA ESTEFANI NAHUAMEL FERNANDEZ</t>
  </si>
  <si>
    <t>FDLMU3V7IXAP-1-1</t>
  </si>
  <si>
    <t>FDLMU3V7IXAP-1</t>
  </si>
  <si>
    <t>FDLMU3V7IXAP</t>
  </si>
  <si>
    <t>GRECIA YAMALI AYALA PACHECO</t>
  </si>
  <si>
    <t>FDLMU3VIBS4Y-1-1</t>
  </si>
  <si>
    <t>FDLMU3VIBS4Y-1</t>
  </si>
  <si>
    <t>FDLMU3VIBS4Y</t>
  </si>
  <si>
    <t>JUANA HILDA VICENTE PINEDO</t>
  </si>
  <si>
    <t>FDLMU49QTP82-1-1</t>
  </si>
  <si>
    <t>FDLMU49QTP82-1</t>
  </si>
  <si>
    <t>FDLMU49QTP82</t>
  </si>
  <si>
    <t>JEFFERSON JOAO MAYNAS MARIÑO</t>
  </si>
  <si>
    <t>FDLMT32WWJSL-A1-1</t>
  </si>
  <si>
    <t>FDLMT32WWJSL-A1</t>
  </si>
  <si>
    <t>FDLMT32WWJSL</t>
  </si>
  <si>
    <t>MALVY KEIKO PINCHE ROMAYNA</t>
  </si>
  <si>
    <t>FDLMU4S3QCWH-1-1</t>
  </si>
  <si>
    <t>FDLMU4S3QCWH-1</t>
  </si>
  <si>
    <t>FDLMU4S3QCWH</t>
  </si>
  <si>
    <t>FDLMU4W77LKL-1-1</t>
  </si>
  <si>
    <t>FDLMU4W77LKL-1</t>
  </si>
  <si>
    <t>FDLMU4W77LKL</t>
  </si>
  <si>
    <t>JOANNA CECILIA SOARES SANCHEZ</t>
  </si>
  <si>
    <t>FDLMU5SSNO7W-2-1</t>
  </si>
  <si>
    <t>FDLMU5SSNO7W-2</t>
  </si>
  <si>
    <t>FDLMU5SSNO7W</t>
  </si>
  <si>
    <t>ALEXANDRA  CRUZ GALLARDO</t>
  </si>
  <si>
    <t>FDLMT1N8TC2K-1-1</t>
  </si>
  <si>
    <t>PCK00065060361|WYB254688088</t>
  </si>
  <si>
    <t>FDLMT1N8TC2K-1</t>
  </si>
  <si>
    <t>FDLMT1RNCCGK-1-1</t>
  </si>
  <si>
    <t>FDLMT1RNCCGK-1</t>
  </si>
  <si>
    <t>FDLMT1RNCCGK</t>
  </si>
  <si>
    <t>CLAUDIA KARIM ROMERO MARTINEZ</t>
  </si>
  <si>
    <t>FDLMT2908XIP-A2-1</t>
  </si>
  <si>
    <t>FDLMT2908XIP-A2</t>
  </si>
  <si>
    <t>FDLMT2Q3K9DU-1-1</t>
  </si>
  <si>
    <t>FDLMT2Q3K9DU-1</t>
  </si>
  <si>
    <t>FDLMT2Q3K9DU</t>
  </si>
  <si>
    <t>LUZ MARIA VELAOCHAGA SACIO</t>
  </si>
  <si>
    <t>FDLMT2RX34H6-1-1</t>
  </si>
  <si>
    <t>FDLMT2RX34H6-1</t>
  </si>
  <si>
    <t>FDLMT2RX34H6</t>
  </si>
  <si>
    <t>PATRICIA SOLORZANO TUMIALAN</t>
  </si>
  <si>
    <t>FDLMT435V0BE-1-1</t>
  </si>
  <si>
    <t>FDLMT435V0BE-1</t>
  </si>
  <si>
    <t>FDLMT435V0BE</t>
  </si>
  <si>
    <t>JOHANNA HANELOREN ALAYO CASAPIA</t>
  </si>
  <si>
    <t>FDLMT4FQCDB3-1-1</t>
  </si>
  <si>
    <t>FDLMT4FQCDB3-1</t>
  </si>
  <si>
    <t>FDLMT4FQCDB3</t>
  </si>
  <si>
    <t>AUGUSTO ROMAN MONCADA</t>
  </si>
  <si>
    <t>FDLMT4LHN9HV-1-1</t>
  </si>
  <si>
    <t>FDLMT4LHN9HV-1</t>
  </si>
  <si>
    <t>FDLMT4LHN9HV</t>
  </si>
  <si>
    <t>ROMAN MUJICA MAMANI</t>
  </si>
  <si>
    <t>FDLMT4M72R5F-1-1</t>
  </si>
  <si>
    <t>FDLMT4M72R5F-1</t>
  </si>
  <si>
    <t>FDLMT4M72R5F</t>
  </si>
  <si>
    <t>ANTONY MARCIAL ESPINOZA TINEO</t>
  </si>
  <si>
    <t>FDLMU41L8JMS-2-1</t>
  </si>
  <si>
    <t>FDLMU41L8JMS-2</t>
  </si>
  <si>
    <t>FDLMU41L8JMS</t>
  </si>
  <si>
    <t>NILDA VELASQUE CACERES</t>
  </si>
  <si>
    <t>FDLMU4W6DL4Z-3-1</t>
  </si>
  <si>
    <t>FDLMU4W6DL4Z-3</t>
  </si>
  <si>
    <t>FDLMU59013Y9-1-1</t>
  </si>
  <si>
    <t>FDLMU59013Y9-1</t>
  </si>
  <si>
    <t>FDLMU59013Y9</t>
  </si>
  <si>
    <t>URSULA CECILIA GARCIA PINTADO</t>
  </si>
  <si>
    <t>FDLMU5VBA139-1-1</t>
  </si>
  <si>
    <t>FDLMU5VBA139-1</t>
  </si>
  <si>
    <t>FDLMU5VBA139</t>
  </si>
  <si>
    <t>MIRIAM NANCY WAN KUN PEÑA</t>
  </si>
  <si>
    <t>FDLMU8I0MKC3-A1-1</t>
  </si>
  <si>
    <t>FDLMU8I0MKC3-A1</t>
  </si>
  <si>
    <t>FDLMU8I0MKC3</t>
  </si>
  <si>
    <t>YAQUELINE ROMERO LEONARDO</t>
  </si>
  <si>
    <t>FDLMU5POM5M3-A2-2</t>
  </si>
  <si>
    <t>FDLMU5EV6TB1-1-2</t>
  </si>
  <si>
    <t>FDLMU3UDWR6B-2-2</t>
  </si>
  <si>
    <t>FDLMSU3CO83Y-1-1</t>
  </si>
  <si>
    <t>FDLMSU3CO83Y-1</t>
  </si>
  <si>
    <t>FDLMSU3CO83Y</t>
  </si>
  <si>
    <t>SHIRLEY JAZMIN SHIRLEY JAZMIN</t>
  </si>
  <si>
    <t>FDLMSUU8D8A4-1-1</t>
  </si>
  <si>
    <t>FDLMSUU8D8A4-1</t>
  </si>
  <si>
    <t>FDLMSUU8D8A4</t>
  </si>
  <si>
    <t xml:space="preserve">ORLANDO TORRES JIMÉNEZ </t>
  </si>
  <si>
    <t>FDLMSVDQPZ6M-1-1</t>
  </si>
  <si>
    <t>FDLMSVDQPZ6M-1</t>
  </si>
  <si>
    <t>FDLMSVDQPZ6M</t>
  </si>
  <si>
    <t>CILA ESTILITA TORRES QUIROZ</t>
  </si>
  <si>
    <t>FDLMT0EU0SM2-1-1</t>
  </si>
  <si>
    <t>FDLMT0EU0SM2-1</t>
  </si>
  <si>
    <t>FDLMT0EU0SM2</t>
  </si>
  <si>
    <t>JEAN PAUL BRAVO OBLITAS</t>
  </si>
  <si>
    <t>FDLMT1G34LZB-1-1</t>
  </si>
  <si>
    <t>FDLMT1G34LZB-1</t>
  </si>
  <si>
    <t>FDLMT1G34LZB</t>
  </si>
  <si>
    <t>DIEGO EDUARDO GIRON VELA</t>
  </si>
  <si>
    <t>FDLMT2KN3NUW-2-1</t>
  </si>
  <si>
    <t>FDLMT2KN3NUW-2</t>
  </si>
  <si>
    <t>FDLMT2KN3NUW</t>
  </si>
  <si>
    <t>GRECSON NICANOR SOSA TABOADA</t>
  </si>
  <si>
    <t>FDLMT36GYECM-1-1</t>
  </si>
  <si>
    <t>FDLMT36GYECM-1</t>
  </si>
  <si>
    <t>FDLMT36GYECM</t>
  </si>
  <si>
    <t>MARIANNA GEORGINA CRIBILLERO MILLA</t>
  </si>
  <si>
    <t>FDLMU5TN9F4G-A1-1</t>
  </si>
  <si>
    <t>FDLMU5TN9F4G-A1</t>
  </si>
  <si>
    <t>FDLMU5TN9F4G</t>
  </si>
  <si>
    <t>JORGE EDUARDO ZAPATA AREVALO</t>
  </si>
  <si>
    <t>FDLMU5TN9F4G-A2-1</t>
  </si>
  <si>
    <t>FDLMU5TN9F4G-A2</t>
  </si>
  <si>
    <t>FDLMU5UNRD1Q-1-1</t>
  </si>
  <si>
    <t>FDLMU5UNRD1Q-1</t>
  </si>
  <si>
    <t>FDLMU5UNRD1Q</t>
  </si>
  <si>
    <t>MARCO FERNÁNDEZ</t>
  </si>
  <si>
    <t>FDLMU6OJTDSD-A2-1</t>
  </si>
  <si>
    <t>FDLMU6OJTDSD-A2</t>
  </si>
  <si>
    <t>FDLMU82I7U4L-1-1</t>
  </si>
  <si>
    <t>FDLMU82I7U4L-1</t>
  </si>
  <si>
    <t>FDLMU82I7U4L</t>
  </si>
  <si>
    <t>BEATRIZ GARCIA UGAZ</t>
  </si>
  <si>
    <t>FDLMT17ZOKME-1-1</t>
  </si>
  <si>
    <t>FDLMT17ZOKME-1</t>
  </si>
  <si>
    <t>FDLMT17ZOKME</t>
  </si>
  <si>
    <t>DANIRA NIKOL MISAICO LOAYZA</t>
  </si>
  <si>
    <t>FDLMRSRYHT3H-1-1</t>
  </si>
  <si>
    <t>PCK00064904485|WYB254542334</t>
  </si>
  <si>
    <t>FDLMRSRYHT3H-1</t>
  </si>
  <si>
    <t>FDLMRSRYHT3H</t>
  </si>
  <si>
    <t>KARLA GONZALES</t>
  </si>
  <si>
    <t>FDLMT1OJ9JW8-A1-1</t>
  </si>
  <si>
    <t>FDLMT1OJ9JW8-A1</t>
  </si>
  <si>
    <t>FDLMT24K8073-1-1</t>
  </si>
  <si>
    <t>PCK00064925350|WYB254559458</t>
  </si>
  <si>
    <t>FDLMT24K8073-1</t>
  </si>
  <si>
    <t>FDLMT24K8073</t>
  </si>
  <si>
    <t>GLADYS ELIZABETH CANAVAL SALAZAR</t>
  </si>
  <si>
    <t>FDLMT2C4OFU2-A2-1</t>
  </si>
  <si>
    <t>FDLMT2C4OFU2-A2</t>
  </si>
  <si>
    <t>FDLMT2C4OFU2</t>
  </si>
  <si>
    <t>CRISTINA HERRERA VASQUEZ</t>
  </si>
  <si>
    <t>FDLMT2C4OFU2-A1-1</t>
  </si>
  <si>
    <t>FDLMT2C4OFU2-A1</t>
  </si>
  <si>
    <t>FDLMT2MXLJD3-1-1</t>
  </si>
  <si>
    <t>FDLMT2MXLJD3-1</t>
  </si>
  <si>
    <t>FDLMT2MXLJD3</t>
  </si>
  <si>
    <t>THALIA SUSANI ORTIZ JIMENEZ</t>
  </si>
  <si>
    <t>FDLMT37WCIVD-2-1</t>
  </si>
  <si>
    <t>PCK00064977512|WYB254611433</t>
  </si>
  <si>
    <t>FDLMT37WCIVD-2</t>
  </si>
  <si>
    <t>FDLMT37WCIVD</t>
  </si>
  <si>
    <t>BRUNO ALEXIS BRUNO ALEXIS</t>
  </si>
  <si>
    <t>FDLMT3JYUKHG-1-1</t>
  </si>
  <si>
    <t>FDLMT3JYUKHG-1</t>
  </si>
  <si>
    <t>FDLMT3JYUKHG</t>
  </si>
  <si>
    <t>LAURA CELESTE OCHOA MAMPIS</t>
  </si>
  <si>
    <t>FDLMT41CP31S-1-1</t>
  </si>
  <si>
    <t>FDLMT41CP31S-1</t>
  </si>
  <si>
    <t>FDLMT41CP31S</t>
  </si>
  <si>
    <t>SERGIO RAUL MECHATO CRUZ</t>
  </si>
  <si>
    <t>FDLMT4HFH9ST-1-1</t>
  </si>
  <si>
    <t>FDLMT4HFH9ST-1</t>
  </si>
  <si>
    <t>FDLMT4HFH9ST</t>
  </si>
  <si>
    <t>CECILIA  CHACON</t>
  </si>
  <si>
    <t>FDLMT4K6TXMD-1-1</t>
  </si>
  <si>
    <t>PCK00064997033|WYB254630608</t>
  </si>
  <si>
    <t>FDLMT4K6TXMD-1</t>
  </si>
  <si>
    <t>FDLMT4K6TXMD</t>
  </si>
  <si>
    <t>YENY HUARAYA TELLO</t>
  </si>
  <si>
    <t>FDLMU3UPHJBE-1-1</t>
  </si>
  <si>
    <t>FDLMU3UPHJBE-1</t>
  </si>
  <si>
    <t>FDLMU3UPHJBE</t>
  </si>
  <si>
    <t>PEDRO GUILLERMO REYES MONTAÑEZ</t>
  </si>
  <si>
    <t>FDLMU48DTG84-1-1</t>
  </si>
  <si>
    <t>FDLMU48DTG84-1</t>
  </si>
  <si>
    <t>FDLMU48DTG84</t>
  </si>
  <si>
    <t>FELIX VICTOR LOPEZ CUMPLIDO</t>
  </si>
  <si>
    <t>FDLMU4FCSLZQ-1-1</t>
  </si>
  <si>
    <t>FDLMU4FCSLZQ-1</t>
  </si>
  <si>
    <t>FDLMU4FCSLZQ</t>
  </si>
  <si>
    <t>EMILY DEL PILAR ACEVEDO DUELLES</t>
  </si>
  <si>
    <t>FDLMRT5NV5J1-A2-2</t>
  </si>
  <si>
    <t>FDLMSUU8UDNP-1-2</t>
  </si>
  <si>
    <t>FDLMT4JELQMI-1-2</t>
  </si>
  <si>
    <t>FDLMT1N8TC2K-A2-2</t>
  </si>
  <si>
    <t>FDLMT3QQBLNH-A2-2</t>
  </si>
  <si>
    <t>FDLMT3QQBLNH-A2</t>
  </si>
  <si>
    <t>FDLMT3IZRVDI-A2-1</t>
  </si>
  <si>
    <t>FDLMT3IZRVDI-A2</t>
  </si>
  <si>
    <t>FDLMT3IZRVDI</t>
  </si>
  <si>
    <t>JUAN JIMMY MOLINA AYALA</t>
  </si>
  <si>
    <t>FDLMT3IZRVDI-A1-1</t>
  </si>
  <si>
    <t>YUNGAY</t>
  </si>
  <si>
    <t>FDLMT3IZRVDI-A1</t>
  </si>
  <si>
    <t>FDLMT3QQBLNH-A2-1</t>
  </si>
  <si>
    <t>FDLMT393CDUY-1-1</t>
  </si>
  <si>
    <t>FDLMT393CDUY-1</t>
  </si>
  <si>
    <t>FDLMT393CDUY</t>
  </si>
  <si>
    <t>DIANA EYLEN DIANA EYLEN</t>
  </si>
  <si>
    <t>FDLMT40KVGA9-1-1</t>
  </si>
  <si>
    <t>FDLMT40KVGA9-1</t>
  </si>
  <si>
    <t>FDLMT40KVGA9</t>
  </si>
  <si>
    <t>LUZMILA VASQUEZ PAREDES</t>
  </si>
  <si>
    <t>FDLMT4IITSNI-1-1</t>
  </si>
  <si>
    <t>PCK00065001314|WYB254634786</t>
  </si>
  <si>
    <t>FDLMT4IITSNI-1</t>
  </si>
  <si>
    <t>FDLMT4IITSNI</t>
  </si>
  <si>
    <t>MORELIA BAUTISTA QUISPE</t>
  </si>
  <si>
    <t>FDLMT4MIQZ1D-1-1</t>
  </si>
  <si>
    <t>FDLMT4MIQZ1D-1</t>
  </si>
  <si>
    <t>FDLMT4MIQZ1D</t>
  </si>
  <si>
    <t>KARINA LISET PATIÑO CALLA</t>
  </si>
  <si>
    <t>FDLMU4SFIB22-1-1</t>
  </si>
  <si>
    <t>FDLMU4SFIB22-1</t>
  </si>
  <si>
    <t>FDLMU4SFIB22</t>
  </si>
  <si>
    <t>OLGA EDITH HUAMANTA LUNA</t>
  </si>
  <si>
    <t>FDLMU57FJKXT-1-1</t>
  </si>
  <si>
    <t>FDLMU57FJKXT-1</t>
  </si>
  <si>
    <t>FDLMU57FJKXT</t>
  </si>
  <si>
    <t>FDLMU5BVW2TY-1-1</t>
  </si>
  <si>
    <t>FDLMU5BVW2TY-1</t>
  </si>
  <si>
    <t>FDLMU5BVW2TY</t>
  </si>
  <si>
    <t>LENCY JORDANA AGUIRRE ALVAREZ</t>
  </si>
  <si>
    <t>FDLMU5UHBV7P-1-1</t>
  </si>
  <si>
    <t>PCK00065058685|WYB254686395</t>
  </si>
  <si>
    <t>FDLMU5UHBV7P-1</t>
  </si>
  <si>
    <t>FDLMU5UHBV7P</t>
  </si>
  <si>
    <t>LOURDES KARLA MAGALLANES ROSSO</t>
  </si>
  <si>
    <t>FDLMU6N6OXSX-A2-1</t>
  </si>
  <si>
    <t>FDLMU6N6OXSX-A2</t>
  </si>
  <si>
    <t>FDLMU6N6OXSX</t>
  </si>
  <si>
    <t>ERNESTO PAUL GAMARRA SARAVIA</t>
  </si>
  <si>
    <t>FDLMU6N6OXSX-A1-1</t>
  </si>
  <si>
    <t>FDLMU6N6OXSX-A1</t>
  </si>
  <si>
    <t>FDLMT3Z66EM0-1-2</t>
  </si>
  <si>
    <t>FDLMT2LLVF09-1-2</t>
  </si>
  <si>
    <t>FDLMT2LLVF09-1</t>
  </si>
  <si>
    <t>FDLMT2LLVF09</t>
  </si>
  <si>
    <t>MARICARMEN URETA BRAVO</t>
  </si>
  <si>
    <t>FDLMT1Q19RYS-A2-2</t>
  </si>
  <si>
    <t>FDLMT3NHE1ZG-2-2</t>
  </si>
  <si>
    <t>FDLMT2REB4PI-1-2</t>
  </si>
  <si>
    <t>FDLMT36WSO55-1-2</t>
  </si>
  <si>
    <t>Locker San Isidro Ovalo Gutierres 115 Los Portales Lima</t>
  </si>
  <si>
    <t>FDLMT36WSO55-1</t>
  </si>
  <si>
    <t>FDLMT36WSO55</t>
  </si>
  <si>
    <t>SANDRA PAMELA TORRES MALCA</t>
  </si>
  <si>
    <t>FDLMT29Q9U89-A2-2</t>
  </si>
  <si>
    <t>FDLMT2RP855A-2-2</t>
  </si>
  <si>
    <t>FDLMT2RCC4KL-A2-2</t>
  </si>
  <si>
    <t>FDLMT2RCC4KL-A2</t>
  </si>
  <si>
    <t>FDLMU41HHI17-A2-2</t>
  </si>
  <si>
    <t>FDLMU4CJOL78-A2-2</t>
  </si>
  <si>
    <t>FDLMT4J9S3D9-2-2</t>
  </si>
  <si>
    <t>FDLMT4K07XWI-3-2</t>
  </si>
  <si>
    <t>FDLMT4M01S4G-1-2</t>
  </si>
  <si>
    <t>FDLMT29OQ3IU-2-2</t>
  </si>
  <si>
    <t>FDLMT44JNBSI-1-2</t>
  </si>
  <si>
    <t>FDLMT32B8WQP-1-2</t>
  </si>
  <si>
    <t>FDLMU4RLPEZE-1-2</t>
  </si>
  <si>
    <t>FDLMT2C5MW2Y-1-2</t>
  </si>
  <si>
    <t>FDLMU4QQM2TC-A2-2</t>
  </si>
  <si>
    <t>FDLMU4W6DL4Z-2-2</t>
  </si>
  <si>
    <t>FDLMT16SSKVN-2-2</t>
  </si>
  <si>
    <t>FDLMT3OXQKYC-1-2</t>
  </si>
  <si>
    <t>FDLMT2QLTB96-2-2</t>
  </si>
  <si>
    <t>FDLMU9RNYCXN-1-2</t>
  </si>
  <si>
    <t>FDLMSUWL58KN-1-2</t>
  </si>
  <si>
    <t>FDLMSUWL58KN-1</t>
  </si>
  <si>
    <t>FDLMSUWL58KN</t>
  </si>
  <si>
    <t>OSCAR ANDRES CHACON RAMOS</t>
  </si>
  <si>
    <t>FDLMT2OQO3IF-A2-2</t>
  </si>
  <si>
    <t>FDLMT36MWS38-2-2</t>
  </si>
  <si>
    <t>FDLMT3AJZY8K-2-2</t>
  </si>
  <si>
    <t>FDLMU59XDH4H-1-2</t>
  </si>
  <si>
    <t>FDLMU5N5J8LN-1-2</t>
  </si>
  <si>
    <t>FDLMT2SK2SW2-2-2</t>
  </si>
  <si>
    <t>FDLMT0S98Y8C-1-2</t>
  </si>
  <si>
    <t>FDLMU5A4MZE4-2-2</t>
  </si>
  <si>
    <t>FDLMT3AK6DTT-A2-2</t>
  </si>
  <si>
    <t>FDLMT3LMBVDV-1-2</t>
  </si>
  <si>
    <t>FDLMU6LUV88V-1-2</t>
  </si>
  <si>
    <t>FDLMT40KVGA9-1-2</t>
  </si>
  <si>
    <t>FDLMU5P4H9JS-5-2</t>
  </si>
  <si>
    <t>FDLMU5P4H9JS-5</t>
  </si>
  <si>
    <t>FDLMT2908XIP-A2-2</t>
  </si>
  <si>
    <t>FDLMT3O9QKBP-1-2</t>
  </si>
  <si>
    <t>FDLMT1R0LEOX-2-2</t>
  </si>
  <si>
    <t>FDLMRUJ25HAL-1-2</t>
  </si>
  <si>
    <t>FDLMSVO5VG7X-A2-2</t>
  </si>
  <si>
    <t>FDLMSVO5VG7X-A2</t>
  </si>
  <si>
    <t>FDLMU4WV9LK5-A2-2</t>
  </si>
  <si>
    <t>FDLMT2RWO47L-1-2</t>
  </si>
  <si>
    <t>FDLMT0WCT3J2-1-2</t>
  </si>
  <si>
    <t>FDLMU6OJTDSD-A2-2</t>
  </si>
  <si>
    <t>FDLMSU2ZZLZW-A2-2</t>
  </si>
  <si>
    <t>FDLMU4QL2Q1V-1-2</t>
  </si>
  <si>
    <t>FDLMT3OM4IO5-2-2</t>
  </si>
  <si>
    <t>FDLMT3OM4IO5-2</t>
  </si>
  <si>
    <t>FDLMT3OM4IO5</t>
  </si>
  <si>
    <t>ANDRES ALCIDES AGUADO GORDILLO</t>
  </si>
  <si>
    <t>FDLMU4UPQNYL-2-2</t>
  </si>
  <si>
    <t>FDLMU4UPQNYL-2</t>
  </si>
  <si>
    <t>FDLMRUJEKDHF-1-2</t>
  </si>
  <si>
    <t>FDLMT3ZVYY03-2-2</t>
  </si>
  <si>
    <t>FDLMT4GJT6XO-1-2</t>
  </si>
  <si>
    <t>FDLMU4HISRY4-5-2</t>
  </si>
  <si>
    <t>FDLMRUILJEA3-A2-2</t>
  </si>
  <si>
    <t>FDLMT38QAULX-A2-2</t>
  </si>
  <si>
    <t>FDLMT0CIOPFU-1-2</t>
  </si>
  <si>
    <t>FDLMT42I9Q2O-2-2</t>
  </si>
  <si>
    <t>FDLMT3ZPH8Y5-A2-2</t>
  </si>
  <si>
    <t>FDLMT27376UK-A2-2</t>
  </si>
  <si>
    <t>FDLMT1PUUX07-1-2</t>
  </si>
  <si>
    <t>FDLMT32FOB1C-1-2</t>
  </si>
  <si>
    <t>FDLMSTWHC7Y1-1-2</t>
  </si>
  <si>
    <t>FDLMT4FVY6QZ-A2-2</t>
  </si>
  <si>
    <t>FDLMT3QZODFD-A2-2</t>
  </si>
  <si>
    <t>FDLMU9GQA1PD-A2-2</t>
  </si>
  <si>
    <t>FDLMT26EE2T9-1-2</t>
  </si>
  <si>
    <t>FDLMT3MZ1S4P-A2-2</t>
  </si>
  <si>
    <t>FDLMT3IZRVDI-A2-2</t>
  </si>
  <si>
    <t>FDLMT09K3X7F-A2-2</t>
  </si>
  <si>
    <t>FDLMT2Q2LVS3-A2-2</t>
  </si>
  <si>
    <t>FDLMSVBYLY37-1-2</t>
  </si>
  <si>
    <t>FDLMU3YGKH3U-2-1</t>
  </si>
  <si>
    <t>PCK00065096056|WYB254723789</t>
  </si>
  <si>
    <t>FDLMU3YGKH3U-2</t>
  </si>
  <si>
    <t>FDLMQJE3RNM1-2-1</t>
  </si>
  <si>
    <t>PCK00064812165|WYB254449768</t>
  </si>
  <si>
    <t>FDLMQJE3RNM1-2</t>
  </si>
  <si>
    <t>FDLMQJE3RNM1</t>
  </si>
  <si>
    <t>FREDY AQUILES QUISPE HUAMAN</t>
  </si>
  <si>
    <t>FDLMSUWL58KN-1-1</t>
  </si>
  <si>
    <t>FDLMSZK38URW-1-1</t>
  </si>
  <si>
    <t>FDLMSZK38URW-1</t>
  </si>
  <si>
    <t>FDLMSZK38URW</t>
  </si>
  <si>
    <t>ANDELO ALBERTO SVARCIC MORALES</t>
  </si>
  <si>
    <t>FDLMT0TGWMI3-1-1</t>
  </si>
  <si>
    <t>FDLMT0TGWMI3-1</t>
  </si>
  <si>
    <t>FDLMT0TGWMI3</t>
  </si>
  <si>
    <t>ANA CECILIA ALVAREZ LLIQUE</t>
  </si>
  <si>
    <t>FDLMT1Q5MOLP-1-1</t>
  </si>
  <si>
    <t>FDLMT1Q5MOLP-1</t>
  </si>
  <si>
    <t>FDLMT1Q5MOLP</t>
  </si>
  <si>
    <t>ALICIA BEATRIZ SALGUERO ROJAS</t>
  </si>
  <si>
    <t>FDLMT1TIQNBX-1-1</t>
  </si>
  <si>
    <t>FDLMT1TIQNBX-1</t>
  </si>
  <si>
    <t>FDLMT1TIQNBX</t>
  </si>
  <si>
    <t>JANHIO NERUDA BALLESTEROS ROMÁN</t>
  </si>
  <si>
    <t>FDLMP97N8QV5-1-1</t>
  </si>
  <si>
    <t>FDLMP97N8QV5-1</t>
  </si>
  <si>
    <t>FDLMP97N8QV5</t>
  </si>
  <si>
    <t>ROSA ISABELL MIÑANO BACILIO</t>
  </si>
  <si>
    <t>FDLMT3HTDH87-1-1</t>
  </si>
  <si>
    <t>AI346967</t>
  </si>
  <si>
    <t>FDLMT3HTDH87-1</t>
  </si>
  <si>
    <t>FDLMT3HTDH87</t>
  </si>
  <si>
    <t>MILAGROS VIRGINIA ESPINOZA AVENDAÑO</t>
  </si>
  <si>
    <t>FDLMT4105Q6C-A2-1</t>
  </si>
  <si>
    <t>FDLMT4105Q6C-A2</t>
  </si>
  <si>
    <t>FDLMT4105Q6C</t>
  </si>
  <si>
    <t>EMERITA BEATRIZ NOEL OLAYA</t>
  </si>
  <si>
    <t>FDLMT4105Q6C-A1-1</t>
  </si>
  <si>
    <t>LA CRUZ</t>
  </si>
  <si>
    <t>FDLMT4105Q6C-A1</t>
  </si>
  <si>
    <t>FDLMT4K7LT4P-1-1</t>
  </si>
  <si>
    <t>FDLMT4K7LT4P-1</t>
  </si>
  <si>
    <t>FDLMU3XLS4B1-1-1</t>
  </si>
  <si>
    <t>FDLMU3XLS4B1-1</t>
  </si>
  <si>
    <t>FDLMU3XLS4B1</t>
  </si>
  <si>
    <t>BERTHA MAYELI CANDIA MENDEZ</t>
  </si>
  <si>
    <t>FDLMU5TN9F4G-A2-2</t>
  </si>
  <si>
    <t>FDLMT4159YW1-A2-2</t>
  </si>
  <si>
    <t>FDLMU4FJ3U39-1-2</t>
  </si>
  <si>
    <t>FDLMU4FJ3U39-1</t>
  </si>
  <si>
    <t>FDLMU4FJ3U39</t>
  </si>
  <si>
    <t>FDLMT298IZT6-1-2</t>
  </si>
  <si>
    <t>FDLMT1Q5MOLP-1-2</t>
  </si>
  <si>
    <t>FDLMT1ET1ZML-A2-2</t>
  </si>
  <si>
    <t>FDLMSUGF7ERT-1-2</t>
  </si>
  <si>
    <t>FDLMU59S2PCT-1-2</t>
  </si>
  <si>
    <t>FDLMSTZVQWFI-A2-2</t>
  </si>
  <si>
    <t>FDLMU4F18R0R-2-2</t>
  </si>
  <si>
    <t>FDLMT47BIXWO-1-2</t>
  </si>
  <si>
    <t>FDLMT18H6NZI-1-2</t>
  </si>
  <si>
    <t>FDLMT1A3CMCK-1-2</t>
  </si>
  <si>
    <t>FDLMT29OJNT8-A2-2</t>
  </si>
  <si>
    <t>FDLMT25Q582Y-A2-2</t>
  </si>
  <si>
    <t>FDLMU4RAOH8G-1-2</t>
  </si>
  <si>
    <t>FDLMT2T74GOD-1-2</t>
  </si>
  <si>
    <t>FDLMT4K7LT4P-1-2</t>
  </si>
  <si>
    <t>FDLMT4HLT4XD-1-2</t>
  </si>
  <si>
    <t>FDLMU58Z0O48-A2-2</t>
  </si>
  <si>
    <t>FDLMU5UNRD1Q-1-2</t>
  </si>
  <si>
    <t>FDLMU4PWPYU4-1-2</t>
  </si>
  <si>
    <t>FDLMU90J0C3Q-1-2</t>
  </si>
  <si>
    <t>FDLMT2LYE79Z-2-2</t>
  </si>
  <si>
    <t>FDLMT412ANAJ-1-2</t>
  </si>
  <si>
    <t>FDLMRSV819UJ-1-2</t>
  </si>
  <si>
    <t>FDLMT0Z1CX76-1-2</t>
  </si>
  <si>
    <t>FDLMU8MCV2G3-A2-2</t>
  </si>
  <si>
    <t>FDLMT2C4OFU2-A2-2</t>
  </si>
  <si>
    <t>FDLMT3NAWEB0-1-2</t>
  </si>
  <si>
    <t>FDLMT1DGC40V-A2-2</t>
  </si>
  <si>
    <t>FDLMT1RNN2HF-A2-2</t>
  </si>
  <si>
    <t>FDLMRUPEJTVL-A2-2</t>
  </si>
  <si>
    <t>FDLMT435V0BE-1-2</t>
  </si>
  <si>
    <t>FDLMU4X1P3KA-A2-2</t>
  </si>
  <si>
    <t>FDLMT43OX575-1-2</t>
  </si>
  <si>
    <t>FDLMRSBD2KDM-1-2</t>
  </si>
  <si>
    <t>FDLMSUSHJX1K-A2-2</t>
  </si>
  <si>
    <t>FDLMU3WYWWLU-A2-2</t>
  </si>
  <si>
    <t>FDLMT3LV0VZ7-1-2</t>
  </si>
  <si>
    <t>FDLMT3LV0VZ7-1</t>
  </si>
  <si>
    <t>FDLMT3LV0VZ7</t>
  </si>
  <si>
    <t>FDLMT38W4ZCB-1-2</t>
  </si>
  <si>
    <t>FDLMT3L4ZWV4-1-2</t>
  </si>
  <si>
    <t>FDLMT3PX4BT2-1-2</t>
  </si>
  <si>
    <t>FDLMT44HMFDI-1-2</t>
  </si>
  <si>
    <t>FDLMU4HNZ9OT-1-2</t>
  </si>
  <si>
    <t>FDLMU3Z6CTZ1-1-2</t>
  </si>
  <si>
    <t>FDLMU4FYTR4Z-A2-2</t>
  </si>
  <si>
    <t>FDLMQBYCAHCD-2-2</t>
  </si>
  <si>
    <t>FDLMU4BOR12C-1-2</t>
  </si>
  <si>
    <t>FDLMU4WVSW2S-1-2</t>
  </si>
  <si>
    <t>FDLMU5ALJQR5-2-2</t>
  </si>
  <si>
    <t>FDLMU3WSJIUB-3-2</t>
  </si>
  <si>
    <t>FDLMU8GLLFBJ-1-2</t>
  </si>
  <si>
    <t>FDLMU8GLLFBJ-3-2</t>
  </si>
  <si>
    <t>FDLMT460AL9L-1-2</t>
  </si>
  <si>
    <t>MARCONA</t>
  </si>
  <si>
    <t>FDLMT4NHJ79Y-1-2</t>
  </si>
  <si>
    <t>FDLMU6ANYCED-A2-2</t>
  </si>
  <si>
    <t>FDLMU7Z6P0V3-2-2</t>
  </si>
  <si>
    <t>FDLMP97N8QV5-1-2</t>
  </si>
  <si>
    <t>FDLMT37PZ549-1-2</t>
  </si>
  <si>
    <t>FDLMU5DMPMR4-1-2</t>
  </si>
  <si>
    <t>FDLMT46OU1N5-1-2</t>
  </si>
  <si>
    <t>FDLMU4HGAQ8K-1-2</t>
  </si>
  <si>
    <t>FDLMT3M6R92I-2-2</t>
  </si>
  <si>
    <t>FDLMU5O5K1MC-1-2</t>
  </si>
  <si>
    <t>FDLMT26LG4H9-1-2</t>
  </si>
  <si>
    <t>FDLMU4VURL74-A2-2</t>
  </si>
  <si>
    <t>FDLMU5CMSXXV-A2-2</t>
  </si>
  <si>
    <t>FDLMU5CMSXXV-A2</t>
  </si>
  <si>
    <t>FDLMT0HOREXJ-A2-2</t>
  </si>
  <si>
    <t>FDLMU64ZRL13-A2-2</t>
  </si>
  <si>
    <t>FDLMU64ZRL13-2-2</t>
  </si>
  <si>
    <t>FDLMT319GNQ2-1-2</t>
  </si>
  <si>
    <t>FDLMT415ECBL-1-2</t>
  </si>
  <si>
    <t>FDLMT28786AU-2-2</t>
  </si>
  <si>
    <t>FDLMT28786AU-2</t>
  </si>
  <si>
    <t>FDLMT28786AU</t>
  </si>
  <si>
    <t>ADONIS JOSE  QUISPE ROSAS</t>
  </si>
  <si>
    <t>FDLMU3T5U4R4-A2-2</t>
  </si>
  <si>
    <t>FDLMU3X5VQAG-1-2</t>
  </si>
  <si>
    <t>FDLMU4AOPF1M-A2-1</t>
  </si>
  <si>
    <t>FDLMU4AOPF1M-A2</t>
  </si>
  <si>
    <t>FDLMU4AOPF1M</t>
  </si>
  <si>
    <t>PAULINA FRANCISCA CULLI CORDOVA</t>
  </si>
  <si>
    <t>FDLMU4AOPF1M-A1-1</t>
  </si>
  <si>
    <t>SUPE</t>
  </si>
  <si>
    <t>FDLMU4AOPF1M-A1</t>
  </si>
  <si>
    <t>FDLMU4CJV0QR-1-1</t>
  </si>
  <si>
    <t>FDLMU4CJV0QR-1</t>
  </si>
  <si>
    <t>FDLMU4CJV0QR</t>
  </si>
  <si>
    <t>EDGAR RAMIRO SEGURA IPANAQUE</t>
  </si>
  <si>
    <t>FDLMU4TDXAWX-1-1</t>
  </si>
  <si>
    <t>FDLMU4TDXAWX-1</t>
  </si>
  <si>
    <t>FDLMU4TDXAWX</t>
  </si>
  <si>
    <t>elymar Barrios</t>
  </si>
  <si>
    <t>FDLMU6JMGP2S-1-1</t>
  </si>
  <si>
    <t>FDLMU6JMGP2S-1</t>
  </si>
  <si>
    <t>FDLMU6JMGP2S</t>
  </si>
  <si>
    <t>ESTEFANIE ROSEE PRADO MONTERO</t>
  </si>
  <si>
    <t>FDLMU64QARS7-1-1</t>
  </si>
  <si>
    <t>FDLMU64QARS7-1</t>
  </si>
  <si>
    <t>FDLMU64QARS7</t>
  </si>
  <si>
    <t>CARMEN ROSA SOCA JANAMPA</t>
  </si>
  <si>
    <t>FDLMRJY8CZ5Z-1-1</t>
  </si>
  <si>
    <t>FDLMRJY8CZ5Z-1</t>
  </si>
  <si>
    <t>FDLMRJY8CZ5Z</t>
  </si>
  <si>
    <t>MILENA JANETH UCEDA CHAFLOQUE</t>
  </si>
  <si>
    <t>FDLMRSNRG7J7-1-1</t>
  </si>
  <si>
    <t>FDLMRSNRG7J7-1</t>
  </si>
  <si>
    <t>FDLMRSNRG7J7</t>
  </si>
  <si>
    <t>RHEGYTNA DEL SOCORRO VALLE CARRASCO</t>
  </si>
  <si>
    <t>FDLMSUSF6657-A-1</t>
  </si>
  <si>
    <t>FDLMSUSF6657-A</t>
  </si>
  <si>
    <t>FDLMSVRNS7OE-A1-1</t>
  </si>
  <si>
    <t>FDLMSVRNS7OE-A1</t>
  </si>
  <si>
    <t>FDLMRPXZYF7E-1-1</t>
  </si>
  <si>
    <t>FDLMRPXZYF7E-1</t>
  </si>
  <si>
    <t>FDLMRPXZYF7E</t>
  </si>
  <si>
    <t>HELLEN MILAGROS GARCIA BAZAN</t>
  </si>
  <si>
    <t>FDLMT1PBBB6H-1-1</t>
  </si>
  <si>
    <t>FDLMT1PBBB6H-1</t>
  </si>
  <si>
    <t>FDLMT1PBBB6H</t>
  </si>
  <si>
    <t>MIRYAM HERLINDA CASASOLA CHAPEYQUEN</t>
  </si>
  <si>
    <t>FDLMT28786AU-2-1</t>
  </si>
  <si>
    <t>FDLMT2B0HCZJ-1-1</t>
  </si>
  <si>
    <t>FDLMT2B0HCZJ-1</t>
  </si>
  <si>
    <t>FDLMT2B0HCZJ</t>
  </si>
  <si>
    <t>SEGUNDO OMAR SHARIF SEVILLANO VERA</t>
  </si>
  <si>
    <t>FDLMT2LLVF09-1-1</t>
  </si>
  <si>
    <t>FDLMT3JO2JS7-1-1</t>
  </si>
  <si>
    <t>FDLMT3JO2JS7-1</t>
  </si>
  <si>
    <t>FDLMT3JO2JS7</t>
  </si>
  <si>
    <t>BERTHA MANUELA RIOS JARAMILLO</t>
  </si>
  <si>
    <t>FDLMT3MMWFF8-1-1</t>
  </si>
  <si>
    <t>FDLMT3MMWFF8-1</t>
  </si>
  <si>
    <t>FDLMT3MMWFF8</t>
  </si>
  <si>
    <t>SABINA BALLON BACA</t>
  </si>
  <si>
    <t>FDLMT3OM4IO5-2-1</t>
  </si>
  <si>
    <t>FDLMT3LV0VZ7-1-1</t>
  </si>
  <si>
    <t>FDLMT42PNL90-1-1</t>
  </si>
  <si>
    <t>FDLMT42PNL90-1</t>
  </si>
  <si>
    <t>FDLMT42PNL90</t>
  </si>
  <si>
    <t>ANDREA FERNANDA LERMA MAMANI</t>
  </si>
  <si>
    <t>FDLMT4ILL6WA-1-1</t>
  </si>
  <si>
    <t>FDLMT4ILL6WA-1</t>
  </si>
  <si>
    <t>FDLMT4ILL6WA</t>
  </si>
  <si>
    <t>WILBERT VILCHEZ RAMIREZ</t>
  </si>
  <si>
    <t>FDLMU4TJ3SJM-1-1</t>
  </si>
  <si>
    <t>FDLMU4TJ3SJM-1</t>
  </si>
  <si>
    <t>FDLMU4TJ3SJM</t>
  </si>
  <si>
    <t>MARCIA DELGADO HUARHUA</t>
  </si>
  <si>
    <t>FDLMU5BG1W9U-1-1</t>
  </si>
  <si>
    <t>FDLMU5BG1W9U-1</t>
  </si>
  <si>
    <t>FDLMU5BG1W9U</t>
  </si>
  <si>
    <t>WILBERTH JHONATTAN RODRIGUEZ ALVARADO</t>
  </si>
  <si>
    <t>FDLMU5TFN1Z8-1-1</t>
  </si>
  <si>
    <t>FDLMU5TFN1Z8-1</t>
  </si>
  <si>
    <t>FDLMU5TFN1Z8</t>
  </si>
  <si>
    <t xml:space="preserve">MILAGROS  ALCALÁ </t>
  </si>
  <si>
    <t>FDLMU5RUHBCE-1-2</t>
  </si>
  <si>
    <t>FDLMU71YXH0Y-1-1</t>
  </si>
  <si>
    <t>LA PUNTA</t>
  </si>
  <si>
    <t>PCK00065058758|WYB254686468</t>
  </si>
  <si>
    <t>FDLMU71YXH0Y-1</t>
  </si>
  <si>
    <t>FDLMU71YXH0Y</t>
  </si>
  <si>
    <t>CLAUDIA IVETTE CHUMPITAZ VELASCO</t>
  </si>
  <si>
    <t>FDLMQBVUKI79-2-1</t>
  </si>
  <si>
    <t>PCK00064855395|WYB254493333</t>
  </si>
  <si>
    <t>FDLMQBVUKI79-2</t>
  </si>
  <si>
    <t>FDLMQBVUKI79</t>
  </si>
  <si>
    <t>GRENI MARICELA CORDOVA SORIA</t>
  </si>
  <si>
    <t>FDLMRSR2XPBN-A1-1</t>
  </si>
  <si>
    <t>FDLMRSR2XPBN-A1</t>
  </si>
  <si>
    <t>FDLMRU40FM5F-A1-1</t>
  </si>
  <si>
    <t>FDLMRU40FM5F-A1</t>
  </si>
  <si>
    <t>FDLMRUHQKO6V-1-1</t>
  </si>
  <si>
    <t>PCK00064905066|WYB254543012</t>
  </si>
  <si>
    <t>FDLMRUHQKO6V-1</t>
  </si>
  <si>
    <t>FDLMRUHQKO6V</t>
  </si>
  <si>
    <t>MARTIN GABRIEL CASTAÑEDA OLARTE</t>
  </si>
  <si>
    <t>FDLMSVAOE9S2-1-1</t>
  </si>
  <si>
    <t>FDLMSVAOE9S2-1</t>
  </si>
  <si>
    <t>FDLMSVAOE9S2</t>
  </si>
  <si>
    <t>LAURA MILAGROS LEON GERVACIO</t>
  </si>
  <si>
    <t>FDLMSVOQPO74-1-1</t>
  </si>
  <si>
    <t>FDLMSVOQPO74-1</t>
  </si>
  <si>
    <t>FDLMSVOQPO74</t>
  </si>
  <si>
    <t>LISETH MAGALY ROJAS MARTINEZ</t>
  </si>
  <si>
    <t>FDLMRU5646K3-A-1</t>
  </si>
  <si>
    <t>FDLMRU5646K3-A</t>
  </si>
  <si>
    <t>FDLMRU5646K3</t>
  </si>
  <si>
    <t>MARIA GRACIA TAVARA QUEVEDO</t>
  </si>
  <si>
    <t>FDLMRU5646K3-A1-1</t>
  </si>
  <si>
    <t>FDLMRU5646K3-A1</t>
  </si>
  <si>
    <t>FDLMSZV65WOA-1-1</t>
  </si>
  <si>
    <t>FDLMSZV65WOA-1</t>
  </si>
  <si>
    <t>FDLMSZV65WOA</t>
  </si>
  <si>
    <t>JIMENA MADELAINE JIMENA MADELAINE</t>
  </si>
  <si>
    <t>FDLMT1P5F2E1-1-1</t>
  </si>
  <si>
    <t>FDLMT1P5F2E1-1</t>
  </si>
  <si>
    <t>FDLMT1P5F2E1</t>
  </si>
  <si>
    <t>PERCY ROJAS GARCIA</t>
  </si>
  <si>
    <t>FDLMT2KTH9LK-2-1</t>
  </si>
  <si>
    <t>PCK00064981188|WYB254615102</t>
  </si>
  <si>
    <t>FDLMT2KTH9LK-2</t>
  </si>
  <si>
    <t>FDLMT2KTH9LK</t>
  </si>
  <si>
    <t>SHEILA INGRID CORDOVA LARREATIGUE</t>
  </si>
  <si>
    <t>FDLMT3IYZZZ2-1-1</t>
  </si>
  <si>
    <t>PCK00064984233|WYB254618225</t>
  </si>
  <si>
    <t>FDLMT3IYZZZ2-1</t>
  </si>
  <si>
    <t>FDLMT3IYZZZ2</t>
  </si>
  <si>
    <t>MEY LING ROSA CHANG MARCOVICH</t>
  </si>
  <si>
    <t>FDLMT4GFMUEL-2-1</t>
  </si>
  <si>
    <t>FDLMT4GFMUEL-2</t>
  </si>
  <si>
    <t>FDLMT4K07XWI-4-1</t>
  </si>
  <si>
    <t>FDLMT4K07XWI-4</t>
  </si>
  <si>
    <t>FDLMT4K07XWI-2-1</t>
  </si>
  <si>
    <t>FDLMT4K07XWI-2</t>
  </si>
  <si>
    <t>FDLMT4LEUING-1-1</t>
  </si>
  <si>
    <t>FDLMT4LEUING-1</t>
  </si>
  <si>
    <t>FDLMT4LEUING</t>
  </si>
  <si>
    <t>YESSICA LILIANA PRAVIA BECERRA</t>
  </si>
  <si>
    <t>FDLMT4LWF04H-1-1</t>
  </si>
  <si>
    <t>FDLMT4LWF04H-1</t>
  </si>
  <si>
    <t>FDLMT4LWF04H</t>
  </si>
  <si>
    <t>LIZ GIOVANI GRANDEZ TENAZOA</t>
  </si>
  <si>
    <t>FDLMU3SKIMUZ-1-1</t>
  </si>
  <si>
    <t>FDLMU3SKIMUZ-1</t>
  </si>
  <si>
    <t>FDLMU3SKIMUZ</t>
  </si>
  <si>
    <t>JUAN CARLOS MOSQUEIRA ROSALES</t>
  </si>
  <si>
    <t>FDLMU4AL93B9-1-1</t>
  </si>
  <si>
    <t>FDLMU4AL93B9-1</t>
  </si>
  <si>
    <t>FDLMU4AL93B9</t>
  </si>
  <si>
    <t>EMMA JANET MORA BALTA</t>
  </si>
  <si>
    <t>FDLMU4PFC17Y-1-1</t>
  </si>
  <si>
    <t>FDLMU4PFC17Y-1</t>
  </si>
  <si>
    <t>FDLMU4PFC17Y</t>
  </si>
  <si>
    <t>ALICE JOAN ASTRID QUISPE PALOMINO</t>
  </si>
  <si>
    <t>FDLMU4UPQNYL-2-1</t>
  </si>
  <si>
    <t>FDLMU5CMSXXV-A2-1</t>
  </si>
  <si>
    <t>FDLMU5P4H9JS-4-1</t>
  </si>
  <si>
    <t>FDLMU5P4H9JS-4</t>
  </si>
  <si>
    <t>FDLMU5P4H9JS-1-1</t>
  </si>
  <si>
    <t>FDLMU5P4H9JS-1</t>
  </si>
  <si>
    <t>FDLMU5P4H9JS-5-1</t>
  </si>
  <si>
    <t>FDLMU67I4N13-1-1</t>
  </si>
  <si>
    <t>FDLMU67I4N13-1</t>
  </si>
  <si>
    <t>FDLMU6AZI61B-1-1</t>
  </si>
  <si>
    <t>FDLMU6AZI61B-1</t>
  </si>
  <si>
    <t>FDLMU6AZI61B</t>
  </si>
  <si>
    <t>KARLA FERNANDA REY OBANDO</t>
  </si>
  <si>
    <t>FDLMU8MHZEDY-1-1</t>
  </si>
  <si>
    <t>FDLMU8MHZEDY-1</t>
  </si>
  <si>
    <t>FDLMU8MHZEDY</t>
  </si>
  <si>
    <t>ALEXANDRA MEDINA VALLADOLID</t>
  </si>
  <si>
    <t>FDLMU9GQA1PD-A1-1</t>
  </si>
  <si>
    <t>FDLMU9GQA1PD-A1</t>
  </si>
  <si>
    <t>FDLMRSTELG46-A-1</t>
  </si>
  <si>
    <t>FDLMRSTELG46-A</t>
  </si>
  <si>
    <t>FDLMSVO5VG7X-A2-1</t>
  </si>
  <si>
    <t>FDLMT0SXJ7OQ-A1-1</t>
  </si>
  <si>
    <t>FDLMT0SXJ7OQ-A1</t>
  </si>
  <si>
    <t>FDLMT0SXJ7OQ</t>
  </si>
  <si>
    <t>KATHERINE FIORELLA PALACIOS PAZ</t>
  </si>
  <si>
    <t>FDLMT1770BXU-1-1</t>
  </si>
  <si>
    <t>FDLMT1770BXU-1</t>
  </si>
  <si>
    <t>FDLMT1770BXU</t>
  </si>
  <si>
    <t>BERLLY MARYCIELO SALAS CABRERA</t>
  </si>
  <si>
    <t>FDLMT1A4HK95-1-1</t>
  </si>
  <si>
    <t>FDLMT1A4HK95-1</t>
  </si>
  <si>
    <t>FDLMT1A4HK95</t>
  </si>
  <si>
    <t>WILFREDO A. SALAS RAMIREZ</t>
  </si>
  <si>
    <t>FDLMT2A7S2MR-1-1</t>
  </si>
  <si>
    <t>FDLMT2A7S2MR-1</t>
  </si>
  <si>
    <t>FDLMT2A7S2MR</t>
  </si>
  <si>
    <t>MICHAEL EFRAIN BALTAZAR COSTAS PACHECO</t>
  </si>
  <si>
    <t>FDLMT2RCC4KL-A2-1</t>
  </si>
  <si>
    <t>FDLMT31CRVWI-1-1</t>
  </si>
  <si>
    <t>FDLMT31CRVWI-1</t>
  </si>
  <si>
    <t>FDLMT31CRVWI</t>
  </si>
  <si>
    <t>GIANELA DEL CARMEN PAUCAR BELLASMIN</t>
  </si>
  <si>
    <t>FDLMT31ZABB9-1-1</t>
  </si>
  <si>
    <t>FDLMT31ZABB9-1</t>
  </si>
  <si>
    <t>FDLMT31ZABB9</t>
  </si>
  <si>
    <t>ELIANA ELIZABETH CHAPOÑAN SIESQUEN</t>
  </si>
  <si>
    <t>FDLMT398N6V8-A1-1</t>
  </si>
  <si>
    <t>ANGARAES</t>
  </si>
  <si>
    <t>LIRCAY</t>
  </si>
  <si>
    <t>FDLMT398N6V8-A1</t>
  </si>
  <si>
    <t>FDLMT42O1PDO-1-1</t>
  </si>
  <si>
    <t>FDLMT42O1PDO-1</t>
  </si>
  <si>
    <t>FDLMT42O1PDO</t>
  </si>
  <si>
    <t xml:space="preserve">MALENA  FONSECA </t>
  </si>
  <si>
    <t>FDLMT45MARZQ-1-1</t>
  </si>
  <si>
    <t>FDLMT45MARZQ-1</t>
  </si>
  <si>
    <t>FDLMT45MARZQ</t>
  </si>
  <si>
    <t>CESAR ANDRES VELASQUEZ FUENTES</t>
  </si>
  <si>
    <t>FDLMT4JELQMI-2-1</t>
  </si>
  <si>
    <t>FDLMT4JELQMI-2</t>
  </si>
  <si>
    <t>FDLMU3WINOEP-2-1</t>
  </si>
  <si>
    <t>FDLMU3WINOEP-2</t>
  </si>
  <si>
    <t>FDLMU3WINOEP</t>
  </si>
  <si>
    <t>KATHERINE GISELLA GOMEZ VEGA</t>
  </si>
  <si>
    <t>FDLMU4069IZF-1-1</t>
  </si>
  <si>
    <t>PCK00065001543|WYB254635162</t>
  </si>
  <si>
    <t>FDLMU4069IZF-1</t>
  </si>
  <si>
    <t>FDLMU4WO282D-1-1</t>
  </si>
  <si>
    <t>FDLMU4WO282D-1</t>
  </si>
  <si>
    <t>FDLMU4WO282D</t>
  </si>
  <si>
    <t>SHEILA ASTRID RIVADENEYRA ATOCHE</t>
  </si>
  <si>
    <t>FDLMU55Y0J94-2-1</t>
  </si>
  <si>
    <t>FDLMU55Y0J94-2</t>
  </si>
  <si>
    <t>FDLMU55Y0J94</t>
  </si>
  <si>
    <t>ROGER ELEUTERIO ALTAMIRANO GOMEZ</t>
  </si>
  <si>
    <t>FDLMU59L1RLM-1-1</t>
  </si>
  <si>
    <t>FDLMU59L1RLM-1</t>
  </si>
  <si>
    <t>FDLMU59L1RLM</t>
  </si>
  <si>
    <t>EDUARDO QUINDE</t>
  </si>
  <si>
    <t>FDLMU6ANYCED-A1-1</t>
  </si>
  <si>
    <t>FDLMU6ANYCED-A1</t>
  </si>
  <si>
    <t>FDLMQHHI667D-3-1</t>
  </si>
  <si>
    <t>PCK00064543016|WYB254179401</t>
  </si>
  <si>
    <t>FDLMQHHI667D-3</t>
  </si>
  <si>
    <t>FDLMQHHI667D</t>
  </si>
  <si>
    <t>FDLMSVCGAL19-1-1</t>
  </si>
  <si>
    <t>PCK00064855298|WYB254493236</t>
  </si>
  <si>
    <t>FDLMSVCGAL19-1</t>
  </si>
  <si>
    <t>FDLMSVCGAL19</t>
  </si>
  <si>
    <t>VANESSA CASTAÑEDA TUMBALOBOS</t>
  </si>
  <si>
    <t>FDLMT0H0KZIF-1-1</t>
  </si>
  <si>
    <t>FDLMT0H0KZIF-1</t>
  </si>
  <si>
    <t>FDLMT0H0KZIF</t>
  </si>
  <si>
    <t>MILAGROS FATIMA AGUILAR PEREZ</t>
  </si>
  <si>
    <t>FDLMT1TMM212-1-1</t>
  </si>
  <si>
    <t>FDLMT1TMM212-1</t>
  </si>
  <si>
    <t>FDLMT1TMM212</t>
  </si>
  <si>
    <t>Mariannys London</t>
  </si>
  <si>
    <t>FDLMT2MFJONR-1-1</t>
  </si>
  <si>
    <t>FDLMT2MFJONR-1</t>
  </si>
  <si>
    <t>FDLMT2MFJONR</t>
  </si>
  <si>
    <t>SONALY  ATOCHE</t>
  </si>
  <si>
    <t>FDLMT2P99YGU-1-1</t>
  </si>
  <si>
    <t>FDLMT2P99YGU-1</t>
  </si>
  <si>
    <t>FDLMT2P99YGU</t>
  </si>
  <si>
    <t>EDITH CARLA LARREA CAMPOS</t>
  </si>
  <si>
    <t>FDLMT31AJH22-1-1</t>
  </si>
  <si>
    <t>PCK00064994239|WYB254627844</t>
  </si>
  <si>
    <t>FDLMT31AJH22-1</t>
  </si>
  <si>
    <t>FDLMT31AJH22</t>
  </si>
  <si>
    <t>SANDY PAOLA PASACHES SANCHEZ</t>
  </si>
  <si>
    <t>FDLMT33C052J-1-1</t>
  </si>
  <si>
    <t>FDLMT33C052J-1</t>
  </si>
  <si>
    <t>FDLMT33C052J</t>
  </si>
  <si>
    <t>YERSON ALMIR CHILE APAZA</t>
  </si>
  <si>
    <t>FDLMT36WSO55-1-1</t>
  </si>
  <si>
    <t>FDLMT3KSUIS6-1-1</t>
  </si>
  <si>
    <t>FDLMT3KSUIS6-1</t>
  </si>
  <si>
    <t>FDLMT3KSUIS6</t>
  </si>
  <si>
    <t>GUSTAVO RIOS</t>
  </si>
  <si>
    <t>FDLMT3LROTLB-1-1</t>
  </si>
  <si>
    <t>FDLMT3LROTLB-1</t>
  </si>
  <si>
    <t>FDLMT3LROTLB</t>
  </si>
  <si>
    <t>PAMELA ROSEMARY FELIPE AGUILAR</t>
  </si>
  <si>
    <t>FDLMT40EO33O-1-1</t>
  </si>
  <si>
    <t>FDLMT40EO33O-1</t>
  </si>
  <si>
    <t>FDLMT40EO33O</t>
  </si>
  <si>
    <t>ENZO MARCELO DE LUCIO MONZON</t>
  </si>
  <si>
    <t>FDLMT44BFGW6-1-1</t>
  </si>
  <si>
    <t>FDLMT44BFGW6-1</t>
  </si>
  <si>
    <t>FDLMT44BFGW6</t>
  </si>
  <si>
    <t>VERONICA LIDA ZARZOSA RODRIGUEZ</t>
  </si>
  <si>
    <t>FDLMT45P1F2H-1-1</t>
  </si>
  <si>
    <t>FDLMT45P1F2H-1</t>
  </si>
  <si>
    <t>FDLMT45P1F2H</t>
  </si>
  <si>
    <t>DORIANNE DE LOS ANGELES SILVERIO CRISPIN</t>
  </si>
  <si>
    <t>FDLMT4J9S3D9-3-1</t>
  </si>
  <si>
    <t>FDLMT4J9S3D9-3</t>
  </si>
  <si>
    <t>FDLMT4J9S3D9-1-1</t>
  </si>
  <si>
    <t>FDLMT4J9S3D9-1</t>
  </si>
  <si>
    <t>FDLMU3WHIXU6-1-1</t>
  </si>
  <si>
    <t>FDLMU3WHIXU6-1</t>
  </si>
  <si>
    <t>FDLMU3WHIXU6</t>
  </si>
  <si>
    <t>KARLA CHAVEZ</t>
  </si>
  <si>
    <t>FDLMU4GBMNDF-1-1</t>
  </si>
  <si>
    <t>FDLMU4GBMNDF-1</t>
  </si>
  <si>
    <t>FDLMU4GBMNDF</t>
  </si>
  <si>
    <t>HILDA ROSA CATACORA CONDORI</t>
  </si>
  <si>
    <t>FDLMU4S3QCWH-2-1</t>
  </si>
  <si>
    <t>FDLMU4S3QCWH-2</t>
  </si>
  <si>
    <t>FDLMU5C3OVW8-1-1</t>
  </si>
  <si>
    <t>FDLMU5C3OVW8-1</t>
  </si>
  <si>
    <t>FDLMU5C3OVW8</t>
  </si>
  <si>
    <t>IVONNE HELEN RODRIGUEZ LEZAMA</t>
  </si>
  <si>
    <t>FDLMU5SSNO7W-1-1</t>
  </si>
  <si>
    <t>FDLMU5SSNO7W-1</t>
  </si>
  <si>
    <t>FDLMU66C9THU-1-1</t>
  </si>
  <si>
    <t>FDLMU66C9THU-1</t>
  </si>
  <si>
    <t>FDLMU66C9THU</t>
  </si>
  <si>
    <t xml:space="preserve">CESAR GERARDO  CORREA LAPA </t>
  </si>
  <si>
    <t>FDLMU86BIJFP-1-1</t>
  </si>
  <si>
    <t>FDLMU86BIJFP-1</t>
  </si>
  <si>
    <t>FDLMU86BIJFP</t>
  </si>
  <si>
    <t>CESAR OMAR RISCO MURGUIA</t>
  </si>
  <si>
    <t>FDLMU8I0MKC3-A2-1</t>
  </si>
  <si>
    <t>FDLMU8I0MKC3-A2</t>
  </si>
  <si>
    <t>FDLMP99BVDE8-3-2</t>
  </si>
  <si>
    <t>FDLMT19OEXE8-1-1</t>
  </si>
  <si>
    <t>FDLMT19OEXE8-1</t>
  </si>
  <si>
    <t>FDLMT19OEXE8</t>
  </si>
  <si>
    <t>ESTHER MEJIA ALTAMIRANO</t>
  </si>
  <si>
    <t>FDLMT26VNDOP-1-1</t>
  </si>
  <si>
    <t>PCK00064925131|WYB254559229</t>
  </si>
  <si>
    <t>FDLMT26VNDOP-1</t>
  </si>
  <si>
    <t>FDLMT26VNDOP</t>
  </si>
  <si>
    <t>MIRTHA YAURI MALPARTIDA</t>
  </si>
  <si>
    <t>FDLMT2PEEM5Y-1-1</t>
  </si>
  <si>
    <t>FDLMT2PEEM5Y-1</t>
  </si>
  <si>
    <t>FDLMT2PEEM5Y</t>
  </si>
  <si>
    <t>ANTONY JHORDY TELLO GAVILAN</t>
  </si>
  <si>
    <t>FDLMT35HLFB2-1-1</t>
  </si>
  <si>
    <t>FDLMT35HLFB2-1</t>
  </si>
  <si>
    <t>FDLMT35HLFB2</t>
  </si>
  <si>
    <t>EDINSON VARGAS CHUJUTALLI</t>
  </si>
  <si>
    <t>FDLMT37WCIVD-1-1</t>
  </si>
  <si>
    <t>FDLMT37WCIVD-1</t>
  </si>
  <si>
    <t>FDLMT3822C34-1-1</t>
  </si>
  <si>
    <t>FDLMT3822C34-1</t>
  </si>
  <si>
    <t>FDLMT3822C34</t>
  </si>
  <si>
    <t>CANDY KARINA CANDY KARINA</t>
  </si>
  <si>
    <t>FDLMT3JUDSKZ-1-1</t>
  </si>
  <si>
    <t>FDLMT3JUDSKZ-1</t>
  </si>
  <si>
    <t>FDLMT3JUDSKZ</t>
  </si>
  <si>
    <t>FDLMT3OXOFRS-1-1</t>
  </si>
  <si>
    <t>FDLMT3OXOFRS-1</t>
  </si>
  <si>
    <t>FDLMT3OXOFRS</t>
  </si>
  <si>
    <t>SUSY JUDITH MONDRAGON MEGO</t>
  </si>
  <si>
    <t>FDLMT436KSPL-1-1</t>
  </si>
  <si>
    <t>FDLMT436KSPL-1</t>
  </si>
  <si>
    <t>FDLMT436KSPL</t>
  </si>
  <si>
    <t xml:space="preserve">JOHANNA RODRÍGUEZ </t>
  </si>
  <si>
    <t>FDLMT4NVL6NU-1-1</t>
  </si>
  <si>
    <t>FDLMT4NVL6NU-1</t>
  </si>
  <si>
    <t>FDLMT4NVL6NU</t>
  </si>
  <si>
    <t>DARWIN JHOEL AGUILAR BARBOZA</t>
  </si>
  <si>
    <t>FDLMSZZP6AU0-2-2</t>
  </si>
  <si>
    <t>FDLMU3U6EL4N-1-1</t>
  </si>
  <si>
    <t>FDLMU3U6EL4N-1</t>
  </si>
  <si>
    <t>FDLMU3U6EL4N</t>
  </si>
  <si>
    <t>ROSA ELENA PRETELL</t>
  </si>
  <si>
    <t>FDLMU4FJ3U39-1-1</t>
  </si>
  <si>
    <t>FDLMU4T39LN3-1-1</t>
  </si>
  <si>
    <t>FDLMU4T39LN3-1</t>
  </si>
  <si>
    <t>FDLMU4T39LN3</t>
  </si>
  <si>
    <t>KAREN LETICIA TORRES QUIROZ</t>
  </si>
  <si>
    <t>FDLMU5EM2UUS-1-1</t>
  </si>
  <si>
    <t>FDLMU5EM2UUS-1</t>
  </si>
  <si>
    <t>FDLMU5EM2UUS</t>
  </si>
  <si>
    <t>FDLMU63X6I4C-1-2</t>
  </si>
  <si>
    <t>FDLMT4742W3F-1-2</t>
  </si>
  <si>
    <t>FDLMU5C3OVW8-1-2</t>
  </si>
  <si>
    <t>FDLMU4AOPF1M-A2-2</t>
  </si>
  <si>
    <t>FDLMT4JELQMI-2-2</t>
  </si>
  <si>
    <t>FDLMT41CP31S-1-2</t>
  </si>
  <si>
    <t>FDLMSVOQPO74-1-2</t>
  </si>
  <si>
    <t>FDLMT4LU7OB4-1-2</t>
  </si>
  <si>
    <t>PUCUSANA</t>
  </si>
  <si>
    <t>FDLMU4QX3Q8W-1-2</t>
  </si>
  <si>
    <t>FDLMT37RAB4Q-1-2</t>
  </si>
  <si>
    <t>FDLMT33C052J-1-2</t>
  </si>
  <si>
    <t>FDLMSVAOE9S2-1-2</t>
  </si>
  <si>
    <t>FDLMSTYCSC8V-1-2</t>
  </si>
  <si>
    <t>FDLMSUIJD2U4-1-2</t>
  </si>
  <si>
    <t>FDLMU68DYVF8-A2-2</t>
  </si>
  <si>
    <t>FDLMT4O5PML6-A2-2</t>
  </si>
  <si>
    <t>FDLMT0ZK03XK-1-2</t>
  </si>
  <si>
    <t>FDLMU4UA2WLH-1-2</t>
  </si>
  <si>
    <t>FDLMRUMOW955-1-2</t>
  </si>
  <si>
    <t>FDLMSTYDUXD8-A2-2</t>
  </si>
  <si>
    <t>FDLMT36MQCIO-1-2</t>
  </si>
  <si>
    <t>FDLMT4J9S3D9-3-2</t>
  </si>
  <si>
    <t>FDLMT4K07XWI-4-2</t>
  </si>
  <si>
    <t>FDLMT398N6V8-A2-2</t>
  </si>
  <si>
    <t>FDLMRUKDW16X-1-2</t>
  </si>
  <si>
    <t>FDLMU4SK3CU7-1-2</t>
  </si>
  <si>
    <t>FDLMT2OERBO8-1-2</t>
  </si>
  <si>
    <t>FDLMU4W6DL4Z-3-2</t>
  </si>
  <si>
    <t>FDLMU3WM400S-1-2</t>
  </si>
  <si>
    <t>FDLMU3TU965Y-A1-2</t>
  </si>
  <si>
    <t>FDLMSZK38URW-1-2</t>
  </si>
  <si>
    <t>FDLMT1TMM212-1-2</t>
  </si>
  <si>
    <t>FDLMT4NBVIZQ-1-2</t>
  </si>
  <si>
    <t>FDLMT3JS4BLP-1-2</t>
  </si>
  <si>
    <t>FDLMSVRNS7OE-A2-2</t>
  </si>
  <si>
    <t>FDLMU6N6OXSX-A2-2</t>
  </si>
  <si>
    <t>FDLMU8KUFSPM-2-2</t>
  </si>
  <si>
    <t>FDLMU86BIJFP-1-2</t>
  </si>
  <si>
    <t>FDLMU4SKZIGV-1-2</t>
  </si>
  <si>
    <t>FDLMT392XDJA-A2-2</t>
  </si>
  <si>
    <t>FDLMT32ZB95D-A2-2</t>
  </si>
  <si>
    <t>FDLMSUSEXLG0-A2-2</t>
  </si>
  <si>
    <t>FDLMT1F9ST95-2-2</t>
  </si>
  <si>
    <t>FDLMT42OIUTN-1-2</t>
  </si>
  <si>
    <t>FDLMT1OJBP5D-A2-2</t>
  </si>
  <si>
    <t>FDLMU575AWJ0-1-2</t>
  </si>
  <si>
    <t>FDLMT401T13I-2-2</t>
  </si>
  <si>
    <t>FDLMSVWM9ORU-2-2</t>
  </si>
  <si>
    <t>FDLMU5P4H9JS-3-2</t>
  </si>
  <si>
    <t>FDLMU5P4H9JS-4-2</t>
  </si>
  <si>
    <t>FDLMU4P84NH3-1-2</t>
  </si>
  <si>
    <t>FDLMT32G5N6F-1-2</t>
  </si>
  <si>
    <t>FDLMT4N5QP1C-1-2</t>
  </si>
  <si>
    <t>FDLMU4FZJHLD-2-2</t>
  </si>
  <si>
    <t>FDLMU8I0MKC3-A2-2</t>
  </si>
  <si>
    <t>FDLMT1BHKKJE-A2-2</t>
  </si>
  <si>
    <t>FDLMT1BARAFA-2-2</t>
  </si>
  <si>
    <t>FDLMT402XRJN-A2-2</t>
  </si>
  <si>
    <t>FDLMU4AWG3KU-1-2</t>
  </si>
  <si>
    <t>FDLMT1OJ9JW8-A2-2</t>
  </si>
  <si>
    <t>FDLMU4UPQNYL-1-2</t>
  </si>
  <si>
    <t>FDLMT3P4CN3S-1-2</t>
  </si>
  <si>
    <t>FDLMT3JYB9TT-1-2</t>
  </si>
  <si>
    <t>FDLMT17NZJBS-1-2</t>
  </si>
  <si>
    <t>FDLMU4HISRY4-4-2</t>
  </si>
  <si>
    <t>FDLMU3XGPWNN-1-2</t>
  </si>
  <si>
    <t>FDLMT43YXA2X-2-2</t>
  </si>
  <si>
    <t>FDLMT46ZYZCY-1-2</t>
  </si>
  <si>
    <t>FDLMSTYDBMRU-1-2</t>
  </si>
  <si>
    <t>FDLMT42I9Q2O-1-2</t>
  </si>
  <si>
    <t>FDLMT41NPUAD-1-2</t>
  </si>
  <si>
    <t>FDLMT17IODK5-1-2</t>
  </si>
  <si>
    <t>FDLMU5EG2D2V-A2-2</t>
  </si>
  <si>
    <t>FDLMT4LBZLDY-1-2</t>
  </si>
  <si>
    <t>FDLMT0T9YAFY-1-2</t>
  </si>
  <si>
    <t>FDLMT2RP5ZY9-3-2</t>
  </si>
  <si>
    <t>FDLMT45MARZQ-1-2</t>
  </si>
  <si>
    <t>FDLMT18G3FEG-3-2</t>
  </si>
  <si>
    <t>FDLMU9184U5F-1-2</t>
  </si>
  <si>
    <t>FDLMSVH81Y5W-1-2</t>
  </si>
  <si>
    <t>FDLMT3YDP763-1-2</t>
  </si>
  <si>
    <t>FDLMT3JOHK6M-1-2</t>
  </si>
  <si>
    <t>FDLMU5EM2UUS-1-2</t>
  </si>
  <si>
    <t>FDLMU3SKIMUZ-1-2</t>
  </si>
  <si>
    <t>FDLMT4105Q6C-A2-2</t>
  </si>
  <si>
    <t>FDLMU6KFREEX-A2-2</t>
  </si>
  <si>
    <t>FDLMT1ET1ZML-1-2</t>
  </si>
  <si>
    <t>FDLMSUK6YU4T-1-2</t>
  </si>
  <si>
    <t>FDLMT2Q3QP16-1-2</t>
  </si>
  <si>
    <t>FDLMU3U1XQD2-1-2</t>
  </si>
  <si>
    <t>FDLMT2KA7DGT-1-2</t>
  </si>
  <si>
    <t>FDLMU4F18R0R-3-2</t>
  </si>
  <si>
    <t>FDLMT1SMA8H4-1-2</t>
  </si>
  <si>
    <t>FDLMU3WML5K6-2-2</t>
  </si>
  <si>
    <t>FDLMT34M0L5S-1-2</t>
  </si>
  <si>
    <t>FDLMT3QMKJXK-3-2</t>
  </si>
  <si>
    <t>FDLMT3QY6RW1-1-2</t>
  </si>
  <si>
    <t>FDLMT4K7LT4P-2-2</t>
  </si>
  <si>
    <t>FDLMT4HDFNCK-3-2</t>
  </si>
  <si>
    <t>FDLMSTUX4NC1-1-2</t>
  </si>
  <si>
    <t>FDLMT25W3LF6-A2-2</t>
  </si>
  <si>
    <t>FDLMT3JCZT2A-1-2</t>
  </si>
  <si>
    <t>FDLMU4WC9SUR-A2-2</t>
  </si>
  <si>
    <t>FDLMU4B2AHAC-1-2</t>
  </si>
  <si>
    <t>FDLMT2TKV9FU-2-2</t>
  </si>
  <si>
    <t>FDLMT1TIQNBX-1-2</t>
  </si>
  <si>
    <t>FDLMT2RQ00LE-1-2</t>
  </si>
  <si>
    <t>FDLMSWM4MH7Y-1-2</t>
  </si>
  <si>
    <t>FDLMT0CQA4OJ-1-2</t>
  </si>
  <si>
    <t>FDLMRRTMXKPA-A2-2</t>
  </si>
  <si>
    <t>FDLMT2TWV3W6-1-2</t>
  </si>
  <si>
    <t>FDLMT3JMRDN5-1-2</t>
  </si>
  <si>
    <t>FDLMRU11KCDA-1-2</t>
  </si>
  <si>
    <t>FDLMT408PPOU-1-2</t>
  </si>
  <si>
    <t>FDLMU4A8OSFQ-A2-2</t>
  </si>
  <si>
    <t>FDLMU3YU0ZL8-1-2</t>
  </si>
  <si>
    <t>FDLMT3PX4BT2-2-2</t>
  </si>
  <si>
    <t>FDLMT3Q55WHU-1-2</t>
  </si>
  <si>
    <t>FDLMT43GTIJT-A2-2</t>
  </si>
  <si>
    <t>FDLMU67OYMWK-A2-2</t>
  </si>
  <si>
    <t>FDLMQBYCAHCD-3-2</t>
  </si>
  <si>
    <t>FDLMU4Q45XEV-1-2</t>
  </si>
  <si>
    <t>FDLMU65P5BZH-A2-2</t>
  </si>
  <si>
    <t>FDLMU8GLLFBJ-2-2</t>
  </si>
  <si>
    <t>FDLMT1TLJEOP-1-2</t>
  </si>
  <si>
    <t>FDLMT2A6RMNF-A2-2</t>
  </si>
  <si>
    <t>FDLMT2RX34H6-1-2</t>
  </si>
  <si>
    <t>FDLMT43HTYPZ-1-2</t>
  </si>
  <si>
    <t>FDLMT326F2PJ-A2-2</t>
  </si>
  <si>
    <t>FDLMT4I8BUVY-1-2</t>
  </si>
  <si>
    <t>APLAO</t>
  </si>
  <si>
    <t>FDLMU40C7W90-1-2</t>
  </si>
  <si>
    <t>FDLMU7Z6P0V3-1-2</t>
  </si>
  <si>
    <t>FDLMU4H1AJU7-A2-2</t>
  </si>
  <si>
    <t>FDLMT3M6R92I-1-2</t>
  </si>
  <si>
    <t>FDLMT30T7F8K-1-2</t>
  </si>
  <si>
    <t>FDLMT3637677-2-2</t>
  </si>
  <si>
    <t>FDLMU57FJKXT-1-2</t>
  </si>
  <si>
    <t>FDLMU5EEC786-A2-2</t>
  </si>
  <si>
    <t>FDLMT42PNL90-1-2</t>
  </si>
  <si>
    <t>FDLMU4TQLY42-2-2</t>
  </si>
  <si>
    <t>FDLMT3NYYGKX-A2-2</t>
  </si>
  <si>
    <t>FDLMU64ZRL13-1-2</t>
  </si>
  <si>
    <t>FDLMU5SCGNB2-1-2</t>
  </si>
  <si>
    <t>FDLMSTXBIEQX-1-2</t>
  </si>
  <si>
    <t>FDLMT35NJU3S-1-2</t>
  </si>
  <si>
    <t>FDLMT33FYF8P-1-2</t>
  </si>
  <si>
    <t>FDLMT3OHWB47-2-2</t>
  </si>
  <si>
    <t>FDLMT42I5FOX-1-2</t>
  </si>
  <si>
    <t>FDLMU41L8JMS-2-2</t>
  </si>
  <si>
    <t>FDLMT42U285A-1-2</t>
  </si>
  <si>
    <t>FDLMU59L1RLM-1-2</t>
  </si>
  <si>
    <t>FDLMSU3CO83Y-1-2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</si>
</sst>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5" formatCode="dd/mm/yyyy;@"/>
    <numFmt numFmtId="166" formatCode="hh:mm"/>
    <numFmt numFmtId="167" formatCode="d/mm/yyyy\ hh:mm"/>
    <numFmt numFmtId="168" formatCode="d/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/>
    <xf numFmtId="0" fontId="0" fillId="3" borderId="0" xfId="0" applyFill="1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165" fontId="0" fillId="0" borderId="0" xfId="0" applyNumberFormat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167" fontId="0" fillId="3" borderId="0" xfId="0" applyNumberFormat="1" applyFill="1"/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48">
    <dxf>
      <numFmt numFmtId="166" formatCode="hh:mm"/>
      <alignment horizontal="center" vertical="bottom" textRotation="0" wrapText="0" indent="0" justifyLastLine="0" shrinkToFit="0" readingOrder="0"/>
    </dxf>
    <dxf>
      <numFmt numFmtId="0" formatCode="General"/>
    </dxf>
    <dxf>
      <numFmt numFmtId="167" formatCode="d/mm/yyyy\ hh:mm"/>
    </dxf>
    <dxf>
      <numFmt numFmtId="166" formatCode="hh:mm"/>
      <alignment horizontal="center" vertical="bottom" textRotation="0" wrapText="0" indent="0" justifyLastLine="0" shrinkToFit="0" readingOrder="0"/>
    </dxf>
    <dxf>
      <numFmt numFmtId="167" formatCode="d/mm/yyyy\ hh:mm"/>
      <alignment horizontal="center" vertical="bottom" textRotation="0" wrapText="0" indent="0" justifyLastLine="0" shrinkToFit="0" readingOrder="0"/>
    </dxf>
    <dxf>
      <numFmt numFmtId="0" formatCode="General"/>
    </dxf>
    <dxf>
      <numFmt numFmtId="167" formatCode="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d/mm/yyyy\ hh:mm"/>
    </dxf>
    <dxf>
      <numFmt numFmtId="167" formatCode="d/mm/yyyy\ hh:mm"/>
    </dxf>
    <dxf>
      <numFmt numFmtId="167" formatCode="d/mm/yyyy\ hh:mm"/>
    </dxf>
    <dxf>
      <numFmt numFmtId="0" formatCode="General"/>
    </dxf>
    <dxf>
      <numFmt numFmtId="168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alignment horizontal="center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1" defaultTableStyle="TableStyleMedium2" defaultPivotStyle="PivotStyleLight16">
    <tableStyle name="SlicerStyleDark69" pivot="0" table="0" count="10" xr9:uid="{FF01E853-08F4-4479-A7EC-1FBCCC882B55}">
      <tableStyleElement type="wholeTable" dxfId="47"/>
      <tableStyleElement type="headerRow" dxfId="4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178733</xdr:colOff>
      <xdr:row>0</xdr:row>
      <xdr:rowOff>43704</xdr:rowOff>
    </xdr:from>
    <xdr:to>
      <xdr:col>1</xdr:col>
      <xdr:colOff>823453</xdr:colOff>
      <xdr:row>5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urier tramo entrega">
              <a:extLst>
                <a:ext uri="{FF2B5EF4-FFF2-40B4-BE49-F238E27FC236}">
                  <a16:creationId xmlns:a16="http://schemas.microsoft.com/office/drawing/2014/main" id="{4717917C-B665-EC42-44FF-E3983E98D6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rier tramo entreg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733" y="43704"/>
              <a:ext cx="3468602" cy="1020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5043</xdr:colOff>
      <xdr:row>0</xdr:row>
      <xdr:rowOff>60512</xdr:rowOff>
    </xdr:from>
    <xdr:to>
      <xdr:col>4</xdr:col>
      <xdr:colOff>601196</xdr:colOff>
      <xdr:row>5</xdr:row>
      <xdr:rowOff>130412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coleccion">
              <a:extLst>
                <a:ext uri="{FF2B5EF4-FFF2-40B4-BE49-F238E27FC236}">
                  <a16:creationId xmlns:a16="http://schemas.microsoft.com/office/drawing/2014/main" id="{9CE9E724-D94C-5B20-A1FD-7801CF582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olec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190" y="60512"/>
              <a:ext cx="1828800" cy="10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741830</xdr:colOff>
      <xdr:row>0</xdr:row>
      <xdr:rowOff>30816</xdr:rowOff>
    </xdr:from>
    <xdr:to>
      <xdr:col>8</xdr:col>
      <xdr:colOff>396689</xdr:colOff>
      <xdr:row>5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USTER">
              <a:extLst>
                <a:ext uri="{FF2B5EF4-FFF2-40B4-BE49-F238E27FC236}">
                  <a16:creationId xmlns:a16="http://schemas.microsoft.com/office/drawing/2014/main" id="{FCD3BD0F-88EA-043D-3FA6-96EF431983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US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3624" y="30816"/>
              <a:ext cx="1828800" cy="1033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" refreshedDate="45222.853988541669" createdVersion="8" refreshedVersion="8" minRefreshableVersion="3" recordCount="1980" xr:uid="{B1F24DB9-6F2D-446B-838A-3F00742CD91A}">
  <cacheSource type="worksheet">
    <worksheetSource name="Anexados"/>
  </cacheSource>
  <cacheFields count="31">
    <cacheField name="#" numFmtId="0">
      <sharedItems containsSemiMixedTypes="0" containsString="0" containsNumber="1" containsInteger="1" minValue="1" maxValue="1227"/>
    </cacheField>
    <cacheField name="UID orden paquete" numFmtId="0">
      <sharedItems/>
    </cacheField>
    <cacheField name="UID orden" numFmtId="0">
      <sharedItems/>
    </cacheField>
    <cacheField name="Tipo orden paquete" numFmtId="0">
      <sharedItems/>
    </cacheField>
    <cacheField name="Usuario" numFmtId="0">
      <sharedItems/>
    </cacheField>
    <cacheField name="Tipo documento" numFmtId="0">
      <sharedItems/>
    </cacheField>
    <cacheField name="Documento" numFmtId="0">
      <sharedItems containsSemiMixedTypes="0" containsString="0" containsNumber="1" containsInteger="1" minValue="120259" maxValue="1207338565"/>
    </cacheField>
    <cacheField name="Código país" numFmtId="0">
      <sharedItems containsString="0" containsBlank="1" containsNumber="1" containsInteger="1" minValue="1" maxValue="593"/>
    </cacheField>
    <cacheField name="Teléfono" numFmtId="0">
      <sharedItems containsString="0" containsBlank="1" containsNumber="1" containsInteger="1" minValue="960" maxValue="999999999"/>
    </cacheField>
    <cacheField name="Estado orden paquete" numFmtId="0">
      <sharedItems count="3">
        <s v="Confirmado"/>
        <s v="Picado"/>
        <s v="En Puerto"/>
      </sharedItems>
    </cacheField>
    <cacheField name="Tipo entrega" numFmtId="0">
      <sharedItems/>
    </cacheField>
    <cacheField name="Estado orden" numFmtId="0">
      <sharedItems/>
    </cacheField>
    <cacheField name="Tipo orden" numFmtId="0">
      <sharedItems/>
    </cacheField>
    <cacheField name="Canal orden" numFmtId="0">
      <sharedItems/>
    </cacheField>
    <cacheField name="Courier tramo parada 1" numFmtId="0">
      <sharedItems containsBlank="1"/>
    </cacheField>
    <cacheField name="Estado tramo parada 1" numFmtId="0">
      <sharedItems containsBlank="1"/>
    </cacheField>
    <cacheField name="Courier tramo entrega" numFmtId="0">
      <sharedItems containsBlank="1" count="7">
        <s v="URConsolidado"/>
        <s v="Urbano"/>
        <s v="Tiendas"/>
        <s v="Furgoneta"/>
        <s v="Cluster"/>
        <m/>
        <s v="ProDelivery"/>
      </sharedItems>
    </cacheField>
    <cacheField name="Estado tramo entrega" numFmtId="0">
      <sharedItems containsBlank="1"/>
    </cacheField>
    <cacheField name="Ubicación" numFmtId="0">
      <sharedItems containsBlank="1"/>
    </cacheField>
    <cacheField name="Tienda stock" numFmtId="0">
      <sharedItems count="70">
        <s v=".com Vulcano Premium"/>
        <s v="Fulfillment Ate Lima"/>
        <s v="Home Vulcano Premium"/>
        <s v="Activa Vulcano Premium"/>
        <s v="Kids 2 Vulcano Premium"/>
        <s v="Kids 1 Vulcano Premium"/>
        <s v="My Place - Miraflores"/>
        <s v="Tarapoto Plaza De Armas 451 San Martin"/>
        <s v="Kayser - Lurin"/>
        <s v="Tuhome Peru"/>
        <s v="Real Plaza Cuzco"/>
        <s v="Mall Aventura Trujillo"/>
        <s v="Crepier"/>
        <s v="CD 1"/>
        <s v="Jesus Maria Horacio Urteaga 1366 Lima"/>
        <s v="Real Plaza Piura"/>
        <s v="Plaza Del Sol Piura"/>
        <s v="Real Plaza Salaverry"/>
        <s v="Tumbes Republica Del Peru 319 Tumbes"/>
        <s v="Chiclayo Elias Aguirre 471 Lambayeque"/>
        <s v="Huamachuco Jose Balta 780 La Libertad"/>
        <s v="La Rambla Brasil"/>
        <s v="Time Chopper - SJL"/>
        <s v="Mega Plaza Independencia"/>
        <s v="YOUROUTLET PERU S.A.C"/>
        <s v="Jr De La Union 860 Lima Lima"/>
        <s v="Open Plaza Piura"/>
        <s v="SJL Proceres De Independencia 1713 Lima"/>
        <s v="Tambopata Leon Velarde 315 Madre De Dios"/>
        <s v="SJM San Juan 1162 Lima"/>
        <s v="Ayacucho Asamblea 206-208 Ayacucho"/>
        <s v="Real Plaza Huanuco"/>
        <s v="Mall Plaza Comas"/>
        <s v="Mall Del Sur"/>
        <s v="Gamarra 801-803 La Victoria Lima"/>
        <s v="Plaza Norte"/>
        <s v="Lurin Monasterio 1582 Lima"/>
        <s v="Real Plaza Villa Maria Del Triunfo"/>
        <s v="Trujillo Ayacucho 552 La Libertad"/>
        <s v="Real Plaza Trujillo"/>
        <s v="Jockey Plaza"/>
        <s v="Huaral 28 de Julio 141 Lima Provincia"/>
        <s v="Huaraz Luzuriaga 526 Ancash"/>
        <s v="Open Plaza Huancayo"/>
        <s v="Credivargas - Cercado De Lima"/>
        <s v="Plaza Del Sol Huacho"/>
        <s v="Real Plaza Arequipa"/>
        <s v="Arequipa San Juan De Dios 225 Arequipa"/>
        <s v="Anthaix - Chorrillos"/>
        <s v="Minka Callao"/>
        <s v="Real Plaza Santa Clara"/>
        <s v="Hong Kong Market San Borja"/>
        <s v="Real Plaza Centro Cívico"/>
        <s v="Mega Plaza Chimbote"/>
        <s v="Sullana San Martin 620 Piura"/>
        <s v="Real Plaza Huancayo"/>
        <s v="Real Plaza Pro"/>
        <s v="Open Plaza Pucallpa"/>
        <s v="Mega Plaza Villa El Salvador"/>
        <s v="Plaza Lima Sur Chorrillos"/>
        <s v="El Polo"/>
        <s v="Plaza San Miguel"/>
        <s v="Chachapoyas 2 de Mayo 552 Chachapoyas"/>
        <s v="Mall Aventura Santa Anita"/>
        <s v="Open Plaza Atocongo"/>
        <s v="Mall Aventura Arequipa"/>
        <s v="Real Plaza Puruchuco"/>
        <s v="Abancay Arequipa 305 Apurimac"/>
        <s v="Real Plaza Chiclayo"/>
        <s v="CD 2"/>
      </sharedItems>
    </cacheField>
    <cacheField name="Tienda entrega" numFmtId="0">
      <sharedItems/>
    </cacheField>
    <cacheField name="Dirección" numFmtId="0">
      <sharedItems longText="1"/>
    </cacheField>
    <cacheField name="Distrito" numFmtId="0">
      <sharedItems/>
    </cacheField>
    <cacheField name="Provincia" numFmtId="0">
      <sharedItems/>
    </cacheField>
    <cacheField name="Departamento" numFmtId="0">
      <sharedItems/>
    </cacheField>
    <cacheField name="Fecha documentación" numFmtId="22">
      <sharedItems containsSemiMixedTypes="0" containsNonDate="0" containsDate="1" containsString="0" minDate="2023-10-18T14:47:06" maxDate="2023-10-23T19:41:14"/>
    </cacheField>
    <cacheField name="Fecha creación" numFmtId="22">
      <sharedItems containsSemiMixedTypes="0" containsNonDate="0" containsDate="1" containsString="0" minDate="2023-10-18T14:44:57" maxDate="2023-10-23T19:39:11" count="1702">
        <d v="2023-10-22T19:52:57"/>
        <d v="2023-10-22T21:28:07"/>
        <d v="2023-10-23T00:06:07"/>
        <d v="2023-10-23T02:07:59"/>
        <d v="2023-10-23T05:13:38"/>
        <d v="2023-10-23T06:33:10"/>
        <d v="2023-10-23T06:33:36"/>
        <d v="2023-10-23T07:01:46"/>
        <d v="2023-10-23T08:02:25"/>
        <d v="2023-10-23T08:07:20"/>
        <d v="2023-10-23T08:34:20"/>
        <d v="2023-10-23T08:54:37"/>
        <d v="2023-10-23T08:59:58"/>
        <d v="2023-10-23T09:02:23"/>
        <d v="2023-10-23T09:20:34"/>
        <d v="2023-10-23T09:32:43"/>
        <d v="2023-10-23T09:46:03"/>
        <d v="2023-10-23T09:57:56"/>
        <d v="2023-10-23T09:59:27"/>
        <d v="2023-10-23T10:09:55"/>
        <d v="2023-10-23T10:10:52"/>
        <d v="2023-10-23T10:14:01"/>
        <d v="2023-10-23T10:22:16"/>
        <d v="2023-10-23T10:24:05"/>
        <d v="2023-10-23T10:33:22"/>
        <d v="2023-10-23T10:40:39"/>
        <d v="2023-10-23T10:50:54"/>
        <d v="2023-10-23T10:55:41"/>
        <d v="2023-10-23T10:56:37"/>
        <d v="2023-10-23T10:57:45"/>
        <d v="2023-10-23T11:05:25"/>
        <d v="2023-10-23T11:09:14"/>
        <d v="2023-10-23T11:15:20"/>
        <d v="2023-10-23T11:15:28"/>
        <d v="2023-10-23T11:19:47"/>
        <d v="2023-10-23T11:20:12"/>
        <d v="2023-10-23T11:37:33"/>
        <d v="2023-10-23T11:49:02"/>
        <d v="2023-10-23T11:51:00"/>
        <d v="2023-10-23T11:54:21"/>
        <d v="2023-10-23T11:54:38"/>
        <d v="2023-10-23T11:58:36"/>
        <d v="2023-10-23T12:11:06"/>
        <d v="2023-10-23T12:11:08"/>
        <d v="2023-10-23T12:17:05"/>
        <d v="2023-10-23T12:17:22"/>
        <d v="2023-10-23T12:18:16"/>
        <d v="2023-10-23T12:22:58"/>
        <d v="2023-10-23T12:23:04"/>
        <d v="2023-10-23T12:33:24"/>
        <d v="2023-10-23T12:38:33"/>
        <d v="2023-10-23T12:42:26"/>
        <d v="2023-10-23T12:46:36"/>
        <d v="2023-10-23T12:48:16"/>
        <d v="2023-10-23T12:57:13"/>
        <d v="2023-10-23T13:03:16"/>
        <d v="2023-10-23T13:07:47"/>
        <d v="2023-10-23T13:12:57"/>
        <d v="2023-10-23T13:14:43"/>
        <d v="2023-10-23T13:29:20"/>
        <d v="2023-10-23T13:35:49"/>
        <d v="2023-10-23T13:40:58"/>
        <d v="2023-10-23T13:49:48"/>
        <d v="2023-10-23T13:56:12"/>
        <d v="2023-10-23T13:58:13"/>
        <d v="2023-10-23T14:00:26"/>
        <d v="2023-10-23T14:00:53"/>
        <d v="2023-10-23T14:01:57"/>
        <d v="2023-10-23T14:02:19"/>
        <d v="2023-10-23T14:07:10"/>
        <d v="2023-10-23T14:13:22"/>
        <d v="2023-10-23T14:14:26"/>
        <d v="2023-10-23T14:17:47"/>
        <d v="2023-10-23T14:19:00"/>
        <d v="2023-10-23T14:25:29"/>
        <d v="2023-10-23T14:27:11"/>
        <d v="2023-10-23T14:37:57"/>
        <d v="2023-10-23T14:53:03"/>
        <d v="2023-10-23T14:54:50"/>
        <d v="2023-10-23T14:58:46"/>
        <d v="2023-10-23T15:20:30"/>
        <d v="2023-10-23T15:25:06"/>
        <d v="2023-10-23T15:25:51"/>
        <d v="2023-10-23T15:28:36"/>
        <d v="2023-10-23T15:28:58"/>
        <d v="2023-10-23T15:33:48"/>
        <d v="2023-10-23T15:35:50"/>
        <d v="2023-10-23T15:36:22"/>
        <d v="2023-10-23T15:37:55"/>
        <d v="2023-10-23T15:40:07"/>
        <d v="2023-10-23T15:42:49"/>
        <d v="2023-10-23T15:51:06"/>
        <d v="2023-10-23T15:55:49"/>
        <d v="2023-10-23T15:58:24"/>
        <d v="2023-10-23T16:10:07"/>
        <d v="2023-10-23T16:11:10"/>
        <d v="2023-10-23T16:11:45"/>
        <d v="2023-10-23T16:12:44"/>
        <d v="2023-10-23T16:16:21"/>
        <d v="2023-10-23T16:23:54"/>
        <d v="2023-10-23T16:28:03"/>
        <d v="2023-10-23T16:41:09"/>
        <d v="2023-10-23T16:47:18"/>
        <d v="2023-10-23T16:48:50"/>
        <d v="2023-10-23T16:48:56"/>
        <d v="2023-10-23T16:51:15"/>
        <d v="2023-10-23T16:54:16"/>
        <d v="2023-10-23T17:04:44"/>
        <d v="2023-10-23T17:04:47"/>
        <d v="2023-10-23T17:05:51"/>
        <d v="2023-10-23T17:07:15"/>
        <d v="2023-10-23T17:07:16"/>
        <d v="2023-10-23T17:07:42"/>
        <d v="2023-10-23T17:08:56"/>
        <d v="2023-10-23T17:19:19"/>
        <d v="2023-10-23T17:25:18"/>
        <d v="2023-10-23T17:30:24"/>
        <d v="2023-10-23T17:32:44"/>
        <d v="2023-10-23T17:33:03"/>
        <d v="2023-10-23T17:41:14"/>
        <d v="2023-10-23T17:51:02"/>
        <d v="2023-10-23T17:51:52"/>
        <d v="2023-10-23T17:52:25"/>
        <d v="2023-10-23T17:53:21"/>
        <d v="2023-10-23T17:58:45"/>
        <d v="2023-10-23T18:05:52"/>
        <d v="2023-10-23T18:05:55"/>
        <d v="2023-10-23T18:11:01"/>
        <d v="2023-10-23T18:16:04"/>
        <d v="2023-10-23T18:16:43"/>
        <d v="2023-10-23T18:17:19"/>
        <d v="2023-10-23T18:21:29"/>
        <d v="2023-10-23T18:23:27"/>
        <d v="2023-10-23T18:24:00"/>
        <d v="2023-10-23T18:29:54"/>
        <d v="2023-10-23T18:44:52"/>
        <d v="2023-10-23T18:46:49"/>
        <d v="2023-10-23T18:50:57"/>
        <d v="2023-10-23T18:57:19"/>
        <d v="2023-10-23T18:57:25"/>
        <d v="2023-10-23T18:59:57"/>
        <d v="2023-10-23T19:03:18"/>
        <d v="2023-10-23T19:08:23"/>
        <d v="2023-10-23T19:09:37"/>
        <d v="2023-10-23T19:16:18"/>
        <d v="2023-10-23T19:20:34"/>
        <d v="2023-10-23T19:27:30"/>
        <d v="2023-10-23T19:27:32"/>
        <d v="2023-10-23T19:28:27"/>
        <d v="2023-10-23T19:28:33"/>
        <d v="2023-10-23T19:30:32"/>
        <d v="2023-10-23T19:31:20"/>
        <d v="2023-10-23T19:32:08"/>
        <d v="2023-10-23T19:36:06"/>
        <d v="2023-10-23T19:37:53"/>
        <d v="2023-10-20T15:12:38"/>
        <d v="2023-10-20T17:03:07"/>
        <d v="2023-10-20T19:26:46"/>
        <d v="2023-10-20T23:33:15"/>
        <d v="2023-10-21T06:30:47"/>
        <d v="2023-10-21T15:38:44"/>
        <d v="2023-10-21T18:30:39"/>
        <d v="2023-10-21T20:24:03"/>
        <d v="2023-10-22T10:13:21"/>
        <d v="2023-10-22T12:01:57"/>
        <d v="2023-10-22T13:54:13"/>
        <d v="2023-10-22T15:45:30"/>
        <d v="2023-10-22T16:04:34"/>
        <d v="2023-10-22T16:29:12"/>
        <d v="2023-10-22T17:10:51"/>
        <d v="2023-10-22T17:17:09"/>
        <d v="2023-10-22T17:36:04"/>
        <d v="2023-10-22T18:27:10"/>
        <d v="2023-10-22T18:29:06"/>
        <d v="2023-10-22T18:30:12"/>
        <d v="2023-10-22T19:32:54"/>
        <d v="2023-10-22T19:34:26"/>
        <d v="2023-10-22T19:50:31"/>
        <d v="2023-10-22T20:44:00"/>
        <d v="2023-10-22T21:03:19"/>
        <d v="2023-10-22T21:32:56"/>
        <d v="2023-10-22T21:58:02"/>
        <d v="2023-10-22T22:54:18"/>
        <d v="2023-10-22T23:06:06"/>
        <d v="2023-10-22T23:13:22"/>
        <d v="2023-10-22T23:14:06"/>
        <d v="2023-10-22T23:20:34"/>
        <d v="2023-10-23T00:35:16"/>
        <d v="2023-10-23T00:46:22"/>
        <d v="2023-10-23T00:50:50"/>
        <d v="2023-10-23T00:51:35"/>
        <d v="2023-10-23T01:43:35"/>
        <d v="2023-10-23T01:59:56"/>
        <d v="2023-10-23T02:09:37"/>
        <d v="2023-10-23T02:29:03"/>
        <d v="2023-10-23T04:37:28"/>
        <d v="2023-10-23T05:27:15"/>
        <d v="2023-10-23T06:22:09"/>
        <d v="2023-10-23T06:23:16"/>
        <d v="2023-10-23T06:38:38"/>
        <d v="2023-10-23T06:47:08"/>
        <d v="2023-10-23T06:55:14"/>
        <d v="2023-10-23T07:06:28"/>
        <d v="2023-10-23T07:12:43"/>
        <d v="2023-10-23T07:24:20"/>
        <d v="2023-10-23T07:33:15"/>
        <d v="2023-10-23T07:38:03"/>
        <d v="2023-10-23T07:51:37"/>
        <d v="2023-10-23T07:57:49"/>
        <d v="2023-10-23T07:59:04"/>
        <d v="2023-10-23T08:06:38"/>
        <d v="2023-10-23T08:12:31"/>
        <d v="2023-10-23T08:19:43"/>
        <d v="2023-10-23T08:22:17"/>
        <d v="2023-10-23T08:25:55"/>
        <d v="2023-10-23T08:26:39"/>
        <d v="2023-10-23T08:31:35"/>
        <d v="2023-10-23T08:38:41"/>
        <d v="2023-10-23T08:41:21"/>
        <d v="2023-10-23T08:42:48"/>
        <d v="2023-10-23T08:42:54"/>
        <d v="2023-10-23T08:43:51"/>
        <d v="2023-10-23T08:50:42"/>
        <d v="2023-10-23T08:53:23"/>
        <d v="2023-10-23T08:54:58"/>
        <d v="2023-10-23T08:55:44"/>
        <d v="2023-10-23T09:01:04"/>
        <d v="2023-10-23T09:01:13"/>
        <d v="2023-10-23T09:02:18"/>
        <d v="2023-10-23T09:02:38"/>
        <d v="2023-10-23T09:06:30"/>
        <d v="2023-10-23T09:09:18"/>
        <d v="2023-10-23T09:11:04"/>
        <d v="2023-10-23T09:15:09"/>
        <d v="2023-10-23T09:28:32"/>
        <d v="2023-10-23T09:31:26"/>
        <d v="2023-10-23T09:31:43"/>
        <d v="2023-10-23T09:32:25"/>
        <d v="2023-10-23T09:35:00"/>
        <d v="2023-10-23T09:37:08"/>
        <d v="2023-10-23T09:38:18"/>
        <d v="2023-10-23T09:39:53"/>
        <d v="2023-10-23T09:43:24"/>
        <d v="2023-10-23T09:43:27"/>
        <d v="2023-10-23T09:45:02"/>
        <d v="2023-10-23T09:45:37"/>
        <d v="2023-10-23T09:46:26"/>
        <d v="2023-10-23T09:51:10"/>
        <d v="2023-10-23T09:53:32"/>
        <d v="2023-10-23T09:55:00"/>
        <d v="2023-10-23T09:56:36"/>
        <d v="2023-10-23T10:03:15"/>
        <d v="2023-10-23T10:04:41"/>
        <d v="2023-10-23T10:07:07"/>
        <d v="2023-10-23T10:08:16"/>
        <d v="2023-10-23T10:08:17"/>
        <d v="2023-10-23T10:10:07"/>
        <d v="2023-10-23T10:10:28"/>
        <d v="2023-10-23T10:12:53"/>
        <d v="2023-10-23T10:14:10"/>
        <d v="2023-10-23T10:14:11"/>
        <d v="2023-10-23T10:17:21"/>
        <d v="2023-10-23T10:19:23"/>
        <d v="2023-10-23T10:21:03"/>
        <d v="2023-10-23T10:22:53"/>
        <d v="2023-10-23T10:23:01"/>
        <d v="2023-10-23T10:23:03"/>
        <d v="2023-10-23T10:28:32"/>
        <d v="2023-10-23T10:29:48"/>
        <d v="2023-10-23T10:30:44"/>
        <d v="2023-10-23T10:33:49"/>
        <d v="2023-10-23T10:34:54"/>
        <d v="2023-10-23T10:35:49"/>
        <d v="2023-10-23T10:36:30"/>
        <d v="2023-10-23T10:37:38"/>
        <d v="2023-10-23T10:38:14"/>
        <d v="2023-10-23T10:38:53"/>
        <d v="2023-10-23T10:40:03"/>
        <d v="2023-10-23T10:41:37"/>
        <d v="2023-10-23T10:42:08"/>
        <d v="2023-10-23T10:42:30"/>
        <d v="2023-10-23T10:43:08"/>
        <d v="2023-10-23T10:43:55"/>
        <d v="2023-10-23T10:44:00"/>
        <d v="2023-10-23T10:46:47"/>
        <d v="2023-10-23T10:48:02"/>
        <d v="2023-10-23T10:51:22"/>
        <d v="2023-10-23T10:51:43"/>
        <d v="2023-10-23T10:51:51"/>
        <d v="2023-10-23T10:53:51"/>
        <d v="2023-10-23T10:54:35"/>
        <d v="2023-10-23T11:02:01"/>
        <d v="2023-10-23T11:02:53"/>
        <d v="2023-10-23T11:03:17"/>
        <d v="2023-10-23T11:03:55"/>
        <d v="2023-10-23T11:06:00"/>
        <d v="2023-10-23T11:06:28"/>
        <d v="2023-10-23T11:06:43"/>
        <d v="2023-10-23T11:09:34"/>
        <d v="2023-10-23T11:09:55"/>
        <d v="2023-10-23T11:10:04"/>
        <d v="2023-10-23T11:11:23"/>
        <d v="2023-10-23T11:12:20"/>
        <d v="2023-10-23T11:15:00"/>
        <d v="2023-10-23T11:15:51"/>
        <d v="2023-10-23T11:15:54"/>
        <d v="2023-10-23T11:19:23"/>
        <d v="2023-10-23T11:19:39"/>
        <d v="2023-10-23T11:20:05"/>
        <d v="2023-10-23T11:22:19"/>
        <d v="2023-10-23T11:22:24"/>
        <d v="2023-10-23T11:23:01"/>
        <d v="2023-10-23T11:23:16"/>
        <d v="2023-10-23T11:23:17"/>
        <d v="2023-10-23T11:23:57"/>
        <d v="2023-10-23T11:25:26"/>
        <d v="2023-10-23T11:26:27"/>
        <d v="2023-10-23T11:27:28"/>
        <d v="2023-10-23T11:27:52"/>
        <d v="2023-10-23T11:28:59"/>
        <d v="2023-10-23T11:33:57"/>
        <d v="2023-10-23T11:34:11"/>
        <d v="2023-10-23T11:34:31"/>
        <d v="2023-10-23T11:34:33"/>
        <d v="2023-10-23T11:36:05"/>
        <d v="2023-10-23T11:36:49"/>
        <d v="2023-10-23T11:37:32"/>
        <d v="2023-10-23T11:37:56"/>
        <d v="2023-10-23T11:39:25"/>
        <d v="2023-10-23T11:42:33"/>
        <d v="2023-10-23T11:43:24"/>
        <d v="2023-10-23T11:45:16"/>
        <d v="2023-10-23T11:51:06"/>
        <d v="2023-10-23T11:52:17"/>
        <d v="2023-10-23T11:54:51"/>
        <d v="2023-10-23T11:55:01"/>
        <d v="2023-10-23T11:56:22"/>
        <d v="2023-10-23T11:57:45"/>
        <d v="2023-10-23T11:57:58"/>
        <d v="2023-10-23T11:58:40"/>
        <d v="2023-10-23T12:00:00"/>
        <d v="2023-10-23T12:00:40"/>
        <d v="2023-10-23T12:00:45"/>
        <d v="2023-10-23T12:01:26"/>
        <d v="2023-10-23T12:02:34"/>
        <d v="2023-10-23T12:03:22"/>
        <d v="2023-10-23T12:03:54"/>
        <d v="2023-10-23T12:04:15"/>
        <d v="2023-10-23T12:05:39"/>
        <d v="2023-10-23T12:05:45"/>
        <d v="2023-10-23T12:05:58"/>
        <d v="2023-10-23T12:05:59"/>
        <d v="2023-10-23T12:06:13"/>
        <d v="2023-10-23T12:06:48"/>
        <d v="2023-10-23T12:09:21"/>
        <d v="2023-10-23T12:09:47"/>
        <d v="2023-10-23T12:10:30"/>
        <d v="2023-10-23T12:12:27"/>
        <d v="2023-10-23T12:12:48"/>
        <d v="2023-10-23T12:15:03"/>
        <d v="2023-10-23T12:17:04"/>
        <d v="2023-10-23T12:18:31"/>
        <d v="2023-10-23T12:18:42"/>
        <d v="2023-10-23T12:20:10"/>
        <d v="2023-10-23T12:20:43"/>
        <d v="2023-10-23T12:21:00"/>
        <d v="2023-10-23T12:22:31"/>
        <d v="2023-10-23T12:22:50"/>
        <d v="2023-10-23T12:23:43"/>
        <d v="2023-10-23T12:24:00"/>
        <d v="2023-10-23T12:25:24"/>
        <d v="2023-10-23T12:25:32"/>
        <d v="2023-10-23T12:27:02"/>
        <d v="2023-10-23T12:29:29"/>
        <d v="2023-10-23T12:29:30"/>
        <d v="2023-10-23T12:32:03"/>
        <d v="2023-10-23T12:32:51"/>
        <d v="2023-10-23T12:34:47"/>
        <d v="2023-10-23T12:36:33"/>
        <d v="2023-10-23T12:36:39"/>
        <d v="2023-10-23T12:37:45"/>
        <d v="2023-10-23T12:38:18"/>
        <d v="2023-10-23T12:39:33"/>
        <d v="2023-10-23T12:41:07"/>
        <d v="2023-10-23T12:41:30"/>
        <d v="2023-10-23T12:42:33"/>
        <d v="2023-10-23T12:43:12"/>
        <d v="2023-10-23T12:44:01"/>
        <d v="2023-10-23T12:44:41"/>
        <d v="2023-10-23T12:45:15"/>
        <d v="2023-10-23T12:45:32"/>
        <d v="2023-10-23T12:46:21"/>
        <d v="2023-10-23T12:46:42"/>
        <d v="2023-10-23T12:46:53"/>
        <d v="2023-10-23T12:48:28"/>
        <d v="2023-10-23T12:48:36"/>
        <d v="2023-10-23T12:49:53"/>
        <d v="2023-10-23T12:50:34"/>
        <d v="2023-10-23T12:52:25"/>
        <d v="2023-10-23T12:53:10"/>
        <d v="2023-10-23T12:59:17"/>
        <d v="2023-10-23T12:59:57"/>
        <d v="2023-10-23T13:00:00"/>
        <d v="2023-10-23T13:00:24"/>
        <d v="2023-10-23T13:00:41"/>
        <d v="2023-10-23T13:01:31"/>
        <d v="2023-10-23T13:02:46"/>
        <d v="2023-10-23T13:02:49"/>
        <d v="2023-10-23T13:03:28"/>
        <d v="2023-10-23T13:08:14"/>
        <d v="2023-10-23T13:09:19"/>
        <d v="2023-10-23T13:09:43"/>
        <d v="2023-10-23T13:10:24"/>
        <d v="2023-10-23T13:10:49"/>
        <d v="2023-10-23T13:11:21"/>
        <d v="2023-10-23T13:11:53"/>
        <d v="2023-10-23T13:12:35"/>
        <d v="2023-10-23T13:14:06"/>
        <d v="2023-10-23T13:15:17"/>
        <d v="2023-10-23T13:15:27"/>
        <d v="2023-10-23T13:17:44"/>
        <d v="2023-10-23T13:22:17"/>
        <d v="2023-10-23T13:22:25"/>
        <d v="2023-10-23T13:22:55"/>
        <d v="2023-10-23T13:23:04"/>
        <d v="2023-10-23T13:26:47"/>
        <d v="2023-10-23T13:26:52"/>
        <d v="2023-10-23T13:28:58"/>
        <d v="2023-10-23T13:29:24"/>
        <d v="2023-10-23T13:30:26"/>
        <d v="2023-10-23T13:30:54"/>
        <d v="2023-10-23T13:33:13"/>
        <d v="2023-10-23T13:33:39"/>
        <d v="2023-10-23T13:35:48"/>
        <d v="2023-10-23T13:35:56"/>
        <d v="2023-10-23T13:36:24"/>
        <d v="2023-10-23T13:38:19"/>
        <d v="2023-10-23T13:39:44"/>
        <d v="2023-10-23T13:40:07"/>
        <d v="2023-10-23T13:40:14"/>
        <d v="2023-10-23T13:40:27"/>
        <d v="2023-10-23T13:44:20"/>
        <d v="2023-10-23T13:44:34"/>
        <d v="2023-10-23T13:44:39"/>
        <d v="2023-10-23T13:46:06"/>
        <d v="2023-10-23T13:46:51"/>
        <d v="2023-10-23T13:52:53"/>
        <d v="2023-10-23T13:53:34"/>
        <d v="2023-10-23T13:54:42"/>
        <d v="2023-10-23T13:54:51"/>
        <d v="2023-10-23T13:57:50"/>
        <d v="2023-10-23T13:59:45"/>
        <d v="2023-10-23T14:03:58"/>
        <d v="2023-10-23T14:04:34"/>
        <d v="2023-10-23T14:05:03"/>
        <d v="2023-10-23T14:05:15"/>
        <d v="2023-10-23T14:06:09"/>
        <d v="2023-10-23T14:07:41"/>
        <d v="2023-10-23T14:08:00"/>
        <d v="2023-10-23T14:09:31"/>
        <d v="2023-10-23T14:10:42"/>
        <d v="2023-10-23T14:11:39"/>
        <d v="2023-10-23T14:11:51"/>
        <d v="2023-10-23T14:13:27"/>
        <d v="2023-10-23T14:14:27"/>
        <d v="2023-10-23T14:16:53"/>
        <d v="2023-10-23T14:17:06"/>
        <d v="2023-10-23T14:17:28"/>
        <d v="2023-10-23T14:19:21"/>
        <d v="2023-10-23T14:19:39"/>
        <d v="2023-10-23T14:20:08"/>
        <d v="2023-10-23T14:20:18"/>
        <d v="2023-10-23T14:20:34"/>
        <d v="2023-10-23T14:21:33"/>
        <d v="2023-10-23T14:22:21"/>
        <d v="2023-10-23T14:22:25"/>
        <d v="2023-10-23T14:22:58"/>
        <d v="2023-10-23T14:23:31"/>
        <d v="2023-10-23T14:23:33"/>
        <d v="2023-10-23T14:26:28"/>
        <d v="2023-10-23T14:26:49"/>
        <d v="2023-10-23T14:28:28"/>
        <d v="2023-10-23T14:31:18"/>
        <d v="2023-10-23T14:33:06"/>
        <d v="2023-10-23T14:33:47"/>
        <d v="2023-10-23T14:34:37"/>
        <d v="2023-10-23T14:34:49"/>
        <d v="2023-10-23T14:35:52"/>
        <d v="2023-10-23T14:35:57"/>
        <d v="2023-10-23T14:36:03"/>
        <d v="2023-10-23T14:36:08"/>
        <d v="2023-10-23T14:36:09"/>
        <d v="2023-10-23T14:37:27"/>
        <d v="2023-10-23T14:38:03"/>
        <d v="2023-10-23T14:38:34"/>
        <d v="2023-10-23T14:39:07"/>
        <d v="2023-10-23T14:39:11"/>
        <d v="2023-10-23T14:39:12"/>
        <d v="2023-10-23T14:39:27"/>
        <d v="2023-10-23T14:40:43"/>
        <d v="2023-10-23T14:41:17"/>
        <d v="2023-10-23T14:41:19"/>
        <d v="2023-10-23T14:42:31"/>
        <d v="2023-10-23T14:43:09"/>
        <d v="2023-10-23T14:43:28"/>
        <d v="2023-10-23T14:43:33"/>
        <d v="2023-10-23T14:43:48"/>
        <d v="2023-10-23T14:43:50"/>
        <d v="2023-10-23T14:45:25"/>
        <d v="2023-10-23T14:45:59"/>
        <d v="2023-10-23T14:48:08"/>
        <d v="2023-10-23T14:48:31"/>
        <d v="2023-10-23T14:48:58"/>
        <d v="2023-10-23T14:48:59"/>
        <d v="2023-10-23T14:49:05"/>
        <d v="2023-10-23T14:49:45"/>
        <d v="2023-10-23T14:49:46"/>
        <d v="2023-10-23T14:50:00"/>
        <d v="2023-10-23T14:51:06"/>
        <d v="2023-10-23T14:51:25"/>
        <d v="2023-10-23T14:51:33"/>
        <d v="2023-10-23T14:51:40"/>
        <d v="2023-10-23T14:51:42"/>
        <d v="2023-10-23T14:52:20"/>
        <d v="2023-10-23T14:52:25"/>
        <d v="2023-10-23T14:53:22"/>
        <d v="2023-10-23T14:55:33"/>
        <d v="2023-10-23T14:57:25"/>
        <d v="2023-10-23T14:57:27"/>
        <d v="2023-10-23T14:58:30"/>
        <d v="2023-10-23T14:59:03"/>
        <d v="2023-10-23T15:01:33"/>
        <d v="2023-10-23T15:01:40"/>
        <d v="2023-10-23T15:02:55"/>
        <d v="2023-10-23T15:02:59"/>
        <d v="2023-10-23T15:03:47"/>
        <d v="2023-10-23T15:04:53"/>
        <d v="2023-10-23T15:05:01"/>
        <d v="2023-10-23T15:05:49"/>
        <d v="2023-10-23T15:05:54"/>
        <d v="2023-10-23T15:06:02"/>
        <d v="2023-10-23T15:06:04"/>
        <d v="2023-10-23T15:06:52"/>
        <d v="2023-10-23T15:08:45"/>
        <d v="2023-10-23T15:09:54"/>
        <d v="2023-10-23T15:10:29"/>
        <d v="2023-10-23T15:10:53"/>
        <d v="2023-10-23T15:11:25"/>
        <d v="2023-10-23T15:11:38"/>
        <d v="2023-10-23T15:12:45"/>
        <d v="2023-10-23T15:13:29"/>
        <d v="2023-10-23T15:14:16"/>
        <d v="2023-10-23T15:14:32"/>
        <d v="2023-10-23T15:14:36"/>
        <d v="2023-10-23T15:15:02"/>
        <d v="2023-10-23T15:15:55"/>
        <d v="2023-10-23T15:16:22"/>
        <d v="2023-10-23T15:17:39"/>
        <d v="2023-10-23T15:18:30"/>
        <d v="2023-10-23T15:19:04"/>
        <d v="2023-10-23T15:19:11"/>
        <d v="2023-10-23T15:19:59"/>
        <d v="2023-10-23T15:20:10"/>
        <d v="2023-10-23T15:20:15"/>
        <d v="2023-10-23T15:20:57"/>
        <d v="2023-10-23T15:21:03"/>
        <d v="2023-10-23T15:21:07"/>
        <d v="2023-10-23T15:21:21"/>
        <d v="2023-10-23T15:21:39"/>
        <d v="2023-10-23T15:22:13"/>
        <d v="2023-10-23T15:23:29"/>
        <d v="2023-10-23T15:23:42"/>
        <d v="2023-10-23T15:24:02"/>
        <d v="2023-10-23T15:24:31"/>
        <d v="2023-10-23T15:24:45"/>
        <d v="2023-10-23T15:25:45"/>
        <d v="2023-10-23T15:26:20"/>
        <d v="2023-10-23T15:26:24"/>
        <d v="2023-10-23T15:26:48"/>
        <d v="2023-10-23T15:26:54"/>
        <d v="2023-10-23T15:32:35"/>
        <d v="2023-10-23T15:33:02"/>
        <d v="2023-10-23T15:33:19"/>
        <d v="2023-10-23T15:34:21"/>
        <d v="2023-10-23T15:35:34"/>
        <d v="2023-10-23T15:35:49"/>
        <d v="2023-10-23T15:36:20"/>
        <d v="2023-10-23T15:36:33"/>
        <d v="2023-10-23T15:37:23"/>
        <d v="2023-10-23T15:37:38"/>
        <d v="2023-10-23T15:38:17"/>
        <d v="2023-10-23T15:39:26"/>
        <d v="2023-10-23T15:41:09"/>
        <d v="2023-10-23T15:42:19"/>
        <d v="2023-10-23T15:44:04"/>
        <d v="2023-10-23T15:44:30"/>
        <d v="2023-10-23T15:44:33"/>
        <d v="2023-10-23T15:45:39"/>
        <d v="2023-10-23T15:45:46"/>
        <d v="2023-10-23T15:46:08"/>
        <d v="2023-10-23T15:46:12"/>
        <d v="2023-10-23T15:46:13"/>
        <d v="2023-10-23T15:47:16"/>
        <d v="2023-10-23T15:47:36"/>
        <d v="2023-10-23T15:48:14"/>
        <d v="2023-10-23T15:48:45"/>
        <d v="2023-10-23T15:48:50"/>
        <d v="2023-10-23T15:49:05"/>
        <d v="2023-10-23T15:49:17"/>
        <d v="2023-10-23T15:50:26"/>
        <d v="2023-10-23T15:50:29"/>
        <d v="2023-10-23T15:52:39"/>
        <d v="2023-10-23T15:53:05"/>
        <d v="2023-10-23T15:53:30"/>
        <d v="2023-10-23T15:54:27"/>
        <d v="2023-10-23T15:54:31"/>
        <d v="2023-10-23T15:54:40"/>
        <d v="2023-10-23T15:54:41"/>
        <d v="2023-10-23T15:55:15"/>
        <d v="2023-10-23T15:56:08"/>
        <d v="2023-10-23T15:56:31"/>
        <d v="2023-10-23T15:57:24"/>
        <d v="2023-10-23T15:58:10"/>
        <d v="2023-10-23T15:58:38"/>
        <d v="2023-10-23T15:58:43"/>
        <d v="2023-10-23T15:58:53"/>
        <d v="2023-10-23T15:59:01"/>
        <d v="2023-10-23T15:59:16"/>
        <d v="2023-10-23T15:59:51"/>
        <d v="2023-10-23T16:01:24"/>
        <d v="2023-10-23T16:02:25"/>
        <d v="2023-10-23T16:02:31"/>
        <d v="2023-10-23T16:02:37"/>
        <d v="2023-10-23T16:03:13"/>
        <d v="2023-10-23T16:04:52"/>
        <d v="2023-10-23T16:04:55"/>
        <d v="2023-10-23T16:05:22"/>
        <d v="2023-10-23T16:05:29"/>
        <d v="2023-10-23T16:05:55"/>
        <d v="2023-10-23T16:06:37"/>
        <d v="2023-10-23T16:07:12"/>
        <d v="2023-10-23T16:07:16"/>
        <d v="2023-10-23T16:07:58"/>
        <d v="2023-10-23T16:08:47"/>
        <d v="2023-10-23T16:09:01"/>
        <d v="2023-10-23T16:09:18"/>
        <d v="2023-10-23T16:09:30"/>
        <d v="2023-10-23T16:09:34"/>
        <d v="2023-10-23T16:09:38"/>
        <d v="2023-10-23T16:10:00"/>
        <d v="2023-10-23T16:10:46"/>
        <d v="2023-10-23T16:10:52"/>
        <d v="2023-10-23T16:11:56"/>
        <d v="2023-10-23T16:12:16"/>
        <d v="2023-10-23T16:12:41"/>
        <d v="2023-10-23T16:12:53"/>
        <d v="2023-10-23T16:13:13"/>
        <d v="2023-10-23T16:13:34"/>
        <d v="2023-10-23T16:13:40"/>
        <d v="2023-10-23T16:13:53"/>
        <d v="2023-10-23T16:14:00"/>
        <d v="2023-10-23T16:15:49"/>
        <d v="2023-10-23T16:16:27"/>
        <d v="2023-10-23T16:16:43"/>
        <d v="2023-10-23T16:16:45"/>
        <d v="2023-10-23T16:17:10"/>
        <d v="2023-10-23T16:17:19"/>
        <d v="2023-10-23T16:17:26"/>
        <d v="2023-10-23T16:17:37"/>
        <d v="2023-10-23T16:18:25"/>
        <d v="2023-10-23T16:18:41"/>
        <d v="2023-10-23T16:18:47"/>
        <d v="2023-10-23T16:19:59"/>
        <d v="2023-10-23T16:21:42"/>
        <d v="2023-10-23T16:21:57"/>
        <d v="2023-10-23T16:23:12"/>
        <d v="2023-10-23T16:25:09"/>
        <d v="2023-10-23T16:27:01"/>
        <d v="2023-10-23T16:27:16"/>
        <d v="2023-10-23T16:27:37"/>
        <d v="2023-10-23T16:27:48"/>
        <d v="2023-10-23T16:29:25"/>
        <d v="2023-10-23T16:29:29"/>
        <d v="2023-10-23T16:29:32"/>
        <d v="2023-10-23T16:29:47"/>
        <d v="2023-10-23T16:29:57"/>
        <d v="2023-10-23T16:31:10"/>
        <d v="2023-10-23T16:32:07"/>
        <d v="2023-10-23T16:32:58"/>
        <d v="2023-10-23T16:33:16"/>
        <d v="2023-10-23T16:33:36"/>
        <d v="2023-10-23T16:33:55"/>
        <d v="2023-10-23T16:33:58"/>
        <d v="2023-10-23T16:34:06"/>
        <d v="2023-10-23T16:34:20"/>
        <d v="2023-10-23T16:34:57"/>
        <d v="2023-10-23T16:35:57"/>
        <d v="2023-10-23T16:36:54"/>
        <d v="2023-10-23T16:37:11"/>
        <d v="2023-10-23T16:37:59"/>
        <d v="2023-10-23T16:38:01"/>
        <d v="2023-10-23T16:38:08"/>
        <d v="2023-10-23T16:38:13"/>
        <d v="2023-10-23T16:39:09"/>
        <d v="2023-10-23T16:40:01"/>
        <d v="2023-10-23T16:40:16"/>
        <d v="2023-10-23T16:41:03"/>
        <d v="2023-10-23T16:42:39"/>
        <d v="2023-10-23T16:42:48"/>
        <d v="2023-10-23T16:43:37"/>
        <d v="2023-10-23T16:44:22"/>
        <d v="2023-10-23T16:44:23"/>
        <d v="2023-10-23T16:46:03"/>
        <d v="2023-10-23T16:46:35"/>
        <d v="2023-10-23T16:46:57"/>
        <d v="2023-10-23T16:47:53"/>
        <d v="2023-10-23T16:48:14"/>
        <d v="2023-10-23T16:49:15"/>
        <d v="2023-10-23T16:50:04"/>
        <d v="2023-10-23T16:50:19"/>
        <d v="2023-10-23T16:50:35"/>
        <d v="2023-10-23T16:51:12"/>
        <d v="2023-10-23T16:51:16"/>
        <d v="2023-10-23T16:52:41"/>
        <d v="2023-10-23T16:53:44"/>
        <d v="2023-10-23T16:53:48"/>
        <d v="2023-10-23T16:53:50"/>
        <d v="2023-10-23T16:54:17"/>
        <d v="2023-10-23T16:54:50"/>
        <d v="2023-10-23T16:56:07"/>
        <d v="2023-10-23T16:56:15"/>
        <d v="2023-10-23T16:56:32"/>
        <d v="2023-10-23T16:59:07"/>
        <d v="2023-10-23T16:59:08"/>
        <d v="2023-10-23T16:59:10"/>
        <d v="2023-10-23T17:00:25"/>
        <d v="2023-10-23T17:00:32"/>
        <d v="2023-10-23T17:00:47"/>
        <d v="2023-10-23T17:00:48"/>
        <d v="2023-10-23T17:01:27"/>
        <d v="2023-10-23T17:01:30"/>
        <d v="2023-10-23T17:01:40"/>
        <d v="2023-10-23T17:02:39"/>
        <d v="2023-10-23T17:02:48"/>
        <d v="2023-10-23T17:03:37"/>
        <d v="2023-10-23T17:03:53"/>
        <d v="2023-10-23T17:04:25"/>
        <d v="2023-10-23T17:05:36"/>
        <d v="2023-10-23T17:05:44"/>
        <d v="2023-10-23T17:06:04"/>
        <d v="2023-10-23T17:06:32"/>
        <d v="2023-10-23T17:06:42"/>
        <d v="2023-10-23T17:06:52"/>
        <d v="2023-10-23T17:07:00"/>
        <d v="2023-10-23T17:07:29"/>
        <d v="2023-10-23T17:07:57"/>
        <d v="2023-10-23T17:09:50"/>
        <d v="2023-10-23T17:09:58"/>
        <d v="2023-10-23T17:10:12"/>
        <d v="2023-10-23T17:10:52"/>
        <d v="2023-10-23T17:11:30"/>
        <d v="2023-10-23T17:12:04"/>
        <d v="2023-10-23T17:12:35"/>
        <d v="2023-10-23T17:13:15"/>
        <d v="2023-10-23T17:14:11"/>
        <d v="2023-10-23T17:14:23"/>
        <d v="2023-10-23T17:14:29"/>
        <d v="2023-10-23T17:14:35"/>
        <d v="2023-10-23T17:16:01"/>
        <d v="2023-10-23T17:16:16"/>
        <d v="2023-10-23T17:17:10"/>
        <d v="2023-10-23T17:17:40"/>
        <d v="2023-10-23T17:18:27"/>
        <d v="2023-10-23T17:18:58"/>
        <d v="2023-10-23T17:19:06"/>
        <d v="2023-10-23T17:19:28"/>
        <d v="2023-10-23T17:19:36"/>
        <d v="2023-10-23T17:19:48"/>
        <d v="2023-10-23T17:20:29"/>
        <d v="2023-10-23T17:20:47"/>
        <d v="2023-10-23T17:21:01"/>
        <d v="2023-10-23T17:21:06"/>
        <d v="2023-10-23T17:21:08"/>
        <d v="2023-10-23T17:21:43"/>
        <d v="2023-10-23T17:22:03"/>
        <d v="2023-10-23T17:22:36"/>
        <d v="2023-10-23T17:22:55"/>
        <d v="2023-10-23T17:22:59"/>
        <d v="2023-10-23T17:23:27"/>
        <d v="2023-10-23T17:23:37"/>
        <d v="2023-10-23T17:23:47"/>
        <d v="2023-10-23T17:23:55"/>
        <d v="2023-10-23T17:24:09"/>
        <d v="2023-10-23T17:24:52"/>
        <d v="2023-10-23T17:26:05"/>
        <d v="2023-10-23T17:26:40"/>
        <d v="2023-10-23T17:26:42"/>
        <d v="2023-10-23T17:26:46"/>
        <d v="2023-10-23T17:26:53"/>
        <d v="2023-10-23T17:27:21"/>
        <d v="2023-10-23T17:27:44"/>
        <d v="2023-10-23T17:28:46"/>
        <d v="2023-10-23T17:29:00"/>
        <d v="2023-10-23T17:29:14"/>
        <d v="2023-10-23T17:29:23"/>
        <d v="2023-10-23T17:29:36"/>
        <d v="2023-10-23T17:30:48"/>
        <d v="2023-10-23T17:30:57"/>
        <d v="2023-10-23T17:31:08"/>
        <d v="2023-10-23T17:32:05"/>
        <d v="2023-10-23T17:32:22"/>
        <d v="2023-10-23T17:32:52"/>
        <d v="2023-10-23T17:33:43"/>
        <d v="2023-10-23T17:33:45"/>
        <d v="2023-10-23T17:35:18"/>
        <d v="2023-10-23T17:35:36"/>
        <d v="2023-10-23T17:35:59"/>
        <d v="2023-10-23T17:36:14"/>
        <d v="2023-10-23T17:38:02"/>
        <d v="2023-10-23T17:38:05"/>
        <d v="2023-10-23T17:38:08"/>
        <d v="2023-10-23T17:38:57"/>
        <d v="2023-10-23T17:39:47"/>
        <d v="2023-10-23T17:39:53"/>
        <d v="2023-10-23T17:40:14"/>
        <d v="2023-10-23T17:41:01"/>
        <d v="2023-10-23T17:41:22"/>
        <d v="2023-10-23T17:41:53"/>
        <d v="2023-10-23T17:42:02"/>
        <d v="2023-10-23T17:42:08"/>
        <d v="2023-10-23T17:42:47"/>
        <d v="2023-10-23T17:43:26"/>
        <d v="2023-10-23T17:43:30"/>
        <d v="2023-10-23T17:43:43"/>
        <d v="2023-10-23T17:44:30"/>
        <d v="2023-10-23T17:45:01"/>
        <d v="2023-10-23T17:45:10"/>
        <d v="2023-10-23T17:48:01"/>
        <d v="2023-10-23T17:50:35"/>
        <d v="2023-10-23T17:51:00"/>
        <d v="2023-10-23T17:52:18"/>
        <d v="2023-10-23T17:53:40"/>
        <d v="2023-10-23T17:55:44"/>
        <d v="2023-10-23T17:55:45"/>
        <d v="2023-10-23T17:56:09"/>
        <d v="2023-10-23T17:56:15"/>
        <d v="2023-10-23T17:56:18"/>
        <d v="2023-10-23T17:56:20"/>
        <d v="2023-10-23T17:56:24"/>
        <d v="2023-10-23T17:56:38"/>
        <d v="2023-10-23T17:57:17"/>
        <d v="2023-10-23T17:57:41"/>
        <d v="2023-10-23T17:57:49"/>
        <d v="2023-10-23T17:58:04"/>
        <d v="2023-10-23T17:58:46"/>
        <d v="2023-10-23T17:58:53"/>
        <d v="2023-10-23T17:59:55"/>
        <d v="2023-10-23T18:00:01"/>
        <d v="2023-10-23T18:00:03"/>
        <d v="2023-10-23T18:00:16"/>
        <d v="2023-10-23T18:01:51"/>
        <d v="2023-10-23T18:02:05"/>
        <d v="2023-10-23T18:02:25"/>
        <d v="2023-10-23T18:03:37"/>
        <d v="2023-10-23T18:03:41"/>
        <d v="2023-10-23T18:04:00"/>
        <d v="2023-10-23T18:04:06"/>
        <d v="2023-10-23T18:04:15"/>
        <d v="2023-10-23T18:05:19"/>
        <d v="2023-10-23T18:05:37"/>
        <d v="2023-10-23T18:06:32"/>
        <d v="2023-10-23T18:07:38"/>
        <d v="2023-10-23T18:07:50"/>
        <d v="2023-10-23T18:08:00"/>
        <d v="2023-10-23T18:08:20"/>
        <d v="2023-10-23T18:08:22"/>
        <d v="2023-10-23T18:08:27"/>
        <d v="2023-10-23T18:09:14"/>
        <d v="2023-10-23T18:10:30"/>
        <d v="2023-10-23T18:10:34"/>
        <d v="2023-10-23T18:10:36"/>
        <d v="2023-10-23T18:11:00"/>
        <d v="2023-10-23T18:11:54"/>
        <d v="2023-10-23T18:12:25"/>
        <d v="2023-10-23T18:12:36"/>
        <d v="2023-10-23T18:12:55"/>
        <d v="2023-10-23T18:13:38"/>
        <d v="2023-10-23T18:14:41"/>
        <d v="2023-10-23T18:14:47"/>
        <d v="2023-10-23T18:15:52"/>
        <d v="2023-10-23T18:16:45"/>
        <d v="2023-10-23T18:17:10"/>
        <d v="2023-10-23T18:17:18"/>
        <d v="2023-10-23T18:17:25"/>
        <d v="2023-10-23T18:18:24"/>
        <d v="2023-10-23T18:18:27"/>
        <d v="2023-10-23T18:19:30"/>
        <d v="2023-10-23T18:19:50"/>
        <d v="2023-10-23T18:20:39"/>
        <d v="2023-10-23T18:20:48"/>
        <d v="2023-10-23T18:22:24"/>
        <d v="2023-10-23T18:22:32"/>
        <d v="2023-10-23T18:22:38"/>
        <d v="2023-10-23T18:22:41"/>
        <d v="2023-10-23T18:23:10"/>
        <d v="2023-10-23T18:23:13"/>
        <d v="2023-10-23T18:23:36"/>
        <d v="2023-10-23T18:25:29"/>
        <d v="2023-10-23T18:25:39"/>
        <d v="2023-10-23T18:26:07"/>
        <d v="2023-10-23T18:26:49"/>
        <d v="2023-10-23T18:26:50"/>
        <d v="2023-10-23T18:26:53"/>
        <d v="2023-10-23T18:26:55"/>
        <d v="2023-10-23T18:27:18"/>
        <d v="2023-10-23T18:27:31"/>
        <d v="2023-10-23T18:28:27"/>
        <d v="2023-10-23T18:28:32"/>
        <d v="2023-10-23T18:28:57"/>
        <d v="2023-10-23T18:29:27"/>
        <d v="2023-10-23T18:30:14"/>
        <d v="2023-10-23T18:30:57"/>
        <d v="2023-10-23T18:31:04"/>
        <d v="2023-10-23T18:31:07"/>
        <d v="2023-10-23T18:31:13"/>
        <d v="2023-10-23T18:31:43"/>
        <d v="2023-10-23T18:32:17"/>
        <d v="2023-10-23T18:32:19"/>
        <d v="2023-10-23T18:32:35"/>
        <d v="2023-10-23T18:32:50"/>
        <d v="2023-10-23T18:33:03"/>
        <d v="2023-10-23T18:33:06"/>
        <d v="2023-10-23T18:33:15"/>
        <d v="2023-10-23T18:34:01"/>
        <d v="2023-10-23T18:34:23"/>
        <d v="2023-10-23T18:34:27"/>
        <d v="2023-10-23T18:34:36"/>
        <d v="2023-10-23T18:35:11"/>
        <d v="2023-10-23T18:35:25"/>
        <d v="2023-10-23T18:35:59"/>
        <d v="2023-10-23T18:36:11"/>
        <d v="2023-10-23T18:37:04"/>
        <d v="2023-10-23T18:37:07"/>
        <d v="2023-10-23T18:37:53"/>
        <d v="2023-10-23T18:38:09"/>
        <d v="2023-10-23T18:38:33"/>
        <d v="2023-10-23T18:38:46"/>
        <d v="2023-10-23T18:39:37"/>
        <d v="2023-10-23T18:39:47"/>
        <d v="2023-10-23T18:40:46"/>
        <d v="2023-10-23T18:41:23"/>
        <d v="2023-10-23T18:41:42"/>
        <d v="2023-10-23T18:42:01"/>
        <d v="2023-10-23T18:42:21"/>
        <d v="2023-10-23T18:42:35"/>
        <d v="2023-10-23T18:42:38"/>
        <d v="2023-10-23T18:43:08"/>
        <d v="2023-10-23T18:43:30"/>
        <d v="2023-10-23T18:43:38"/>
        <d v="2023-10-23T18:43:39"/>
        <d v="2023-10-23T18:43:40"/>
        <d v="2023-10-23T18:43:42"/>
        <d v="2023-10-23T18:44:06"/>
        <d v="2023-10-23T18:44:11"/>
        <d v="2023-10-23T18:44:31"/>
        <d v="2023-10-23T18:45:41"/>
        <d v="2023-10-23T18:45:54"/>
        <d v="2023-10-23T18:46:15"/>
        <d v="2023-10-23T18:48:02"/>
        <d v="2023-10-23T18:48:11"/>
        <d v="2023-10-23T18:48:34"/>
        <d v="2023-10-23T18:48:51"/>
        <d v="2023-10-23T18:49:13"/>
        <d v="2023-10-23T18:49:25"/>
        <d v="2023-10-23T18:50:25"/>
        <d v="2023-10-23T18:50:55"/>
        <d v="2023-10-23T18:51:12"/>
        <d v="2023-10-23T18:51:14"/>
        <d v="2023-10-23T18:51:21"/>
        <d v="2023-10-23T18:51:37"/>
        <d v="2023-10-23T18:51:47"/>
        <d v="2023-10-23T18:52:08"/>
        <d v="2023-10-23T18:52:16"/>
        <d v="2023-10-23T18:53:02"/>
        <d v="2023-10-23T18:53:03"/>
        <d v="2023-10-23T18:53:15"/>
        <d v="2023-10-23T18:53:32"/>
        <d v="2023-10-23T18:53:35"/>
        <d v="2023-10-23T18:53:44"/>
        <d v="2023-10-23T18:53:55"/>
        <d v="2023-10-23T18:54:07"/>
        <d v="2023-10-23T18:55:23"/>
        <d v="2023-10-23T18:56:03"/>
        <d v="2023-10-23T18:56:13"/>
        <d v="2023-10-23T18:56:22"/>
        <d v="2023-10-23T18:56:32"/>
        <d v="2023-10-23T18:57:17"/>
        <d v="2023-10-23T18:57:31"/>
        <d v="2023-10-23T18:57:32"/>
        <d v="2023-10-23T18:57:33"/>
        <d v="2023-10-23T18:57:39"/>
        <d v="2023-10-23T18:57:54"/>
        <d v="2023-10-23T18:58:40"/>
        <d v="2023-10-23T18:59:30"/>
        <d v="2023-10-23T19:00:08"/>
        <d v="2023-10-23T19:00:10"/>
        <d v="2023-10-23T19:00:28"/>
        <d v="2023-10-23T19:00:52"/>
        <d v="2023-10-23T19:01:46"/>
        <d v="2023-10-23T19:02:24"/>
        <d v="2023-10-23T19:03:07"/>
        <d v="2023-10-23T19:03:45"/>
        <d v="2023-10-23T19:04:01"/>
        <d v="2023-10-23T19:04:56"/>
        <d v="2023-10-23T19:05:01"/>
        <d v="2023-10-23T19:05:02"/>
        <d v="2023-10-23T19:05:31"/>
        <d v="2023-10-23T19:05:43"/>
        <d v="2023-10-23T19:05:47"/>
        <d v="2023-10-23T19:06:16"/>
        <d v="2023-10-23T19:07:33"/>
        <d v="2023-10-23T19:07:35"/>
        <d v="2023-10-23T19:07:50"/>
        <d v="2023-10-23T19:08:55"/>
        <d v="2023-10-23T19:09:00"/>
        <d v="2023-10-23T19:09:55"/>
        <d v="2023-10-23T19:10:05"/>
        <d v="2023-10-23T19:10:09"/>
        <d v="2023-10-23T19:10:19"/>
        <d v="2023-10-23T19:10:46"/>
        <d v="2023-10-23T19:11:05"/>
        <d v="2023-10-23T19:11:25"/>
        <d v="2023-10-23T19:11:52"/>
        <d v="2023-10-23T19:11:54"/>
        <d v="2023-10-23T19:12:31"/>
        <d v="2023-10-23T19:12:36"/>
        <d v="2023-10-23T19:12:41"/>
        <d v="2023-10-23T19:13:13"/>
        <d v="2023-10-23T19:13:30"/>
        <d v="2023-10-23T19:14:04"/>
        <d v="2023-10-23T19:14:29"/>
        <d v="2023-10-23T19:14:44"/>
        <d v="2023-10-23T19:14:59"/>
        <d v="2023-10-23T19:15:10"/>
        <d v="2023-10-23T19:15:13"/>
        <d v="2023-10-23T19:15:49"/>
        <d v="2023-10-23T19:16:05"/>
        <d v="2023-10-23T19:16:14"/>
        <d v="2023-10-23T19:16:27"/>
        <d v="2023-10-23T19:16:39"/>
        <d v="2023-10-23T19:17:10"/>
        <d v="2023-10-23T19:19:46"/>
        <d v="2023-10-23T19:19:56"/>
        <d v="2023-10-23T19:20:02"/>
        <d v="2023-10-23T19:20:07"/>
        <d v="2023-10-23T19:21:01"/>
        <d v="2023-10-23T19:22:56"/>
        <d v="2023-10-23T19:23:05"/>
        <d v="2023-10-23T19:23:18"/>
        <d v="2023-10-23T19:23:38"/>
        <d v="2023-10-23T19:23:42"/>
        <d v="2023-10-23T19:24:11"/>
        <d v="2023-10-23T19:24:32"/>
        <d v="2023-10-23T19:24:40"/>
        <d v="2023-10-23T19:24:57"/>
        <d v="2023-10-23T19:25:03"/>
        <d v="2023-10-23T19:25:17"/>
        <d v="2023-10-23T19:27:05"/>
        <d v="2023-10-23T19:28:19"/>
        <d v="2023-10-23T19:28:46"/>
        <d v="2023-10-23T19:28:58"/>
        <d v="2023-10-23T19:29:01"/>
        <d v="2023-10-23T19:29:35"/>
        <d v="2023-10-23T19:29:53"/>
        <d v="2023-10-23T19:30:42"/>
        <d v="2023-10-23T19:31:00"/>
        <d v="2023-10-23T19:31:56"/>
        <d v="2023-10-23T19:32:16"/>
        <d v="2023-10-23T19:32:52"/>
        <d v="2023-10-23T19:33:39"/>
        <d v="2023-10-23T19:33:43"/>
        <d v="2023-10-23T19:33:53"/>
        <d v="2023-10-23T19:34:56"/>
        <d v="2023-10-23T19:35:13"/>
        <d v="2023-10-23T19:35:14"/>
        <d v="2023-10-23T19:35:16"/>
        <d v="2023-10-23T19:35:40"/>
        <d v="2023-10-23T19:35:46"/>
        <d v="2023-10-23T19:36:11"/>
        <d v="2023-10-23T19:36:16"/>
        <d v="2023-10-23T19:38:03"/>
        <d v="2023-10-23T19:38:11"/>
        <d v="2023-10-23T19:38:20"/>
        <d v="2023-10-23T19:39:11"/>
        <d v="2023-10-20T17:57:58"/>
        <d v="2023-10-23T10:58:38"/>
        <d v="2023-10-23T12:40:21"/>
        <d v="2023-10-23T13:03:40"/>
        <d v="2023-10-23T13:08:23"/>
        <d v="2023-10-23T13:17:26"/>
        <d v="2023-10-23T14:09:17"/>
        <d v="2023-10-23T14:16:03"/>
        <d v="2023-10-23T15:59:09"/>
        <d v="2023-10-23T00:47:58"/>
        <d v="2023-10-23T06:17:28"/>
        <d v="2023-10-23T06:30:28"/>
        <d v="2023-10-23T10:35:53"/>
        <d v="2023-10-23T10:47:18"/>
        <d v="2023-10-23T10:50:18"/>
        <d v="2023-10-23T11:05:26"/>
        <d v="2023-10-23T11:18:49"/>
        <d v="2023-10-23T12:08:12"/>
        <d v="2023-10-23T12:08:41"/>
        <d v="2023-10-23T12:12:52"/>
        <d v="2023-10-23T12:24:23"/>
        <d v="2023-10-23T12:32:38"/>
        <d v="2023-10-23T12:40:22"/>
        <d v="2023-10-23T12:48:06"/>
        <d v="2023-10-23T13:06:38"/>
        <d v="2023-10-23T13:30:15"/>
        <d v="2023-10-23T13:45:20"/>
        <d v="2023-10-23T13:46:37"/>
        <d v="2023-10-23T14:03:56"/>
        <d v="2023-10-23T14:04:33"/>
        <d v="2023-10-23T14:05:20"/>
        <d v="2023-10-23T14:19:12"/>
        <d v="2023-10-23T14:23:50"/>
        <d v="2023-10-23T14:26:42"/>
        <d v="2023-10-23T14:27:01"/>
        <d v="2023-10-23T14:32:54"/>
        <d v="2023-10-23T14:35:58"/>
        <d v="2023-10-23T14:39:44"/>
        <d v="2023-10-23T14:50:23"/>
        <d v="2023-10-23T14:51:49"/>
        <d v="2023-10-23T15:01:31"/>
        <d v="2023-10-23T15:24:28"/>
        <d v="2023-10-23T15:32:45"/>
        <d v="2023-10-23T15:47:00"/>
        <d v="2023-10-23T16:09:16"/>
        <d v="2023-10-23T16:14:15"/>
        <d v="2023-10-23T16:17:13"/>
        <d v="2023-10-23T16:26:55"/>
        <d v="2023-10-23T16:36:37"/>
        <d v="2023-10-23T16:40:17"/>
        <d v="2023-10-23T16:46:39"/>
        <d v="2023-10-23T17:04:13"/>
        <d v="2023-10-23T17:06:26"/>
        <d v="2023-10-23T17:06:44"/>
        <d v="2023-10-23T17:09:45"/>
        <d v="2023-10-23T17:19:17"/>
        <d v="2023-10-23T17:31:25"/>
        <d v="2023-10-23T17:31:58"/>
        <d v="2023-10-23T17:32:46"/>
        <d v="2023-10-23T17:35:21"/>
        <d v="2023-10-23T17:35:40"/>
        <d v="2023-10-23T17:36:45"/>
        <d v="2023-10-23T17:44:17"/>
        <d v="2023-10-23T17:47:03"/>
        <d v="2023-10-23T17:49:15"/>
        <d v="2023-10-23T17:52:38"/>
        <d v="2023-10-23T17:52:53"/>
        <d v="2023-10-23T17:53:51"/>
        <d v="2023-10-23T18:03:11"/>
        <d v="2023-10-23T18:04:58"/>
        <d v="2023-10-23T18:07:12"/>
        <d v="2023-10-23T18:11:33"/>
        <d v="2023-10-23T18:13:03"/>
        <d v="2023-10-23T18:39:36"/>
        <d v="2023-10-23T18:40:43"/>
        <d v="2023-10-23T18:43:15"/>
        <d v="2023-10-23T18:47:54"/>
        <d v="2023-10-23T18:55:44"/>
        <d v="2023-10-23T19:10:50"/>
        <d v="2023-10-23T19:13:25"/>
        <d v="2023-10-21T20:47:08"/>
        <d v="2023-10-21T23:45:55"/>
        <d v="2023-10-22T23:28:54"/>
        <d v="2023-10-22T10:06:37"/>
        <d v="2023-10-22T13:27:53"/>
        <d v="2023-10-22T13:56:14"/>
        <d v="2023-10-22T15:51:01"/>
        <d v="2023-10-22T16:42:48"/>
        <d v="2023-10-22T17:11:38"/>
        <d v="2023-10-22T17:41:42"/>
        <d v="2023-10-22T17:46:57"/>
        <d v="2023-10-22T18:30:39"/>
        <d v="2023-10-22T18:32:33"/>
        <d v="2023-10-22T19:01:00"/>
        <d v="2023-10-22T19:18:35"/>
        <d v="2023-10-22T20:51:49"/>
        <d v="2023-10-22T21:07:28"/>
        <d v="2023-10-22T21:44:14"/>
        <d v="2023-10-22T22:20:01"/>
        <d v="2023-10-22T22:47:48"/>
        <d v="2023-10-22T23:10:41"/>
        <d v="2023-10-22T23:39:19"/>
        <d v="2023-10-22T23:47:18"/>
        <d v="2023-10-22T23:53:54"/>
        <d v="2023-10-23T00:18:46"/>
        <d v="2023-10-23T01:20:34"/>
        <d v="2023-10-23T01:34:51"/>
        <d v="2023-10-23T02:09:31"/>
        <d v="2023-10-23T07:10:31"/>
        <d v="2023-10-23T07:17:11"/>
        <d v="2023-10-23T07:22:02"/>
        <d v="2023-10-23T07:37:24"/>
        <d v="2023-10-23T07:41:25"/>
        <d v="2023-10-23T08:02:28"/>
        <d v="2023-10-23T08:05:25"/>
        <d v="2023-10-23T08:30:27"/>
        <d v="2023-10-23T08:56:51"/>
        <d v="2023-10-23T09:50:56"/>
        <d v="2023-10-23T09:56:09"/>
        <d v="2023-10-23T10:15:28"/>
        <d v="2023-10-23T10:17:41"/>
        <d v="2023-10-23T10:28:03"/>
        <d v="2023-10-23T10:28:26"/>
        <d v="2023-10-23T10:34:40"/>
        <d v="2023-10-23T10:54:38"/>
        <d v="2023-10-23T10:58:59"/>
        <d v="2023-10-23T11:11:38"/>
        <d v="2023-10-23T11:22:18"/>
        <d v="2023-10-23T12:01:00"/>
        <d v="2023-10-23T12:33:09"/>
        <d v="2023-10-23T12:47:28"/>
        <d v="2023-10-23T13:22:58"/>
        <d v="2023-10-23T13:51:08"/>
        <d v="2023-10-23T17:56:55"/>
        <d v="2023-10-23T16:21:30"/>
        <d v="2023-10-23T17:03:41"/>
        <d v="2023-10-18T14:44:57"/>
        <d v="2023-10-19T15:09:51"/>
        <d v="2023-10-20T12:55:52"/>
        <d v="2023-10-20T15:05:26"/>
        <d v="2023-10-20T15:49:02"/>
        <d v="2023-10-20T17:38:53"/>
        <d v="2023-10-20T19:51:40"/>
        <d v="2023-10-20T23:45:56"/>
        <d v="2023-10-21T10:04:45"/>
        <d v="2023-10-21T11:38:04"/>
        <d v="2023-10-21T11:43:02"/>
        <d v="2023-10-21T11:47:00"/>
        <d v="2023-10-21T13:01:43"/>
        <d v="2023-10-21T14:54:30"/>
        <d v="2023-10-21T15:33:41"/>
        <d v="2023-10-21T15:52:06"/>
        <d v="2023-10-21T16:23:12"/>
        <d v="2023-10-21T16:24:56"/>
        <d v="2023-10-21T17:39:05"/>
        <d v="2023-10-21T17:39:37"/>
        <d v="2023-10-21T18:20:06"/>
        <d v="2023-10-21T18:47:14"/>
        <d v="2023-10-21T19:36:40"/>
        <d v="2023-10-21T20:18:46"/>
        <d v="2023-10-21T20:57:52"/>
        <d v="2023-10-21T21:41:03"/>
        <d v="2023-10-21T23:11:45"/>
        <d v="2023-10-22T00:35:53"/>
        <d v="2023-10-22T07:20:54"/>
        <d v="2023-10-22T10:41:22"/>
        <d v="2023-10-22T10:49:17"/>
        <d v="2023-10-22T11:08:47"/>
        <d v="2023-10-22T11:28:47"/>
        <d v="2023-10-22T11:33:20"/>
        <d v="2023-10-22T12:40:18"/>
        <d v="2023-10-22T15:09:43"/>
        <d v="2023-10-22T15:14:17"/>
        <d v="2023-10-22T15:24:34"/>
        <d v="2023-10-22T17:14:07"/>
        <d v="2023-10-23T08:55:27"/>
        <d v="2023-10-22T17:23:27"/>
        <d v="2023-10-22T17:50:43"/>
        <d v="2023-10-22T18:12:49"/>
        <d v="2023-10-22T18:51:43"/>
        <d v="2023-10-22T18:58:09"/>
        <d v="2023-10-22T19:29:00"/>
        <d v="2023-10-22T19:38:10"/>
        <d v="2023-10-22T20:00:18"/>
        <d v="2023-10-22T20:24:35"/>
        <d v="2023-10-22T20:31:56"/>
        <d v="2023-10-22T20:54:26"/>
        <d v="2023-10-22T20:58:36"/>
        <d v="2023-10-22T21:06:01"/>
        <d v="2023-10-22T21:06:36"/>
        <d v="2023-10-22T21:09:51"/>
        <d v="2023-10-22T21:18:10"/>
        <d v="2023-10-22T21:20:41"/>
        <d v="2023-10-22T21:42:17"/>
        <d v="2023-10-22T22:18:09"/>
        <d v="2023-10-22T22:27:57"/>
        <d v="2023-10-22T22:31:48"/>
        <d v="2023-10-22T22:37:40"/>
        <d v="2023-10-22T22:43:40"/>
        <d v="2023-10-22T23:07:16"/>
        <d v="2023-10-22T23:11:53"/>
        <d v="2023-10-22T23:16:27"/>
        <d v="2023-10-22T23:30:13"/>
        <d v="2023-10-22T23:36:23"/>
        <d v="2023-10-23T00:20:07"/>
        <d v="2023-10-23T00:29:38"/>
        <d v="2023-10-23T01:47:55"/>
        <d v="2023-10-23T02:01:29"/>
        <d v="2023-10-23T02:03:46"/>
        <d v="2023-10-23T02:05:05"/>
        <d v="2023-10-23T02:28:43"/>
        <d v="2023-10-23T03:40:55"/>
        <d v="2023-10-23T03:44:13"/>
        <d v="2023-10-23T04:41:26"/>
        <d v="2023-10-23T05:03:01"/>
        <d v="2023-10-23T05:22:51"/>
        <d v="2023-10-23T06:06:22"/>
        <d v="2023-10-23T06:28:10"/>
        <d v="2023-10-23T06:39:04"/>
        <d v="2023-10-23T06:52:58"/>
        <d v="2023-10-23T06:57:27"/>
        <d v="2023-10-23T06:58:09"/>
        <d v="2023-10-23T07:00:42"/>
        <d v="2023-10-23T13:44:41"/>
        <d v="2023-10-23T07:08:24"/>
        <d v="2023-10-23T07:10:12"/>
        <d v="2023-10-23T07:18:26"/>
        <d v="2023-10-23T07:19:39"/>
        <d v="2023-10-23T07:24:45"/>
        <d v="2023-10-23T07:27:06"/>
        <d v="2023-10-23T07:27:45"/>
        <d v="2023-10-23T07:33:48"/>
        <d v="2023-10-23T07:34:47"/>
        <d v="2023-10-23T07:35:47"/>
        <d v="2023-10-23T07:37:19"/>
        <d v="2023-10-23T07:37:23"/>
        <d v="2023-10-23T07:39:12"/>
        <d v="2023-10-23T07:42:36"/>
        <d v="2023-10-23T07:42:37"/>
        <d v="2023-10-23T07:42:39"/>
        <d v="2023-10-23T07:46:50"/>
        <d v="2023-10-23T07:47:29"/>
        <d v="2023-10-23T07:49:02"/>
        <d v="2023-10-23T07:49:18"/>
        <d v="2023-10-23T07:51:35"/>
        <d v="2023-10-23T07:53:58"/>
        <d v="2023-10-23T07:55:53"/>
        <d v="2023-10-23T07:56:01"/>
        <d v="2023-10-23T08:02:05"/>
        <d v="2023-10-23T08:04:40"/>
        <d v="2023-10-23T08:07:05"/>
        <d v="2023-10-23T08:09:06"/>
        <d v="2023-10-23T08:10:14"/>
        <d v="2023-10-23T08:11:16"/>
        <d v="2023-10-23T08:19:02"/>
        <d v="2023-10-23T08:21:55"/>
        <d v="2023-10-23T08:29:21"/>
        <d v="2023-10-23T08:32:05"/>
        <d v="2023-10-23T08:33:00"/>
        <d v="2023-10-23T08:36:29"/>
        <d v="2023-10-23T08:39:45"/>
        <d v="2023-10-23T08:41:55"/>
        <d v="2023-10-23T08:42:52"/>
        <d v="2023-10-23T08:44:20"/>
        <d v="2023-10-23T08:48:53"/>
        <d v="2023-10-23T09:04:26"/>
        <d v="2023-10-23T09:04:39"/>
        <d v="2023-10-23T09:06:48"/>
        <d v="2023-10-23T09:09:38"/>
        <d v="2023-10-23T09:13:14"/>
        <d v="2023-10-23T09:13:27"/>
        <d v="2023-10-23T09:14:49"/>
        <d v="2023-10-23T09:16:21"/>
        <d v="2023-10-23T09:18:22"/>
        <d v="2023-10-23T09:20:30"/>
        <d v="2023-10-23T09:21:28"/>
        <d v="2023-10-23T09:31:38"/>
        <d v="2023-10-23T09:39:25"/>
        <d v="2023-10-23T09:49:12"/>
        <d v="2023-10-23T09:50:54"/>
        <d v="2023-10-23T09:54:00"/>
        <d v="2023-10-23T09:54:49"/>
        <d v="2023-10-23T09:58:53"/>
        <d v="2023-10-23T10:01:30"/>
        <d v="2023-10-23T10:05:15"/>
        <d v="2023-10-23T10:08:04"/>
        <d v="2023-10-23T10:11:24"/>
        <d v="2023-10-23T10:13:35"/>
        <d v="2023-10-23T10:16:19"/>
        <d v="2023-10-23T10:19:14"/>
        <d v="2023-10-23T10:20:03"/>
        <d v="2023-10-23T10:20:06"/>
        <d v="2023-10-23T10:20:42"/>
        <d v="2023-10-23T10:22:26"/>
        <d v="2023-10-23T10:23:02"/>
        <d v="2023-10-23T10:23:22"/>
        <d v="2023-10-23T10:23:47"/>
        <d v="2023-10-23T10:24:23"/>
        <d v="2023-10-23T10:25:00"/>
        <d v="2023-10-23T10:25:04"/>
        <d v="2023-10-23T10:27:46"/>
        <d v="2023-10-23T10:31:25"/>
        <d v="2023-10-23T10:34:09"/>
        <d v="2023-10-23T10:35:32"/>
        <d v="2023-10-23T10:36:05"/>
        <d v="2023-10-23T10:37:42"/>
        <d v="2023-10-23T10:39:40"/>
        <d v="2023-10-23T10:39:57"/>
        <d v="2023-10-23T10:40:17"/>
        <d v="2023-10-23T10:40:48"/>
        <d v="2023-10-23T10:43:31"/>
        <d v="2023-10-23T10:43:49"/>
        <d v="2023-10-23T10:45:09"/>
        <d v="2023-10-23T10:45:21"/>
        <d v="2023-10-23T10:48:11"/>
        <d v="2023-10-23T10:48:41"/>
        <d v="2023-10-23T10:55:05"/>
        <d v="2023-10-23T10:55:58"/>
        <d v="2023-10-23T10:56:38"/>
        <d v="2023-10-23T10:57:49"/>
        <d v="2023-10-23T11:00:30"/>
        <d v="2023-10-23T11:01:04"/>
        <d v="2023-10-23T11:03:02"/>
        <d v="2023-10-23T11:03:08"/>
        <d v="2023-10-23T11:05:51"/>
        <d v="2023-10-23T11:10:15"/>
        <d v="2023-10-23T11:10:52"/>
        <d v="2023-10-23T11:11:07"/>
        <d v="2023-10-23T11:11:54"/>
        <d v="2023-10-23T11:12:13"/>
        <d v="2023-10-23T11:13:30"/>
        <d v="2023-10-23T11:13:42"/>
        <d v="2023-10-23T11:14:04"/>
        <d v="2023-10-23T11:15:23"/>
        <d v="2023-10-23T11:19:00"/>
        <d v="2023-10-23T11:19:13"/>
        <d v="2023-10-23T11:19:55"/>
        <d v="2023-10-23T11:20:27"/>
        <d v="2023-10-23T11:23:18"/>
        <d v="2023-10-23T11:26:18"/>
        <d v="2023-10-23T11:27:33"/>
        <d v="2023-10-23T11:27:39"/>
        <d v="2023-10-23T11:28:43"/>
        <d v="2023-10-23T11:30:13"/>
        <d v="2023-10-23T11:30:14"/>
        <d v="2023-10-23T11:30:53"/>
        <d v="2023-10-23T11:31:11"/>
        <d v="2023-10-23T11:31:56"/>
        <d v="2023-10-23T11:32:40"/>
        <d v="2023-10-23T11:33:44"/>
        <d v="2023-10-23T11:35:17"/>
        <d v="2023-10-23T11:36:03"/>
        <d v="2023-10-23T11:36:22"/>
        <d v="2023-10-23T11:37:26"/>
        <d v="2023-10-23T11:38:31"/>
        <d v="2023-10-23T11:38:47"/>
        <d v="2023-10-23T11:42:12"/>
        <d v="2023-10-23T11:42:17"/>
        <d v="2023-10-23T11:43:44"/>
        <d v="2023-10-23T11:45:08"/>
        <d v="2023-10-23T11:45:26"/>
        <d v="2023-10-23T11:45:50"/>
        <d v="2023-10-23T11:45:55"/>
        <d v="2023-10-23T11:46:20"/>
        <d v="2023-10-23T11:47:19"/>
        <d v="2023-10-23T11:48:10"/>
        <d v="2023-10-23T11:50:41"/>
        <d v="2023-10-23T11:50:52"/>
        <d v="2023-10-23T11:52:40"/>
        <d v="2023-10-23T11:52:49"/>
        <d v="2023-10-23T11:54:55"/>
        <d v="2023-10-23T11:56:27"/>
        <d v="2023-10-23T11:58:07"/>
        <d v="2023-10-23T11:59:36"/>
        <d v="2023-10-23T11:59:40"/>
        <d v="2023-10-23T12:01:51"/>
        <d v="2023-10-23T12:02:43"/>
        <d v="2023-10-23T12:03:12"/>
        <d v="2023-10-23T12:03:13"/>
        <d v="2023-10-23T12:06:42"/>
        <d v="2023-10-23T12:06:51"/>
        <d v="2023-10-23T12:07:20"/>
        <d v="2023-10-23T12:07:44"/>
        <d v="2023-10-23T12:08:01"/>
        <d v="2023-10-23T12:08:30"/>
        <d v="2023-10-23T12:09:42"/>
        <d v="2023-10-23T12:11:17"/>
        <d v="2023-10-23T12:14:18"/>
        <d v="2023-10-23T12:15:08"/>
        <d v="2023-10-23T12:15:30"/>
        <d v="2023-10-23T12:17:31"/>
        <d v="2023-10-23T12:18:26"/>
        <d v="2023-10-23T12:19:07"/>
        <d v="2023-10-23T12:21:20"/>
        <d v="2023-10-23T12:24:36"/>
        <d v="2023-10-23T12:26:17"/>
        <d v="2023-10-23T12:26:24"/>
        <d v="2023-10-23T12:27:41"/>
        <d v="2023-10-23T12:28:14"/>
        <d v="2023-10-23T12:28:59"/>
        <d v="2023-10-23T12:30:06"/>
        <d v="2023-10-23T12:31:25"/>
        <d v="2023-10-23T12:32:09"/>
        <d v="2023-10-23T12:33:59"/>
        <d v="2023-10-23T12:34:11"/>
        <d v="2023-10-23T12:36:59"/>
        <d v="2023-10-23T12:39:42"/>
        <d v="2023-10-23T12:40:50"/>
        <d v="2023-10-23T12:42:32"/>
        <d v="2023-10-23T12:43:18"/>
        <d v="2023-10-23T12:47:17"/>
        <d v="2023-10-23T12:48:05"/>
        <d v="2023-10-23T12:52:03"/>
        <d v="2023-10-23T12:53:05"/>
        <d v="2023-10-23T12:53:25"/>
        <d v="2023-10-23T12:53:32"/>
        <d v="2023-10-23T12:53:44"/>
        <d v="2023-10-23T12:54:07"/>
        <d v="2023-10-23T12:54:38"/>
        <d v="2023-10-23T12:55:07"/>
        <d v="2023-10-23T12:55:20"/>
        <d v="2023-10-23T12:55:22"/>
        <d v="2023-10-23T12:57:07"/>
        <d v="2023-10-23T12:58:04"/>
        <d v="2023-10-23T12:58:50"/>
        <d v="2023-10-23T12:59:20"/>
        <d v="2023-10-23T13:00:05"/>
        <d v="2023-10-23T13:02:36"/>
        <d v="2023-10-23T13:02:37"/>
        <d v="2023-10-23T13:03:37"/>
        <d v="2023-10-23T13:03:51"/>
        <d v="2023-10-23T13:04:21"/>
        <d v="2023-10-23T13:05:05"/>
        <d v="2023-10-23T13:06:07"/>
        <d v="2023-10-23T13:06:09"/>
        <d v="2023-10-23T13:06:36"/>
        <d v="2023-10-23T13:07:35"/>
        <d v="2023-10-23T13:07:39"/>
        <d v="2023-10-23T13:09:07"/>
        <d v="2023-10-23T13:10:15"/>
        <d v="2023-10-23T13:15:21"/>
        <d v="2023-10-23T13:17:36"/>
        <d v="2023-10-23T13:23:00"/>
        <d v="2023-10-23T13:23:56"/>
        <d v="2023-10-23T13:24:47"/>
        <d v="2023-10-23T13:27:23"/>
        <d v="2023-10-23T13:28:06"/>
        <d v="2023-10-23T13:28:26"/>
        <d v="2023-10-23T13:30:31"/>
        <d v="2023-10-23T13:31:43"/>
        <d v="2023-10-23T13:32:29"/>
        <d v="2023-10-23T13:32:45"/>
        <d v="2023-10-23T13:34:16"/>
        <d v="2023-10-23T13:35:24"/>
        <d v="2023-10-23T13:37:29"/>
        <d v="2023-10-23T13:41:13"/>
        <d v="2023-10-23T13:41:48"/>
        <d v="2023-10-23T13:42:02"/>
        <d v="2023-10-23T13:42:50"/>
        <d v="2023-10-23T13:43:04"/>
        <d v="2023-10-23T13:43:18"/>
        <d v="2023-10-23T13:43:29"/>
        <d v="2023-10-23T13:43:37"/>
        <d v="2023-10-23T13:43:45"/>
        <d v="2023-10-23T13:44:02"/>
        <d v="2023-10-23T13:44:35"/>
        <d v="2023-10-23T13:45:47"/>
        <d v="2023-10-23T13:45:51"/>
        <d v="2023-10-23T13:46:07"/>
        <d v="2023-10-23T13:46:09"/>
        <d v="2023-10-23T13:46:14"/>
        <d v="2023-10-23T13:46:32"/>
        <d v="2023-10-23T13:47:25"/>
        <d v="2023-10-23T13:48:01"/>
        <d v="2023-10-23T13:48:11"/>
        <d v="2023-10-23T13:48:23"/>
        <d v="2023-10-23T13:49:32"/>
        <d v="2023-10-23T13:53:09"/>
        <d v="2023-10-23T13:55:01"/>
        <d v="2023-10-23T14:00:38"/>
        <d v="2023-10-23T14:01:03"/>
        <d v="2023-10-23T14:01:50"/>
        <d v="2023-10-23T14:03:45"/>
        <d v="2023-10-23T14:04:54"/>
        <d v="2023-10-23T14:05:01"/>
        <d v="2023-10-23T14:06:14"/>
        <d v="2023-10-23T14:07:57"/>
        <d v="2023-10-23T14:08:36"/>
        <d v="2023-10-23T14:09:21"/>
        <d v="2023-10-23T14:09:43"/>
        <d v="2023-10-23T14:10:16"/>
        <d v="2023-10-23T14:10:24"/>
        <d v="2023-10-23T14:14:30"/>
        <d v="2023-10-23T14:14:57"/>
        <d v="2023-10-23T14:16:43"/>
        <d v="2023-10-23T14:17:14"/>
        <d v="2023-10-23T14:18:04"/>
        <d v="2023-10-23T14:19:56"/>
        <d v="2023-10-23T14:20:43"/>
        <d v="2023-10-23T14:20:53"/>
        <d v="2023-10-23T14:21:06"/>
        <d v="2023-10-23T14:22:16"/>
        <d v="2023-10-23T14:22:19"/>
        <d v="2023-10-23T14:23:59"/>
        <d v="2023-10-23T14:24:28"/>
        <d v="2023-10-23T14:25:19"/>
        <d v="2023-10-23T14:26:02"/>
        <d v="2023-10-23T14:26:50"/>
        <d v="2023-10-23T14:29:48"/>
        <d v="2023-10-23T14:31:11"/>
        <d v="2023-10-23T14:36:57"/>
        <d v="2023-10-23T14:39:21"/>
        <d v="2023-10-23T14:42:16"/>
        <d v="2023-10-23T14:42:18"/>
        <d v="2023-10-23T14:42:39"/>
        <d v="2023-10-23T14:43:56"/>
        <d v="2023-10-23T14:44:09"/>
        <d v="2023-10-23T14:44:21"/>
        <d v="2023-10-23T14:46:10"/>
        <d v="2023-10-23T14:50:22"/>
        <d v="2023-10-23T14:50:33"/>
        <d v="2023-10-23T14:51:14"/>
        <d v="2023-10-23T14:52:19"/>
        <d v="2023-10-23T14:53:39"/>
        <d v="2023-10-23T14:55:12"/>
        <d v="2023-10-23T14:56:08"/>
        <d v="2023-10-23T14:57:58"/>
        <d v="2023-10-23T14:58:40"/>
        <d v="2023-10-23T15:00:37"/>
        <d v="2023-10-23T15:02:54"/>
        <d v="2023-10-23T15:02:57"/>
        <d v="2023-10-23T15:02:58"/>
        <d v="2023-10-23T15:03:43"/>
        <d v="2023-10-23T15:03:58"/>
        <d v="2023-10-23T15:04:44"/>
        <d v="2023-10-23T15:05:22"/>
        <d v="2023-10-23T15:06:09"/>
        <d v="2023-10-23T15:06:28"/>
        <d v="2023-10-23T15:06:43"/>
        <d v="2023-10-23T15:07:04"/>
        <d v="2023-10-23T15:07:37"/>
        <d v="2023-10-23T15:07:46"/>
        <d v="2023-10-23T15:08:03"/>
        <d v="2023-10-23T15:09:23"/>
        <d v="2023-10-23T15:15:16"/>
        <d v="2023-10-23T15:18:03"/>
        <d v="2023-10-23T15:21:18"/>
        <d v="2023-10-23T15:22:22"/>
        <d v="2023-10-23T15:22:39"/>
        <d v="2023-10-23T15:22:53"/>
        <d v="2023-10-23T15:26:32"/>
        <d v="2023-10-23T15:29:44"/>
        <d v="2023-10-23T15:29:46"/>
        <d v="2023-10-23T15:35:04"/>
        <d v="2023-10-23T15:36:04"/>
        <d v="2023-10-23T15:37:02"/>
        <d v="2023-10-23T15:38:41"/>
        <d v="2023-10-23T15:38:57"/>
        <d v="2023-10-23T15:39:43"/>
        <d v="2023-10-23T15:40:52"/>
        <d v="2023-10-23T15:41:10"/>
        <d v="2023-10-23T15:43:38"/>
        <d v="2023-10-23T15:45:56"/>
        <d v="2023-10-23T15:48:30"/>
        <d v="2023-10-23T15:51:57"/>
        <d v="2023-10-23T15:52:30"/>
        <d v="2023-10-23T15:52:55"/>
        <d v="2023-10-23T15:54:16"/>
        <d v="2023-10-23T15:57:09"/>
        <d v="2023-10-23T16:01:55"/>
        <d v="2023-10-23T16:02:16"/>
        <d v="2023-10-23T16:03:18"/>
        <d v="2023-10-23T16:05:14"/>
        <d v="2023-10-23T16:05:31"/>
        <d v="2023-10-23T16:06:18"/>
        <d v="2023-10-23T16:09:22"/>
        <d v="2023-10-23T16:10:26"/>
        <d v="2023-10-23T16:15:26"/>
        <d v="2023-10-23T16:15:32"/>
        <d v="2023-10-23T16:18:43"/>
        <d v="2023-10-23T16:20:59"/>
        <d v="2023-10-23T16:21:33"/>
        <d v="2023-10-23T16:22:40"/>
        <d v="2023-10-23T16:24:45"/>
        <d v="2023-10-23T16:26:00"/>
        <d v="2023-10-23T16:27:06"/>
        <d v="2023-10-23T16:35:48"/>
        <d v="2023-10-23T16:38:34"/>
        <d v="2023-10-23T16:41:55"/>
        <d v="2023-10-23T16:42:07"/>
        <d v="2023-10-23T16:42:18"/>
        <d v="2023-10-23T16:42:44"/>
        <d v="2023-10-23T16:43:50"/>
        <d v="2023-10-23T16:48:00"/>
        <d v="2023-10-23T16:52:54"/>
        <d v="2023-10-23T16:56:56"/>
        <d v="2023-10-23T17:02:03"/>
        <d v="2023-10-23T17:02:13"/>
        <d v="2023-10-23T17:16:32"/>
        <d v="2023-10-23T17:27:40"/>
        <d v="2023-10-23T17:31:15"/>
        <d v="2023-10-23T17:49:52"/>
        <d v="2023-10-23T17:53:28"/>
        <d v="2023-10-23T18:01:28"/>
        <d v="2023-10-23T18:20:07"/>
        <d v="2023-10-23T18:40:10"/>
        <d v="2023-10-23T18:44:04"/>
        <d v="2023-10-22T08:47:28"/>
      </sharedItems>
      <fieldGroup base="26">
        <rangePr groupBy="days" startDate="2023-10-18T14:44:57" endDate="2023-10-23T19:39:11"/>
        <groupItems count="368">
          <s v="&lt;18/10/20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3/10/2023"/>
        </groupItems>
      </fieldGroup>
    </cacheField>
    <cacheField name="Fecha modificación" numFmtId="22">
      <sharedItems containsSemiMixedTypes="0" containsNonDate="0" containsDate="1" containsString="0" minDate="2023-10-19T15:28:07" maxDate="2023-10-23T19:41:42"/>
    </cacheField>
    <cacheField name="Tipo tienda" numFmtId="22">
      <sharedItems count="5">
        <s v="EDIFICIO"/>
        <s v="B2B"/>
        <s v="TIENDA PROVINCIA"/>
        <s v="TIENDA LIMA"/>
        <e v="#N/A" u="1"/>
      </sharedItems>
    </cacheField>
    <cacheField name="Recoleccion" numFmtId="22">
      <sharedItems count="5">
        <s v="No recoleccion"/>
        <s v="Sabado"/>
        <s v="L-M-V" u="1"/>
        <s v="M-J" u="1"/>
        <e v="#N/A" u="1"/>
      </sharedItems>
    </cacheField>
    <cacheField name="CLUSTER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 pivotCacheId="1871312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0">
  <r>
    <n v="1"/>
    <s v="FDC9WUCBKHPJ-A2"/>
    <s v="FDC9WUCBKHPJ"/>
    <s v="Hijo"/>
    <s v="ADELMO ALVA RODRIGO"/>
    <s v="DNI"/>
    <n v="71902074"/>
    <n v="51"/>
    <n v="978654678"/>
    <x v="0"/>
    <s v="Tienda"/>
    <s v="Confirmada"/>
    <s v="Diferida"/>
    <s v="Admin mobile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2T19:53:34"/>
    <x v="0"/>
    <d v="2023-10-22T19:53:34"/>
    <x v="0"/>
    <x v="0"/>
    <x v="0"/>
  </r>
  <r>
    <n v="2"/>
    <s v="FDC9WV5CFVZF-A2"/>
    <s v="FDC9WV5CFVZF"/>
    <s v="Hijo"/>
    <s v="CHRISTIAN CLIVER PARDO HUERTA"/>
    <s v="DNI"/>
    <n v="40598956"/>
    <n v="51"/>
    <n v="941362240"/>
    <x v="0"/>
    <s v="Tienda"/>
    <s v="Confirmada"/>
    <s v="Diferida"/>
    <s v="Ecommerce iOS"/>
    <s v="Cluster"/>
    <s v="Confirmado"/>
    <x v="0"/>
    <s v="Creado"/>
    <m/>
    <x v="0"/>
    <s v="Plaza Del Sol Huacho"/>
    <s v="Calle Colon Nro 601 C.C. Plaza del Sol Norte Chico Tda. Nro 232"/>
    <s v="HUACHO"/>
    <s v="HUAURA"/>
    <s v="LIMA"/>
    <d v="2023-10-22T21:31:50"/>
    <x v="1"/>
    <d v="2023-10-22T21:31:50"/>
    <x v="0"/>
    <x v="0"/>
    <x v="0"/>
  </r>
  <r>
    <n v="3"/>
    <s v="FDC9WWFBLVSV-A2"/>
    <s v="FDC9WWFBLVSV"/>
    <s v="Hijo"/>
    <s v="MISABEL YUDITHA TENORIO DE LA CRUZ"/>
    <s v="DNI"/>
    <n v="45097925"/>
    <n v="51"/>
    <n v="900934188"/>
    <x v="0"/>
    <s v="Domicilio"/>
    <s v="Confirmada"/>
    <s v="Diferida"/>
    <s v="Ecommerce mobile"/>
    <s v="Cluster"/>
    <s v="Confirmado"/>
    <x v="1"/>
    <s v="Creado"/>
    <m/>
    <x v="0"/>
    <s v="Delivery"/>
    <s v="PASAGE EOLO 173 FRENTE AL PARQUE FRANCISCO GRAÑA ALTURA DE INDECOPI AV DEL AIRE CRUZE CON AV CANADÁ"/>
    <s v="LA VICTORIA"/>
    <s v="LIMA"/>
    <s v="LIMA"/>
    <d v="2023-10-23T00:09:04"/>
    <x v="2"/>
    <d v="2023-10-23T00:09:04"/>
    <x v="0"/>
    <x v="0"/>
    <x v="0"/>
  </r>
  <r>
    <n v="4"/>
    <s v="FDC9WXCNETJ8-A2"/>
    <s v="FDC9WXCNETJ8"/>
    <s v="Hijo"/>
    <s v="CYNTHIA MARGOT GAMARRA ALMEYDA"/>
    <s v="DNI"/>
    <n v="42299600"/>
    <n v="51"/>
    <n v="930518814"/>
    <x v="0"/>
    <s v="Tienda"/>
    <s v="Confirmada"/>
    <s v="Diferida"/>
    <s v="Ecommerce android"/>
    <s v="Cluster"/>
    <s v="Confirmado"/>
    <x v="2"/>
    <s v="Creado"/>
    <m/>
    <x v="0"/>
    <s v="SJL Proceres De Independencia 1713 Lima"/>
    <s v="Av. Proceres de la Independencia 1713 Interior A"/>
    <s v="SAN JUAN DE LURIGANCHO"/>
    <s v="LIMA"/>
    <s v="LIMA"/>
    <d v="2023-10-23T02:12:24"/>
    <x v="3"/>
    <d v="2023-10-23T02:12:24"/>
    <x v="0"/>
    <x v="0"/>
    <x v="0"/>
  </r>
  <r>
    <n v="5"/>
    <s v="FDC9WYR7ZJ49-A1"/>
    <s v="FDC9WYR7ZJ49"/>
    <s v="Hijo"/>
    <s v="ALEXIS FRANCIS ESCALANTE LA ROSA"/>
    <s v="DNI"/>
    <n v="70272938"/>
    <n v="51"/>
    <n v="966002184"/>
    <x v="0"/>
    <s v="Tienda"/>
    <s v="Confirmada"/>
    <s v="Diferida"/>
    <s v="Ecommerce mobile"/>
    <m/>
    <m/>
    <x v="2"/>
    <s v="Confirmado"/>
    <m/>
    <x v="1"/>
    <s v="Plaza Lima Sur Chorrillos"/>
    <s v="Av. Paseo de la Republica s/n C.C. Plaza Lima Sur Tda. Nro 229 - 231"/>
    <s v="CHORRILLOS"/>
    <s v="LIMA"/>
    <s v="LIMA"/>
    <d v="2023-10-23T05:15:04"/>
    <x v="4"/>
    <d v="2023-10-23T05:15:04"/>
    <x v="0"/>
    <x v="0"/>
    <x v="0"/>
  </r>
  <r>
    <n v="6"/>
    <s v="FDC9WZB0S18S-A2"/>
    <s v="FDC9WZB0S18S"/>
    <s v="Hijo"/>
    <s v="ALEXIS FRANCIS ESCALANTE LA ROSA"/>
    <s v="DNI"/>
    <n v="70272938"/>
    <n v="51"/>
    <n v="966002184"/>
    <x v="0"/>
    <s v="Tienda"/>
    <s v="Confirmada"/>
    <s v="Diferida"/>
    <s v="Ecommerce iOS"/>
    <s v="Cluster"/>
    <s v="Confirmado"/>
    <x v="2"/>
    <s v="Creado"/>
    <m/>
    <x v="0"/>
    <s v="Plaza Lima Sur Chorrillos"/>
    <s v="Av. Paseo de la Republica s/n C.C. Plaza Lima Sur Tda. Nro 229 - 231"/>
    <s v="CHORRILLOS"/>
    <s v="LIMA"/>
    <s v="LIMA"/>
    <d v="2023-10-23T06:33:23"/>
    <x v="5"/>
    <d v="2023-10-23T07:13:05"/>
    <x v="0"/>
    <x v="0"/>
    <x v="0"/>
  </r>
  <r>
    <n v="7"/>
    <s v="FDC9WZB2BRHX-A1"/>
    <s v="FDC9WZB2BRHX"/>
    <s v="Hijo"/>
    <s v="YEAN PIERRE ALFREDO MOGOLLON CLAVIJO"/>
    <s v="DNI"/>
    <n v="47602013"/>
    <n v="51"/>
    <n v="957355674"/>
    <x v="0"/>
    <s v="Tienda"/>
    <s v="Confirmada"/>
    <s v="Diferida"/>
    <s v="Ecommerce android"/>
    <m/>
    <m/>
    <x v="2"/>
    <s v="Confirmado"/>
    <m/>
    <x v="1"/>
    <s v="Minka Callao"/>
    <s v="Av. Argentina 3093 Local L570 C.C. Minka"/>
    <s v="CALLAO"/>
    <s v="PROV. CONST. DEL CALLAO"/>
    <s v="CALLAO"/>
    <d v="2023-10-23T06:34:04"/>
    <x v="6"/>
    <d v="2023-10-23T06:34:05"/>
    <x v="0"/>
    <x v="0"/>
    <x v="0"/>
  </r>
  <r>
    <n v="8"/>
    <s v="FDC9WZMBS25H-A2"/>
    <s v="FDC9WZMBS25H"/>
    <s v="Hijo"/>
    <s v="BLANCA INES DE LAMA GARCIA"/>
    <s v="DNI"/>
    <n v="7614531"/>
    <n v="51"/>
    <n v="999186739"/>
    <x v="0"/>
    <s v="Domicilio"/>
    <s v="Confirmada"/>
    <s v="Diferida"/>
    <s v="Ecommerce mobile"/>
    <s v="Cluster"/>
    <s v="Confirmado"/>
    <x v="3"/>
    <s v="Creado"/>
    <m/>
    <x v="0"/>
    <s v="Delivery"/>
    <s v="JIRON CAPAC YUPANQUI 2509   DPTO. 302 ALT. CDRAS. 8 Y 9 AV. TRINIDAD MORAN"/>
    <s v="LINCE"/>
    <s v="LIMA"/>
    <s v="LIMA"/>
    <d v="2023-10-23T07:03:28"/>
    <x v="7"/>
    <d v="2023-10-23T07:03:28"/>
    <x v="0"/>
    <x v="0"/>
    <x v="0"/>
  </r>
  <r>
    <n v="9"/>
    <s v="FDC9X02ZUW74-A2"/>
    <s v="FDC9X02ZUW74"/>
    <s v="Hijo"/>
    <s v="BEIMER CHUQUIBALA CHECAN"/>
    <s v="DNI"/>
    <n v="76050636"/>
    <n v="51"/>
    <n v="914216286"/>
    <x v="0"/>
    <s v="Tienda"/>
    <s v="Confirmada"/>
    <s v="Diferida"/>
    <s v="Ecommerce android"/>
    <s v="Cluster"/>
    <s v="Confirmado"/>
    <x v="0"/>
    <s v="Creado"/>
    <m/>
    <x v="0"/>
    <s v="Chachapoyas 2 de Mayo 552 Chachapoyas"/>
    <s v="Jirón 2 de Mayo N°552"/>
    <s v="CHACHAPOYAS"/>
    <s v="CHACHAPOYAS"/>
    <s v="AMAZONAS"/>
    <d v="2023-10-23T08:03:55"/>
    <x v="8"/>
    <d v="2023-10-23T08:08:03"/>
    <x v="0"/>
    <x v="0"/>
    <x v="0"/>
  </r>
  <r>
    <n v="10"/>
    <s v="FDC9X03TBX9D-A2"/>
    <s v="FDC9X03TBX9D"/>
    <s v="Hijo"/>
    <s v="MERY ELIANA JORGE VALLEJOS"/>
    <s v="DNI"/>
    <n v="44771287"/>
    <n v="51"/>
    <n v="966896618"/>
    <x v="0"/>
    <s v="Tienda"/>
    <s v="Confirmada"/>
    <s v="Diferida"/>
    <s v="Ecommerce mobile"/>
    <s v="Cluster"/>
    <s v="Confirmado"/>
    <x v="0"/>
    <s v="Creado"/>
    <m/>
    <x v="0"/>
    <s v="Mega Plaza Chimbote"/>
    <s v="Mz B Lt 1-A Parque Gran Chavin C.C. Megaplaza Chimbote Tda. L57 - L58"/>
    <s v="CHIMBOTE"/>
    <s v="SANTA"/>
    <s v="ANCASH"/>
    <d v="2023-10-23T08:09:41"/>
    <x v="9"/>
    <d v="2023-10-23T08:09:41"/>
    <x v="0"/>
    <x v="0"/>
    <x v="0"/>
  </r>
  <r>
    <n v="11"/>
    <s v="FDC9X08A1SFN-A2"/>
    <s v="FDC9X08A1SFN"/>
    <s v="Hijo"/>
    <s v="JESSICA DEL ROCIO PEREZ VILCO"/>
    <s v="DNI"/>
    <n v="71741403"/>
    <n v="51"/>
    <n v="986256070"/>
    <x v="0"/>
    <s v="Domicilio"/>
    <s v="Confirmada"/>
    <s v="Diferida"/>
    <s v="Ecommerce android"/>
    <s v="Cluster"/>
    <s v="Confirmado"/>
    <x v="1"/>
    <s v="Creado"/>
    <m/>
    <x v="0"/>
    <s v="Delivery"/>
    <s v="JR. FRAY JOSÉ ARANA 734 ( EMPRESA SAN ANTONIO DE PADUA ) ( PORTÓN GRANDE AZUL)"/>
    <s v="CHOTA"/>
    <s v="CHOTA"/>
    <s v="CAJAMARCA"/>
    <d v="2023-10-23T09:16:44"/>
    <x v="10"/>
    <d v="2023-10-23T09:16:44"/>
    <x v="0"/>
    <x v="0"/>
    <x v="0"/>
  </r>
  <r>
    <n v="12"/>
    <s v="FDC9X0BM5S4A-A2"/>
    <s v="FDC9X0BM5S4A"/>
    <s v="Hijo"/>
    <s v="VANIA GRICELDA JULCA SEGUNDO"/>
    <s v="DNI"/>
    <n v="47335818"/>
    <n v="51"/>
    <n v="955434095"/>
    <x v="0"/>
    <s v="Domicilio"/>
    <s v="Confirmada"/>
    <s v="Diferida"/>
    <s v="Ecommerce android"/>
    <s v="Cluster"/>
    <s v="Confirmado"/>
    <x v="1"/>
    <s v="Creado"/>
    <m/>
    <x v="0"/>
    <s v="Delivery"/>
    <s v="MZ D1 LT 4 VENTANILLA ALTA ESPALDA POLLERIA FOGON RUSTICO"/>
    <s v="VENTANILLA"/>
    <s v="PROV. CONST. DEL CALLAO"/>
    <s v="CALLAO"/>
    <d v="2023-10-23T08:55:15"/>
    <x v="11"/>
    <d v="2023-10-23T08:55:15"/>
    <x v="0"/>
    <x v="0"/>
    <x v="0"/>
  </r>
  <r>
    <n v="13"/>
    <s v="FDC9X0CH6U1G-A1"/>
    <s v="FDC9X0CH6U1G"/>
    <s v="Hijo"/>
    <s v="Marcos Jael  Odiaga Aguilar"/>
    <s v="DNI"/>
    <n v="72202557"/>
    <n v="51"/>
    <n v="965179940"/>
    <x v="0"/>
    <s v="Tienda"/>
    <s v="Confirmada"/>
    <s v="Diferida"/>
    <s v="Ecommerce iOS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1:11:15"/>
    <x v="12"/>
    <d v="2023-10-23T11:11:15"/>
    <x v="0"/>
    <x v="0"/>
    <x v="0"/>
  </r>
  <r>
    <n v="14"/>
    <s v="FDC9X0CH6U1G-A2"/>
    <s v="FDC9X0CH6U1G"/>
    <s v="Hijo"/>
    <s v="Marcos Jael  Odiaga Aguilar"/>
    <s v="DNI"/>
    <n v="72202557"/>
    <n v="51"/>
    <n v="965179940"/>
    <x v="0"/>
    <s v="Tienda"/>
    <s v="Confirmada"/>
    <s v="Diferida"/>
    <s v="Ecommerce iOS"/>
    <s v="Cluster"/>
    <s v="Confirmado"/>
    <x v="0"/>
    <s v="Creado"/>
    <m/>
    <x v="0"/>
    <s v="Real Plaza Cajamarca"/>
    <s v="Av.  Evitamiento Norte, Lote 1 A, C.C. Real Plaza Cajamarca, tienda Nro 129"/>
    <s v="CAJAMARCA"/>
    <s v="CAJAMARCA"/>
    <s v="CAJAMARCA"/>
    <d v="2023-10-23T11:11:15"/>
    <x v="12"/>
    <d v="2023-10-23T11:11:15"/>
    <x v="0"/>
    <x v="0"/>
    <x v="0"/>
  </r>
  <r>
    <n v="15"/>
    <s v="FDC9X0JJ2HA3-A2"/>
    <s v="FDC9X0JJ2HA3"/>
    <s v="Hijo"/>
    <s v="carlos Eduardo  medina gil"/>
    <s v="CE"/>
    <n v="3510463"/>
    <n v="51"/>
    <n v="923635440"/>
    <x v="0"/>
    <s v="Tienda"/>
    <s v="Confirmada"/>
    <s v="Diferida"/>
    <s v="Ecommerce android"/>
    <s v="Cluster"/>
    <s v="Confirmado"/>
    <x v="0"/>
    <s v="Creado"/>
    <m/>
    <x v="0"/>
    <s v="Mall Aventura Trujillo"/>
    <s v="Av. Mansiche con America Oeste s/n C.C. Mall Plaza Tda. 1071-1075"/>
    <s v="TRUJILLO"/>
    <s v="TRUJILLO"/>
    <s v="LA LIBERTAD"/>
    <d v="2023-10-23T09:04:11"/>
    <x v="13"/>
    <d v="2023-10-23T09:04:11"/>
    <x v="0"/>
    <x v="0"/>
    <x v="0"/>
  </r>
  <r>
    <n v="16"/>
    <s v="FDC9X0MIX5SP-A2"/>
    <s v="FDC9X0MIX5SP"/>
    <s v="Hijo"/>
    <s v="MARIA BERZABET LINARES DE CERDAN"/>
    <s v="DNI"/>
    <n v="16624300"/>
    <n v="51"/>
    <n v="904476594"/>
    <x v="0"/>
    <s v="Tienda"/>
    <s v="Confirmada"/>
    <s v="Diferida"/>
    <s v="Admin desktop"/>
    <s v="Cluster"/>
    <s v="Confirmado"/>
    <x v="0"/>
    <s v="Creado"/>
    <m/>
    <x v="0"/>
    <s v="Real Plaza Chiclayo"/>
    <s v="Calle Mariscal Andrés A. Cáceres 222 C.C. Real Plaza Chiclayo Tda. PC08"/>
    <s v="CHICLAYO"/>
    <s v="CHICLAYO"/>
    <s v="LAMBAYEQUE"/>
    <d v="2023-10-23T09:55:52"/>
    <x v="14"/>
    <d v="2023-10-23T09:55:52"/>
    <x v="0"/>
    <x v="0"/>
    <x v="0"/>
  </r>
  <r>
    <n v="17"/>
    <s v="FDC9X0OIWV6Z-A2"/>
    <s v="FDC9X0OIWV6Z"/>
    <s v="Hijo"/>
    <s v="ROBERTO MONTAÑEZ CCANTO"/>
    <s v="DNI"/>
    <n v="71394446"/>
    <n v="51"/>
    <n v="927672988"/>
    <x v="0"/>
    <s v="Domicilio"/>
    <s v="Confirmada"/>
    <s v="Diferida"/>
    <s v="Ecommerce android"/>
    <s v="Cluster"/>
    <s v="Confirmado"/>
    <x v="1"/>
    <s v="Creado"/>
    <m/>
    <x v="0"/>
    <s v="Delivery"/>
    <s v="AV. MANCHEGO MUÑOZ 936 A 20 METROS DE CAJA HUANCAYO MI DOMICILIO ES LA FERRETERÍA COMERCIAL ACEROS AREQUIPA TERCER PISO"/>
    <s v="HUANCAVELICA"/>
    <s v="HUANCAVELICA"/>
    <s v="HUANCAVELICA"/>
    <d v="2023-10-23T09:33:20"/>
    <x v="15"/>
    <d v="2023-10-23T09:36:33"/>
    <x v="0"/>
    <x v="0"/>
    <x v="0"/>
  </r>
  <r>
    <n v="18"/>
    <s v="FDC9X0QRUY2V-A2"/>
    <s v="FDC9X0QRUY2V"/>
    <s v="Hijo"/>
    <s v="JOAQUIN FABRIZIO DE LA TORRE YEPEZ"/>
    <s v="DNI"/>
    <n v="74201353"/>
    <n v="51"/>
    <n v="960633049"/>
    <x v="0"/>
    <s v="Tienda"/>
    <s v="Confirmada"/>
    <s v="Diferida"/>
    <s v="Ecommerce desktop"/>
    <s v="Cluster"/>
    <s v="Confirmado"/>
    <x v="0"/>
    <s v="Creado"/>
    <m/>
    <x v="0"/>
    <s v="Real Plaza Cuzco"/>
    <s v="Av. La Cultura C.C. Real Plaza Cuzco, Tda Nro 148"/>
    <s v="CUSCO"/>
    <s v="CUSCO"/>
    <s v="CUSCO"/>
    <d v="2023-10-23T09:55:35"/>
    <x v="16"/>
    <d v="2023-10-23T09:55:35"/>
    <x v="0"/>
    <x v="0"/>
    <x v="0"/>
  </r>
  <r>
    <n v="19"/>
    <s v="FDC9X0SOIHKJ-A2"/>
    <s v="FDC9X0SOIHKJ"/>
    <s v="Hijo"/>
    <s v="ROSA FERMINA RIVERA ARCANA"/>
    <s v="DNI"/>
    <n v="47473105"/>
    <n v="51"/>
    <n v="962758326"/>
    <x v="0"/>
    <s v="Tienda"/>
    <s v="Confirmada"/>
    <s v="Diferida"/>
    <s v="Ecommerce android"/>
    <s v="Cluster"/>
    <s v="Confirmado"/>
    <x v="0"/>
    <s v="Creado"/>
    <m/>
    <x v="0"/>
    <s v="Arequipa San Juan De Dios 225 Arequipa"/>
    <s v="San Juan de Dios Nro 225"/>
    <s v="AREQUIPA"/>
    <s v="AREQUIPA"/>
    <s v="AREQUIPA"/>
    <d v="2023-10-23T09:59:14"/>
    <x v="17"/>
    <d v="2023-10-23T10:02:33"/>
    <x v="0"/>
    <x v="0"/>
    <x v="0"/>
  </r>
  <r>
    <n v="20"/>
    <s v="FDC9X0SYP458-A2"/>
    <s v="FDC9X0SYP458"/>
    <s v="Hijo"/>
    <s v="JHON ANDERSON NUÑEZ SOCOLA"/>
    <s v="DNI"/>
    <n v="75526906"/>
    <n v="51"/>
    <n v="942503583"/>
    <x v="0"/>
    <s v="Tienda"/>
    <s v="Confirmada"/>
    <s v="Diferida"/>
    <s v="Ecommerce iOS"/>
    <s v="Cluster"/>
    <s v="Confirmado"/>
    <x v="0"/>
    <s v="Creado"/>
    <m/>
    <x v="0"/>
    <s v="Sullana San Martin 620 Piura"/>
    <s v="Calle San Martin Nro 620"/>
    <s v="SULLANA"/>
    <s v="SULLANA"/>
    <s v="PIURA"/>
    <d v="2023-10-23T09:59:52"/>
    <x v="18"/>
    <d v="2023-10-23T10:02:18"/>
    <x v="0"/>
    <x v="0"/>
    <x v="0"/>
  </r>
  <r>
    <n v="21"/>
    <s v="FDC9X11A2C3I-A2"/>
    <s v="FDC9X11A2C3I"/>
    <s v="Hijo"/>
    <s v="BRYAN OLSEN AZAÑA CORONEL"/>
    <s v="DNI"/>
    <n v="46297288"/>
    <n v="51"/>
    <n v="996888989"/>
    <x v="0"/>
    <s v="Tienda"/>
    <s v="Confirmada"/>
    <s v="Diferida"/>
    <s v="Ecommerce android"/>
    <s v="Cluster"/>
    <s v="Confirmado"/>
    <x v="0"/>
    <s v="Creado"/>
    <m/>
    <x v="0"/>
    <s v="Plaza Del Sol Ica"/>
    <s v="Av. San Martin 727 - 763, LC 236-238"/>
    <s v="ICA"/>
    <s v="ICA"/>
    <s v="ICA"/>
    <d v="2023-10-23T10:12:11"/>
    <x v="19"/>
    <d v="2023-10-23T10:12:14"/>
    <x v="0"/>
    <x v="0"/>
    <x v="0"/>
  </r>
  <r>
    <n v="22"/>
    <s v="FDC9X11FU9W5-A2"/>
    <s v="FDC9X11FU9W5"/>
    <s v="Hijo"/>
    <s v="JAIME CARDENAS SURCO"/>
    <s v="DNI"/>
    <n v="45698089"/>
    <n v="51"/>
    <n v="999564694"/>
    <x v="0"/>
    <s v="Domicilio"/>
    <s v="Confirmada"/>
    <s v="Diferida"/>
    <s v="Ecommerce desktop"/>
    <s v="Cluster"/>
    <s v="Confirmado"/>
    <x v="1"/>
    <s v="Creado"/>
    <s v="CONTAINER16"/>
    <x v="0"/>
    <s v="Delivery"/>
    <s v="APV PARAISO DE FATIMA U 6 FRENTE A LA NUEVA POSTA DE SAN ANTONIO"/>
    <s v="SAN SEBASTIAN"/>
    <s v="CUSCO"/>
    <s v="CUSCO"/>
    <d v="2023-10-23T10:11:55"/>
    <x v="20"/>
    <d v="2023-10-23T16:40:54"/>
    <x v="0"/>
    <x v="0"/>
    <x v="0"/>
  </r>
  <r>
    <n v="23"/>
    <s v="FDC9X120MEFP-A1"/>
    <s v="FDC9X120MEFP"/>
    <s v="Hijo"/>
    <s v="JHON KENER ALVAREZ BRICEÑO"/>
    <s v="DNI"/>
    <n v="41715773"/>
    <n v="54"/>
    <n v="954717342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0:15:17"/>
    <x v="21"/>
    <d v="2023-10-23T10:15:18"/>
    <x v="0"/>
    <x v="0"/>
    <x v="0"/>
  </r>
  <r>
    <n v="24"/>
    <s v="FDC9X13D49C0-A2"/>
    <s v="FDC9X13D49C0"/>
    <s v="Hijo"/>
    <s v="LESLIE KARINA AGUIRRE OBESO"/>
    <s v="DNI"/>
    <n v="73451091"/>
    <n v="51"/>
    <n v="901090607"/>
    <x v="0"/>
    <s v="Tienda"/>
    <s v="Confirmada"/>
    <s v="Diferida"/>
    <s v="Ecommerce mobile"/>
    <s v="Cluster"/>
    <s v="Confirmado"/>
    <x v="0"/>
    <s v="Creado"/>
    <m/>
    <x v="0"/>
    <s v="Mall Aventura Trujillo"/>
    <s v="Av. Mansiche con America Oeste s/n C.C. Mall Plaza Tda. 1071-1075"/>
    <s v="TRUJILLO"/>
    <s v="TRUJILLO"/>
    <s v="LA LIBERTAD"/>
    <d v="2023-10-23T10:23:27"/>
    <x v="22"/>
    <d v="2023-10-23T10:23:27"/>
    <x v="0"/>
    <x v="0"/>
    <x v="0"/>
  </r>
  <r>
    <n v="25"/>
    <s v="FDC9X13ODFT5-A2"/>
    <s v="FDC9X13ODFT5"/>
    <s v="Hijo"/>
    <s v="JIMMY CHRISTIAN SANCHEZ SANCHEZ"/>
    <s v="DNI"/>
    <n v="40197267"/>
    <n v="51"/>
    <n v="989439600"/>
    <x v="0"/>
    <s v="Tienda"/>
    <s v="Confirmada"/>
    <s v="Diferida"/>
    <s v="Ecommerce desktop"/>
    <s v="Cluster"/>
    <s v="Confirmado"/>
    <x v="0"/>
    <s v="Creado"/>
    <m/>
    <x v="0"/>
    <s v="Real Plaza Pucallpa"/>
    <s v="Av. Centenario Nro 1642 - CC. Real Plaza de LC-124 / LC- 126"/>
    <s v="YARINACOCHA"/>
    <s v="CORONEL PORTILLO"/>
    <s v="UCAYALI"/>
    <d v="2023-10-23T10:41:41"/>
    <x v="23"/>
    <d v="2023-10-23T10:41:41"/>
    <x v="0"/>
    <x v="0"/>
    <x v="0"/>
  </r>
  <r>
    <n v="26"/>
    <s v="FDC9X156ZUGL-A2"/>
    <s v="FDC9X156ZUGL"/>
    <s v="Hijo"/>
    <s v="ANGELICA MARIA CABELLO ANAYA"/>
    <s v="DNI"/>
    <n v="70617324"/>
    <n v="51"/>
    <n v="967014463"/>
    <x v="0"/>
    <s v="Domicilio"/>
    <s v="Confirmada"/>
    <s v="Diferida"/>
    <s v="Ecommerce android"/>
    <s v="Cluster"/>
    <s v="Confirmado"/>
    <x v="1"/>
    <s v="Creado"/>
    <m/>
    <x v="0"/>
    <s v="Delivery"/>
    <s v="URBANIZACIÓN SANTA PAULA MANZANA B11 LOTE 3 CORPORACION FERRETERO CONSTRUCTOR S.A.C"/>
    <s v="PUENTE PIEDRA"/>
    <s v="LIMA"/>
    <s v="LIMA"/>
    <d v="2023-10-23T10:34:44"/>
    <x v="24"/>
    <d v="2023-10-23T10:34:44"/>
    <x v="0"/>
    <x v="0"/>
    <x v="0"/>
  </r>
  <r>
    <n v="27"/>
    <s v="FDC9X16DKIZ9-A2"/>
    <s v="FDC9X16DKIZ9"/>
    <s v="Hijo"/>
    <s v="ANTONIO AGUILAR CCASO"/>
    <s v="DNI"/>
    <n v="41319343"/>
    <n v="51"/>
    <n v="951513963"/>
    <x v="0"/>
    <s v="Tienda"/>
    <s v="Confirmada"/>
    <s v="Diferida"/>
    <s v="Ecommerce android"/>
    <s v="Cluster"/>
    <s v="Confirmado"/>
    <x v="0"/>
    <s v="Creado"/>
    <m/>
    <x v="0"/>
    <s v="Real Plaza Arequipa"/>
    <s v="Av. El Ejercito 1009 Urb. Leon XXIII C.C. Real Plaza Arequipa LC-132"/>
    <s v="CAYMA"/>
    <s v="AREQUIPA"/>
    <s v="AREQUIPA"/>
    <d v="2023-10-23T10:42:12"/>
    <x v="25"/>
    <d v="2023-10-23T10:51:44"/>
    <x v="0"/>
    <x v="0"/>
    <x v="0"/>
  </r>
  <r>
    <n v="28"/>
    <s v="FDC9X1822LRG-A1"/>
    <s v="FDC9X1822LRG"/>
    <s v="Hijo"/>
    <s v="ROSA FERMINA RIVERA ARCANA"/>
    <s v="DNI"/>
    <n v="47473105"/>
    <n v="51"/>
    <n v="962758326"/>
    <x v="0"/>
    <s v="Tienda"/>
    <s v="Confirmada"/>
    <s v="Diferida"/>
    <s v="Ecommerce android"/>
    <m/>
    <m/>
    <x v="0"/>
    <s v="Confirmado"/>
    <m/>
    <x v="1"/>
    <s v="Arequipa San Juan De Dios 225 Arequipa"/>
    <s v="San Juan de Dios Nro 225"/>
    <s v="AREQUIPA"/>
    <s v="AREQUIPA"/>
    <s v="AREQUIPA"/>
    <d v="2023-10-23T10:51:06"/>
    <x v="26"/>
    <d v="2023-10-23T10:52:04"/>
    <x v="0"/>
    <x v="0"/>
    <x v="0"/>
  </r>
  <r>
    <n v="29"/>
    <s v="FDC9X1822LRG-A2"/>
    <s v="FDC9X1822LRG"/>
    <s v="Hijo"/>
    <s v="ROSA FERMINA RIVERA ARCANA"/>
    <s v="DNI"/>
    <n v="47473105"/>
    <n v="51"/>
    <n v="962758326"/>
    <x v="0"/>
    <s v="Tienda"/>
    <s v="Confirmada"/>
    <s v="Diferida"/>
    <s v="Ecommerce android"/>
    <s v="Cluster"/>
    <s v="Confirmado"/>
    <x v="0"/>
    <s v="Creado"/>
    <m/>
    <x v="0"/>
    <s v="Arequipa San Juan De Dios 225 Arequipa"/>
    <s v="San Juan de Dios Nro 225"/>
    <s v="AREQUIPA"/>
    <s v="AREQUIPA"/>
    <s v="AREQUIPA"/>
    <d v="2023-10-23T10:51:06"/>
    <x v="26"/>
    <d v="2023-10-23T10:52:04"/>
    <x v="0"/>
    <x v="0"/>
    <x v="0"/>
  </r>
  <r>
    <n v="30"/>
    <s v="FDC9X18V2MHM-A1"/>
    <s v="FDC9X18V2MHM"/>
    <s v="Hijo"/>
    <s v="JOYCE LOURDES CABRERA CARRION"/>
    <s v="DNI"/>
    <n v="6251860"/>
    <n v="1"/>
    <n v="941380982"/>
    <x v="0"/>
    <s v="Domicilio"/>
    <s v="Confirmada"/>
    <s v="Diferida"/>
    <s v="Ecommerce android"/>
    <m/>
    <m/>
    <x v="3"/>
    <s v="Confirmado"/>
    <m/>
    <x v="1"/>
    <s v="Delivery"/>
    <s v="av. buena vista 393 dpto 303 al costado del pentagonito"/>
    <s v="SAN BORJA"/>
    <s v="LIMA"/>
    <s v="LIMA"/>
    <d v="2023-10-23T10:58:20"/>
    <x v="27"/>
    <d v="2023-10-23T11:30:39"/>
    <x v="0"/>
    <x v="0"/>
    <x v="0"/>
  </r>
  <r>
    <n v="31"/>
    <s v="FDC9X18V2MHM-A2"/>
    <s v="FDC9X18V2MHM"/>
    <s v="Hijo"/>
    <s v="JOYCE LOURDES CABRERA CARRION"/>
    <s v="DNI"/>
    <n v="6251860"/>
    <n v="1"/>
    <n v="941380982"/>
    <x v="0"/>
    <s v="Domicilio"/>
    <s v="Confirmada"/>
    <s v="Diferida"/>
    <s v="Ecommerce android"/>
    <s v="Cluster"/>
    <s v="Confirmado"/>
    <x v="3"/>
    <s v="Creado"/>
    <m/>
    <x v="0"/>
    <s v="Delivery"/>
    <s v="av. buena vista 393 dpto 303 al costado del pentagonito"/>
    <s v="SAN BORJA"/>
    <s v="LIMA"/>
    <s v="LIMA"/>
    <d v="2023-10-23T10:58:20"/>
    <x v="27"/>
    <d v="2023-10-23T11:30:39"/>
    <x v="0"/>
    <x v="0"/>
    <x v="0"/>
  </r>
  <r>
    <n v="32"/>
    <s v="FDC9X190SEQG-A2"/>
    <s v="FDC9X190SEQG"/>
    <s v="Hijo"/>
    <s v="JULIO CESAR NECIOSUP CHAMAYA"/>
    <s v="DNI"/>
    <n v="7610232"/>
    <n v="51"/>
    <n v="993238762"/>
    <x v="0"/>
    <s v="Tienda"/>
    <s v="Confirmada"/>
    <s v="Diferida"/>
    <s v="Ecommerce android"/>
    <s v="Cluster"/>
    <s v="Confirmado"/>
    <x v="2"/>
    <s v="Creado"/>
    <m/>
    <x v="0"/>
    <s v="CC Risso"/>
    <s v="Av. General Alvarez de Arenales 2283."/>
    <s v="LINCE"/>
    <s v="LIMA"/>
    <s v="LIMA"/>
    <d v="2023-10-23T10:58:39"/>
    <x v="28"/>
    <d v="2023-10-23T11:30:51"/>
    <x v="0"/>
    <x v="0"/>
    <x v="0"/>
  </r>
  <r>
    <n v="33"/>
    <s v="FDC9X1977XAN-A1"/>
    <s v="FDC9X1977XAN"/>
    <s v="Hijo"/>
    <s v="OMAR SEBASTIAN ARIAS BALTAZAR"/>
    <s v="DNI"/>
    <n v="10229025"/>
    <n v="51"/>
    <n v="966830203"/>
    <x v="0"/>
    <s v="Tienda"/>
    <s v="Confirmada"/>
    <s v="Diferida"/>
    <s v="Admin mobile"/>
    <m/>
    <m/>
    <x v="0"/>
    <s v="Confirmado"/>
    <m/>
    <x v="1"/>
    <s v="Ayacucho Asamblea 206-208 Ayacucho"/>
    <s v="Jr. Asamblea Nro. 206 - 208"/>
    <s v="AYACUCHO"/>
    <s v="HUAMANGA"/>
    <s v="AYACUCHO"/>
    <d v="2023-10-23T10:58:38"/>
    <x v="29"/>
    <d v="2023-10-23T10:58:38"/>
    <x v="0"/>
    <x v="0"/>
    <x v="0"/>
  </r>
  <r>
    <n v="34"/>
    <s v="FDC9X1977XAN-A2"/>
    <s v="FDC9X1977XAN"/>
    <s v="Hijo"/>
    <s v="OMAR SEBASTIAN ARIAS BALTAZAR"/>
    <s v="DNI"/>
    <n v="10229025"/>
    <n v="51"/>
    <n v="966830203"/>
    <x v="0"/>
    <s v="Tienda"/>
    <s v="Confirmada"/>
    <s v="Diferida"/>
    <s v="Admin mobile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0:58:38"/>
    <x v="29"/>
    <d v="2023-10-23T10:58:38"/>
    <x v="0"/>
    <x v="0"/>
    <x v="0"/>
  </r>
  <r>
    <n v="35"/>
    <s v="FDC9X1H3TD6P-A2"/>
    <s v="FDC9X1H3TD6P"/>
    <s v="Hijo"/>
    <s v="ROGEL ROGEL"/>
    <s v="CE"/>
    <n v="702963059"/>
    <n v="51"/>
    <n v="993938107"/>
    <x v="0"/>
    <s v="Tienda"/>
    <s v="Confirmada"/>
    <s v="Diferida"/>
    <s v="Admin desktop"/>
    <s v="Cluster"/>
    <s v="Confirmado"/>
    <x v="0"/>
    <s v="Creado"/>
    <m/>
    <x v="0"/>
    <s v="Tumbes Republica Del Peru 319 Tumbes"/>
    <s v="Av. Republica del Peru Nro 319 (Lote 31 Mz A)"/>
    <s v="TUMBES"/>
    <s v="TUMBES"/>
    <s v="TUMBES"/>
    <d v="2023-10-23T11:06:50"/>
    <x v="30"/>
    <d v="2023-10-23T11:06:50"/>
    <x v="0"/>
    <x v="0"/>
    <x v="0"/>
  </r>
  <r>
    <n v="36"/>
    <s v="FDC9X1HQX5N8-A1"/>
    <s v="FDC9X1HQX5N8"/>
    <s v="Hijo"/>
    <s v="YEAN PIERRE ALFREDO MOGOLLON CLAVIJO"/>
    <s v="DNI"/>
    <n v="47602013"/>
    <n v="51"/>
    <n v="957355674"/>
    <x v="0"/>
    <s v="Tienda"/>
    <s v="Confirmada"/>
    <s v="Diferida"/>
    <s v="Ecommerce android"/>
    <m/>
    <m/>
    <x v="2"/>
    <s v="Confirmado"/>
    <m/>
    <x v="1"/>
    <s v="Minka Callao"/>
    <s v="Av. Argentina 3093 Local L570 C.C. Minka"/>
    <s v="CALLAO"/>
    <s v="PROV. CONST. DEL CALLAO"/>
    <s v="CALLAO"/>
    <d v="2023-10-23T11:09:28"/>
    <x v="31"/>
    <d v="2023-10-23T11:09:28"/>
    <x v="0"/>
    <x v="0"/>
    <x v="0"/>
  </r>
  <r>
    <n v="37"/>
    <s v="FDC9X1HQX5N8-A2"/>
    <s v="FDC9X1HQX5N8"/>
    <s v="Hijo"/>
    <s v="YEAN PIERRE ALFREDO MOGOLLON CLAVIJO"/>
    <s v="DNI"/>
    <n v="47602013"/>
    <n v="51"/>
    <n v="957355674"/>
    <x v="0"/>
    <s v="Tienda"/>
    <s v="Confirmada"/>
    <s v="Diferida"/>
    <s v="Ecommerce android"/>
    <s v="Cluster"/>
    <s v="Confirmado"/>
    <x v="2"/>
    <s v="Creado"/>
    <m/>
    <x v="0"/>
    <s v="Minka Callao"/>
    <s v="Av. Argentina 3093 Local L570 C.C. Minka"/>
    <s v="CALLAO"/>
    <s v="PROV. CONST. DEL CALLAO"/>
    <s v="CALLAO"/>
    <d v="2023-10-23T11:09:28"/>
    <x v="31"/>
    <d v="2023-10-23T11:09:28"/>
    <x v="0"/>
    <x v="0"/>
    <x v="0"/>
  </r>
  <r>
    <n v="38"/>
    <s v="FDC9X1IR2F9F-A1"/>
    <s v="FDC9X1IR2F9F"/>
    <s v="Hijo"/>
    <s v="KATY SUSAN SERVA MEZA"/>
    <s v="DNI"/>
    <n v="40701281"/>
    <n v="51"/>
    <n v="937596248"/>
    <x v="0"/>
    <s v="Domicilio"/>
    <s v="Confirmada"/>
    <s v="Diferida"/>
    <s v="Admin desktop"/>
    <m/>
    <m/>
    <x v="1"/>
    <s v="Confirmado"/>
    <m/>
    <x v="1"/>
    <s v="Delivery"/>
    <s v="Av Marginal 595 Pichanaki"/>
    <s v="PICHANAQUI"/>
    <s v="CHANCHAMAYO"/>
    <s v="JUNÍN"/>
    <d v="2023-10-23T11:17:15"/>
    <x v="32"/>
    <d v="2023-10-23T11:17:15"/>
    <x v="0"/>
    <x v="0"/>
    <x v="0"/>
  </r>
  <r>
    <n v="39"/>
    <s v="FDC9X1IRJKP8-A2"/>
    <s v="FDC9X1IRJKP8"/>
    <s v="Hijo"/>
    <s v="Ruben Cabrera Albino"/>
    <s v="DNI"/>
    <n v="46301786"/>
    <n v="51"/>
    <n v="959303277"/>
    <x v="0"/>
    <s v="Tienda"/>
    <s v="Confirmada"/>
    <s v="Diferida"/>
    <s v="Ecommerce desktop"/>
    <s v="Cluster"/>
    <s v="Confirmado"/>
    <x v="2"/>
    <s v="Creado"/>
    <m/>
    <x v="0"/>
    <s v="Real Plaza Centro Cívico"/>
    <s v="Av. Garcilazo de la Vega Nro 1337 Int. 2011 C.C. Real Plaza Centro Civico"/>
    <s v="LIMA"/>
    <s v="LIMA"/>
    <s v="LIMA"/>
    <d v="2023-10-23T11:29:06"/>
    <x v="33"/>
    <d v="2023-10-23T11:29:06"/>
    <x v="0"/>
    <x v="0"/>
    <x v="0"/>
  </r>
  <r>
    <n v="40"/>
    <s v="FDC9X1JGHRU0-A2"/>
    <s v="FDC9X1JGHRU0"/>
    <s v="Hijo"/>
    <s v="JUAN ANTONIO CANALES CORTEZ"/>
    <s v="DNI"/>
    <n v="9487568"/>
    <n v="51"/>
    <n v="992620156"/>
    <x v="0"/>
    <s v="Tienda"/>
    <s v="Confirmada"/>
    <s v="Diferida"/>
    <s v="Ecommerce android"/>
    <s v="Cluster"/>
    <s v="Confirmado"/>
    <x v="2"/>
    <s v="Creado"/>
    <m/>
    <x v="0"/>
    <s v="Mega Plaza Independencia"/>
    <s v="Av. Alfredo Mendiola  Nro 698  C.C. Megaplaza Tda. 30"/>
    <s v="INDEPENDENCIA"/>
    <s v="LIMA"/>
    <s v="LIMA"/>
    <d v="2023-10-23T11:22:09"/>
    <x v="34"/>
    <d v="2023-10-23T11:22:09"/>
    <x v="0"/>
    <x v="0"/>
    <x v="0"/>
  </r>
  <r>
    <n v="41"/>
    <s v="FDC9X1JKDECV-A2"/>
    <s v="FDC9X1JKDECV"/>
    <s v="Hijo"/>
    <s v="BERLI ALEJANDRO VASQUEZ"/>
    <s v="DNI"/>
    <n v="40097558"/>
    <n v="51"/>
    <n v="941855188"/>
    <x v="0"/>
    <s v="Domicilio"/>
    <s v="Confirmada"/>
    <s v="Diferida"/>
    <s v="Ecommerce desktop"/>
    <s v="Cluster"/>
    <s v="Confirmado"/>
    <x v="1"/>
    <s v="Creado"/>
    <m/>
    <x v="0"/>
    <s v="Delivery"/>
    <s v="AV. SACSAHUAMAN CDRA 2 FRENTE AL CONVEBTO PEDRO RUIZ GALLO"/>
    <s v="JAZAN"/>
    <s v="BONGARA"/>
    <s v="AMAZONAS"/>
    <d v="2023-10-23T14:25:00"/>
    <x v="35"/>
    <d v="2023-10-23T14:25:01"/>
    <x v="0"/>
    <x v="0"/>
    <x v="0"/>
  </r>
  <r>
    <n v="42"/>
    <s v="FDC9X1MES6JM-A1"/>
    <s v="FDC9X1MES6JM"/>
    <s v="Hijo"/>
    <s v="Reina Torres Barboza"/>
    <s v="DNI"/>
    <n v="75250608"/>
    <n v="51"/>
    <n v="937574708"/>
    <x v="0"/>
    <s v="Domicilio"/>
    <s v="Confirmada"/>
    <s v="Diferida"/>
    <s v="Ecommerce iOS"/>
    <m/>
    <m/>
    <x v="1"/>
    <s v="Confirmado"/>
    <m/>
    <x v="1"/>
    <s v="Delivery"/>
    <s v="Av. San Martín 192 plaza de Huanta caja piura"/>
    <s v="HUANTA"/>
    <s v="HUANTA"/>
    <s v="AYACUCHO"/>
    <d v="2023-10-23T11:38:42"/>
    <x v="36"/>
    <d v="2023-10-23T11:45:55"/>
    <x v="0"/>
    <x v="0"/>
    <x v="0"/>
  </r>
  <r>
    <n v="43"/>
    <s v="FDC9X1OCEZGG-A1"/>
    <s v="FDC9X1OCEZGG"/>
    <s v="Hijo"/>
    <s v="LLOYD ELLERY MENESES CONTRERAS"/>
    <s v="DNI"/>
    <n v="70418450"/>
    <n v="51"/>
    <n v="971439372"/>
    <x v="0"/>
    <s v="Domicilio"/>
    <s v="Confirmada"/>
    <s v="Diferida"/>
    <s v="Ecommerce mobile"/>
    <m/>
    <m/>
    <x v="1"/>
    <s v="Confirmado"/>
    <m/>
    <x v="1"/>
    <s v="Delivery"/>
    <s v="Av. Los libertadores s/n Cerro acuchimay frente a la cruz blanca local El TAMBO"/>
    <s v="CARMEN ALTO"/>
    <s v="HUAMANGA"/>
    <s v="AYACUCHO"/>
    <d v="2023-10-23T17:38:29"/>
    <x v="37"/>
    <d v="2023-10-23T17:38:29"/>
    <x v="0"/>
    <x v="0"/>
    <x v="0"/>
  </r>
  <r>
    <n v="44"/>
    <s v="FDC9X1OCEZGG-A2"/>
    <s v="FDC9X1OCEZGG"/>
    <s v="Hijo"/>
    <s v="LLOYD ELLERY MENESES CONTRERAS"/>
    <s v="DNI"/>
    <n v="70418450"/>
    <n v="51"/>
    <n v="971439372"/>
    <x v="0"/>
    <s v="Domicilio"/>
    <s v="Confirmada"/>
    <s v="Diferida"/>
    <s v="Ecommerce mobile"/>
    <s v="Cluster"/>
    <s v="Confirmado"/>
    <x v="1"/>
    <s v="Creado"/>
    <m/>
    <x v="0"/>
    <s v="Delivery"/>
    <s v="Av. Los libertadores s/n Cerro acuchimay frente a la cruz blanca local El TAMBO"/>
    <s v="CARMEN ALTO"/>
    <s v="HUAMANGA"/>
    <s v="AYACUCHO"/>
    <d v="2023-10-23T17:38:29"/>
    <x v="37"/>
    <d v="2023-10-23T17:38:29"/>
    <x v="0"/>
    <x v="0"/>
    <x v="0"/>
  </r>
  <r>
    <n v="45"/>
    <s v="FDC9X1OO7FB9-A1"/>
    <s v="FDC9X1OO7FB9"/>
    <s v="Hijo"/>
    <s v="FRANKLIN OSCAR MOZOMBITE RUIZ"/>
    <s v="DNI"/>
    <n v="71444862"/>
    <n v="51"/>
    <n v="916785981"/>
    <x v="0"/>
    <s v="Tienda"/>
    <s v="Confirmada"/>
    <s v="Diferida"/>
    <s v="Ecommerce android"/>
    <m/>
    <m/>
    <x v="0"/>
    <s v="Confirmado"/>
    <m/>
    <x v="1"/>
    <s v="Iquitos Prospero 1038 Loreto"/>
    <s v="Calle Prospero Nro 1038"/>
    <s v="IQUITOS"/>
    <s v="MAYNAS"/>
    <s v="LORETO"/>
    <d v="2023-10-23T11:51:12"/>
    <x v="38"/>
    <d v="2023-10-23T11:59:35"/>
    <x v="0"/>
    <x v="0"/>
    <x v="0"/>
  </r>
  <r>
    <n v="46"/>
    <s v="FDC9X1P7BKE7-A1"/>
    <s v="FDC9X1P7BKE7"/>
    <s v="Hijo"/>
    <s v="Ginelzie Fernández"/>
    <s v="DNI"/>
    <n v="72809320"/>
    <n v="51"/>
    <n v="989050777"/>
    <x v="0"/>
    <s v="Domicilio"/>
    <s v="Confirmada"/>
    <s v="Diferida"/>
    <s v="Ecommerce desktop"/>
    <m/>
    <m/>
    <x v="1"/>
    <s v="Confirmado"/>
    <m/>
    <x v="1"/>
    <s v="Delivery"/>
    <s v="Mz b lt 31 valle azul de san diego 2da etapa colocar Kreat SAC en waze o maps"/>
    <s v="SAN MARTIN DE PORRES"/>
    <s v="LIMA"/>
    <s v="LIMA"/>
    <d v="2023-10-23T11:56:02"/>
    <x v="39"/>
    <d v="2023-10-23T11:56:02"/>
    <x v="0"/>
    <x v="0"/>
    <x v="0"/>
  </r>
  <r>
    <n v="47"/>
    <s v="FDC9X1P89VFX-A1"/>
    <s v="FDC9X1P89VFX"/>
    <s v="Hijo"/>
    <s v="ANA CAROLINA SANCHEZ ALEGRIA"/>
    <s v="DNI"/>
    <n v="40897412"/>
    <n v="51"/>
    <n v="989303417"/>
    <x v="0"/>
    <s v="Tienda"/>
    <s v="Confirmada"/>
    <s v="Diferida"/>
    <s v="Ecommerce mobile"/>
    <m/>
    <m/>
    <x v="2"/>
    <s v="Confirmado"/>
    <s v="CONTAINER140"/>
    <x v="1"/>
    <s v="Schell 271 Miraflores Lima"/>
    <s v="Calle Schell Nro 271"/>
    <s v="MIRAFLORES"/>
    <s v="LIMA"/>
    <s v="LIMA"/>
    <d v="2023-10-23T11:54:45"/>
    <x v="40"/>
    <d v="2023-10-23T19:41:26"/>
    <x v="0"/>
    <x v="0"/>
    <x v="0"/>
  </r>
  <r>
    <n v="48"/>
    <s v="FDC9X1PW18TE-A2"/>
    <s v="FDC9X1PW18TE"/>
    <s v="Hijo"/>
    <s v="ANTONIO AGUILAR CCASO"/>
    <s v="DNI"/>
    <n v="41319343"/>
    <n v="51"/>
    <n v="951513963"/>
    <x v="0"/>
    <s v="Tienda"/>
    <s v="Confirmada"/>
    <s v="Diferida"/>
    <s v="Ecommerce android"/>
    <s v="Cluster"/>
    <s v="Confirmado"/>
    <x v="0"/>
    <s v="Creado"/>
    <m/>
    <x v="0"/>
    <s v="Real Plaza Arequipa"/>
    <s v="Av. El Ejercito 1009 Urb. Leon XXIII C.C. Real Plaza Arequipa LC-132"/>
    <s v="CAYMA"/>
    <s v="AREQUIPA"/>
    <s v="AREQUIPA"/>
    <d v="2023-10-23T11:59:10"/>
    <x v="41"/>
    <d v="2023-10-23T12:00:10"/>
    <x v="0"/>
    <x v="0"/>
    <x v="0"/>
  </r>
  <r>
    <n v="49"/>
    <s v="FDC9X1YLR6H6-A1"/>
    <s v="FDC9X1YLR6H6"/>
    <s v="Hijo"/>
    <s v="RENZO BALUARTE"/>
    <s v="DNI"/>
    <n v="70664987"/>
    <n v="51"/>
    <n v="978002731"/>
    <x v="0"/>
    <s v="Tienda"/>
    <s v="Confirmada"/>
    <s v="Diferida"/>
    <s v="Ecommerce iOS"/>
    <m/>
    <m/>
    <x v="2"/>
    <s v="Confirmado"/>
    <m/>
    <x v="1"/>
    <s v="Plaza Lima Sur Chorrillos"/>
    <s v="Av. Paseo de la Republica s/n C.C. Plaza Lima Sur Tda. Nro 229 - 231"/>
    <s v="CHORRILLOS"/>
    <s v="LIMA"/>
    <s v="LIMA"/>
    <d v="2023-10-23T12:11:58"/>
    <x v="42"/>
    <d v="2023-10-23T13:07:42"/>
    <x v="0"/>
    <x v="0"/>
    <x v="0"/>
  </r>
  <r>
    <n v="50"/>
    <s v="FDC9X1YLR6H6-A2"/>
    <s v="FDC9X1YLR6H6"/>
    <s v="Hijo"/>
    <s v="RENZO BALUARTE"/>
    <s v="DNI"/>
    <n v="70664987"/>
    <n v="51"/>
    <n v="978002731"/>
    <x v="0"/>
    <s v="Tienda"/>
    <s v="Confirmada"/>
    <s v="Diferida"/>
    <s v="Ecommerce iOS"/>
    <s v="Cluster"/>
    <s v="Confirmado"/>
    <x v="2"/>
    <s v="Creado"/>
    <m/>
    <x v="0"/>
    <s v="Plaza Lima Sur Chorrillos"/>
    <s v="Av. Paseo de la Republica s/n C.C. Plaza Lima Sur Tda. Nro 229 - 231"/>
    <s v="CHORRILLOS"/>
    <s v="LIMA"/>
    <s v="LIMA"/>
    <d v="2023-10-23T12:11:58"/>
    <x v="42"/>
    <d v="2023-10-23T13:07:42"/>
    <x v="0"/>
    <x v="0"/>
    <x v="0"/>
  </r>
  <r>
    <n v="51"/>
    <s v="FDC9X1YLVGV0-A2"/>
    <s v="FDC9X1YLVGV0"/>
    <s v="Hijo"/>
    <s v="ELIZABETH MAYDU MALPARTIDA CORREA"/>
    <s v="DNI"/>
    <n v="74225932"/>
    <n v="51"/>
    <n v="948807608"/>
    <x v="0"/>
    <s v="Domicilio"/>
    <s v="Confirmada"/>
    <s v="Diferida"/>
    <s v="Ecommerce desktop"/>
    <s v="Cluster"/>
    <s v="Confirmado"/>
    <x v="1"/>
    <s v="Creado"/>
    <m/>
    <x v="0"/>
    <s v="Delivery"/>
    <s v="JR. LUNA PIZARRO 382 FRENTE AL TERMINAL TRANSMAR"/>
    <s v="LA VICTORIA"/>
    <s v="LIMA"/>
    <s v="LIMA"/>
    <d v="2023-10-23T12:12:44"/>
    <x v="43"/>
    <d v="2023-10-23T12:13:37"/>
    <x v="0"/>
    <x v="0"/>
    <x v="0"/>
  </r>
  <r>
    <n v="52"/>
    <s v="FDC9X1ZLD6G8-A1"/>
    <s v="FDC9X1ZLD6G8"/>
    <s v="Hijo"/>
    <s v="ANGELICA LANDEON GUERRA"/>
    <s v="DNI"/>
    <n v="42858476"/>
    <n v="51"/>
    <n v="940510419"/>
    <x v="0"/>
    <s v="Tienda"/>
    <s v="Confirmada"/>
    <s v="Diferida"/>
    <s v="Ecommerce android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2:18:13"/>
    <x v="44"/>
    <d v="2023-10-23T12:18:59"/>
    <x v="0"/>
    <x v="0"/>
    <x v="0"/>
  </r>
  <r>
    <n v="53"/>
    <s v="FDC9X1ZMDN7Y-A1"/>
    <s v="FDC9X1ZMDN7Y"/>
    <s v="Hijo"/>
    <s v="KAREM QUISPE RIMACHI"/>
    <s v="DNI"/>
    <n v="45693982"/>
    <n v="51"/>
    <n v="945017929"/>
    <x v="0"/>
    <s v="Tienda"/>
    <s v="Confirmada"/>
    <s v="Diferida"/>
    <s v="Ecommerce android"/>
    <m/>
    <m/>
    <x v="0"/>
    <s v="Confirmado"/>
    <m/>
    <x v="1"/>
    <s v="Real Plaza Cuzco"/>
    <s v="Av. La Cultura C.C. Real Plaza Cuzco, Tda Nro 148"/>
    <s v="CUSCO"/>
    <s v="CUSCO"/>
    <s v="CUSCO"/>
    <d v="2023-10-23T12:19:10"/>
    <x v="45"/>
    <d v="2023-10-23T12:19:53"/>
    <x v="0"/>
    <x v="0"/>
    <x v="0"/>
  </r>
  <r>
    <n v="54"/>
    <s v="FDC9X1ZMDN7Y-A2"/>
    <s v="FDC9X1ZMDN7Y"/>
    <s v="Hijo"/>
    <s v="KAREM QUISPE RIMACHI"/>
    <s v="DNI"/>
    <n v="45693982"/>
    <n v="51"/>
    <n v="945017929"/>
    <x v="0"/>
    <s v="Tienda"/>
    <s v="Confirmada"/>
    <s v="Diferida"/>
    <s v="Ecommerce android"/>
    <s v="Cluster"/>
    <s v="Confirmado"/>
    <x v="0"/>
    <s v="Creado"/>
    <m/>
    <x v="0"/>
    <s v="Real Plaza Cuzco"/>
    <s v="Av. La Cultura C.C. Real Plaza Cuzco, Tda Nro 148"/>
    <s v="CUSCO"/>
    <s v="CUSCO"/>
    <s v="CUSCO"/>
    <d v="2023-10-23T12:19:10"/>
    <x v="45"/>
    <d v="2023-10-23T12:19:53"/>
    <x v="0"/>
    <x v="0"/>
    <x v="0"/>
  </r>
  <r>
    <n v="55"/>
    <s v="FDC9X1ZS1AF5-A2"/>
    <s v="FDC9X1ZS1AF5"/>
    <s v="Hijo"/>
    <s v="CRISTHIAN ANDERSON VICENTE RAMOS"/>
    <s v="DNI"/>
    <n v="76577976"/>
    <n v="51"/>
    <n v="902010352"/>
    <x v="0"/>
    <s v="Tienda"/>
    <s v="Confirmada"/>
    <s v="Diferida"/>
    <s v="Ecommerce iOS"/>
    <s v="Cluster"/>
    <s v="Confirmado"/>
    <x v="0"/>
    <s v="Creado"/>
    <m/>
    <x v="0"/>
    <s v="Tambopata Leon Velarde 315 Madre De Dios"/>
    <s v="Av. Leon Velarde Nro. 315 -- (C.C. Nativa Center)"/>
    <s v="TAMBOPATA"/>
    <s v="TAMBOPATA"/>
    <s v="MADRE DE DIOS"/>
    <d v="2023-10-23T15:19:36"/>
    <x v="46"/>
    <d v="2023-10-23T15:19:36"/>
    <x v="0"/>
    <x v="0"/>
    <x v="0"/>
  </r>
  <r>
    <n v="56"/>
    <s v="FDC9X20IDPBQ-A2"/>
    <s v="FDC9X20IDPBQ"/>
    <s v="Hijo"/>
    <s v="CARLOS REYES TAMARA"/>
    <s v="DNI"/>
    <n v="74260160"/>
    <n v="51"/>
    <n v="953461063"/>
    <x v="0"/>
    <s v="Tienda"/>
    <s v="Confirmada"/>
    <s v="Diferida"/>
    <s v="Ecommerce android"/>
    <s v="Cluster"/>
    <s v="Confirmado"/>
    <x v="2"/>
    <s v="Creado"/>
    <m/>
    <x v="0"/>
    <s v="Minka Callao"/>
    <s v="Av. Argentina 3093 Local L570 C.C. Minka"/>
    <s v="CALLAO"/>
    <s v="PROV. CONST. DEL CALLAO"/>
    <s v="CALLAO"/>
    <d v="2023-10-23T12:24:09"/>
    <x v="47"/>
    <d v="2023-10-23T12:24:09"/>
    <x v="0"/>
    <x v="0"/>
    <x v="0"/>
  </r>
  <r>
    <n v="57"/>
    <s v="FDC9X20L4ATG-A1"/>
    <s v="FDC9X20L4ATG"/>
    <s v="Hijo"/>
    <s v="EMERSON CARRANZA"/>
    <s v="DNI"/>
    <n v="46447310"/>
    <n v="51"/>
    <n v="948731757"/>
    <x v="0"/>
    <s v="Tienda"/>
    <s v="Confirmada"/>
    <s v="Diferida"/>
    <s v="Ecommerce desktop"/>
    <m/>
    <m/>
    <x v="0"/>
    <s v="Confirmado"/>
    <m/>
    <x v="1"/>
    <s v="Real Plaza Trujillo"/>
    <s v="Av. Cesar Vallejo Oeste Nro 1345 C.C. Real Plaza Trujillo Tda. LC - 105B"/>
    <s v="TRUJILLO"/>
    <s v="TRUJILLO"/>
    <s v="LA LIBERTAD"/>
    <d v="2023-10-23T12:24:42"/>
    <x v="48"/>
    <d v="2023-10-23T12:54:38"/>
    <x v="0"/>
    <x v="0"/>
    <x v="0"/>
  </r>
  <r>
    <n v="58"/>
    <s v="FDC9X20L4ATG-A2"/>
    <s v="FDC9X20L4ATG"/>
    <s v="Hijo"/>
    <s v="EMERSON CARRANZA"/>
    <s v="DNI"/>
    <n v="46447310"/>
    <n v="51"/>
    <n v="948731757"/>
    <x v="0"/>
    <s v="Tienda"/>
    <s v="Confirmada"/>
    <s v="Diferida"/>
    <s v="Ecommerce desktop"/>
    <s v="Cluster"/>
    <s v="Confirmado"/>
    <x v="0"/>
    <s v="Creado"/>
    <m/>
    <x v="0"/>
    <s v="Real Plaza Trujillo"/>
    <s v="Av. Cesar Vallejo Oeste Nro 1345 C.C. Real Plaza Trujillo Tda. LC - 105B"/>
    <s v="TRUJILLO"/>
    <s v="TRUJILLO"/>
    <s v="LA LIBERTAD"/>
    <d v="2023-10-23T12:24:42"/>
    <x v="48"/>
    <d v="2023-10-23T12:54:38"/>
    <x v="0"/>
    <x v="0"/>
    <x v="0"/>
  </r>
  <r>
    <n v="59"/>
    <s v="FDC9X229U80O-A1"/>
    <s v="FDC9X229U80O"/>
    <s v="Hijo"/>
    <s v="yuri wilmar flores zea"/>
    <s v="DNI"/>
    <n v="44469830"/>
    <n v="51"/>
    <n v="900043613"/>
    <x v="0"/>
    <s v="Tienda"/>
    <s v="Confirmada"/>
    <s v="Diferida"/>
    <s v="Admin desktop"/>
    <m/>
    <m/>
    <x v="2"/>
    <s v="Confirmado"/>
    <m/>
    <x v="1"/>
    <s v="Real Plaza Santa Clara"/>
    <s v="Av. Nicolas Ayllon 8694 C.C. Real Plaza Santa Clara Tda.142-143"/>
    <s v="ATE"/>
    <s v="LIMA"/>
    <s v="LIMA"/>
    <d v="2023-10-23T12:33:51"/>
    <x v="49"/>
    <d v="2023-10-23T12:33:52"/>
    <x v="0"/>
    <x v="0"/>
    <x v="0"/>
  </r>
  <r>
    <n v="60"/>
    <s v="FDC9X2345SP0-A1"/>
    <s v="FDC9X2345SP0"/>
    <s v="Hijo"/>
    <s v="YOWANI CHUMBE TELLO"/>
    <s v="DNI"/>
    <n v="45738340"/>
    <n v="51"/>
    <n v="929721392"/>
    <x v="0"/>
    <s v="Tienda"/>
    <s v="Confirmada"/>
    <s v="Diferida"/>
    <s v="Admin mobile"/>
    <m/>
    <m/>
    <x v="0"/>
    <s v="Confirmado"/>
    <m/>
    <x v="1"/>
    <s v="Moyobamba San Martin 365 San Martin"/>
    <s v="Jr. San Martin 365"/>
    <s v="MOYOBAMBA"/>
    <s v="MOYOBAMBA"/>
    <s v="SAN MARTÍN"/>
    <d v="2023-10-23T12:39:49"/>
    <x v="50"/>
    <d v="2023-10-23T12:39:49"/>
    <x v="0"/>
    <x v="0"/>
    <x v="0"/>
  </r>
  <r>
    <n v="61"/>
    <s v="FDC9X23RK95S-A2"/>
    <s v="FDC9X23RK95S"/>
    <s v="Hijo"/>
    <s v="Angel Jhunior Padilla Córdova"/>
    <s v="DNI"/>
    <n v="73530554"/>
    <n v="51"/>
    <n v="961532079"/>
    <x v="0"/>
    <s v="Domicilio"/>
    <s v="Confirmada"/>
    <s v="Diferida"/>
    <s v="Ecommerce mobile"/>
    <s v="Cluster"/>
    <s v="Confirmado"/>
    <x v="1"/>
    <s v="Creado"/>
    <m/>
    <x v="0"/>
    <s v="Delivery"/>
    <s v="Av. Jose Santos Chocano 214 Collique tercera zona"/>
    <s v="COMAS"/>
    <s v="LIMA"/>
    <s v="LIMA"/>
    <d v="2023-10-23T12:44:55"/>
    <x v="51"/>
    <d v="2023-10-23T12:44:55"/>
    <x v="0"/>
    <x v="0"/>
    <x v="0"/>
  </r>
  <r>
    <n v="62"/>
    <s v="FDC9X24FZ6WR-A2"/>
    <s v="FDC9X24FZ6WR"/>
    <s v="Hijo"/>
    <s v="ANDREA KATHERINE GUEVARA HURTADO"/>
    <s v="DNI"/>
    <n v="71901204"/>
    <n v="51"/>
    <n v="930689894"/>
    <x v="0"/>
    <s v="Tienda"/>
    <s v="Confirmada"/>
    <s v="Diferida"/>
    <s v="Ecommerce android"/>
    <s v="Cluster"/>
    <s v="Confirmado"/>
    <x v="2"/>
    <s v="Creado"/>
    <m/>
    <x v="0"/>
    <s v="Real Plaza Centro Cívico"/>
    <s v="Av. Garcilazo de la Vega Nro 1337 Int. 2011 C.C. Real Plaza Centro Civico"/>
    <s v="LIMA"/>
    <s v="LIMA"/>
    <s v="LIMA"/>
    <d v="2023-10-23T12:47:39"/>
    <x v="52"/>
    <d v="2023-10-23T12:49:15"/>
    <x v="0"/>
    <x v="0"/>
    <x v="0"/>
  </r>
  <r>
    <n v="63"/>
    <s v="FDC9X24QP1D7-A1"/>
    <s v="FDC9X24QP1D7"/>
    <s v="Hijo"/>
    <s v="Andrea Cecilia Shepherd Figueroa"/>
    <s v="DNI"/>
    <n v="46191868"/>
    <n v="51"/>
    <n v="979741841"/>
    <x v="0"/>
    <s v="Tienda"/>
    <s v="Confirmada"/>
    <s v="Diferida"/>
    <s v="Ecommerce desktop"/>
    <m/>
    <m/>
    <x v="2"/>
    <s v="Confirmado"/>
    <m/>
    <x v="1"/>
    <s v="Real Plaza Salaverry"/>
    <s v="Av. Salaverry Nro 24 - LC. Nro 421 CC. Real Plaza Salaverry"/>
    <s v="JESUS MARIA"/>
    <s v="LIMA"/>
    <s v="LIMA"/>
    <d v="2023-10-23T12:49:09"/>
    <x v="53"/>
    <d v="2023-10-23T12:50:43"/>
    <x v="0"/>
    <x v="0"/>
    <x v="0"/>
  </r>
  <r>
    <n v="64"/>
    <s v="FDC9X24QP1D7-A2"/>
    <s v="FDC9X24QP1D7"/>
    <s v="Hijo"/>
    <s v="Andrea Cecilia Shepherd Figueroa"/>
    <s v="DNI"/>
    <n v="46191868"/>
    <n v="51"/>
    <n v="979741841"/>
    <x v="0"/>
    <s v="Tienda"/>
    <s v="Confirmada"/>
    <s v="Diferida"/>
    <s v="Ecommerce desktop"/>
    <s v="Cluster"/>
    <s v="Confirmado"/>
    <x v="2"/>
    <s v="Creado"/>
    <m/>
    <x v="0"/>
    <s v="Real Plaza Salaverry"/>
    <s v="Av. Salaverry Nro 24 - LC. Nro 421 CC. Real Plaza Salaverry"/>
    <s v="JESUS MARIA"/>
    <s v="LIMA"/>
    <s v="LIMA"/>
    <d v="2023-10-23T12:49:09"/>
    <x v="53"/>
    <d v="2023-10-23T12:50:43"/>
    <x v="0"/>
    <x v="0"/>
    <x v="0"/>
  </r>
  <r>
    <n v="65"/>
    <s v="FDC9X2681Q6A-A2"/>
    <s v="FDC9X2681Q6A"/>
    <s v="Hijo"/>
    <s v="GIANCARLO TRIGOZO ZAMBRANO"/>
    <s v="DNI"/>
    <n v="43950068"/>
    <n v="51"/>
    <n v="953985210"/>
    <x v="0"/>
    <s v="Tienda"/>
    <s v="Confirmada"/>
    <s v="Diferida"/>
    <s v="Ecommerce android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3T12:59:20"/>
    <x v="54"/>
    <d v="2023-10-23T12:59:20"/>
    <x v="0"/>
    <x v="0"/>
    <x v="0"/>
  </r>
  <r>
    <n v="66"/>
    <s v="FDC9X2DU3QAE-A1"/>
    <s v="FDC9X2DU3QAE"/>
    <s v="Hijo"/>
    <s v="DINA SARAI ESCAMILO MORALES"/>
    <s v="DNI"/>
    <n v="48282479"/>
    <n v="51"/>
    <n v="927825624"/>
    <x v="0"/>
    <s v="Domicilio"/>
    <s v="Confirmada"/>
    <s v="Diferida"/>
    <s v="Ecommerce android"/>
    <m/>
    <m/>
    <x v="1"/>
    <s v="Confirmado"/>
    <m/>
    <x v="1"/>
    <s v="Delivery"/>
    <s v="CALLE 20 DE SETIEMBRE MZ8 LT15 ESPALDAS DEL JARDÍN APOSTOL SANTIAGO"/>
    <s v="FLORENCIA DE MORA"/>
    <s v="TRUJILLO"/>
    <s v="LA LIBERTAD"/>
    <d v="2023-10-23T13:04:18"/>
    <x v="55"/>
    <d v="2023-10-23T13:04:18"/>
    <x v="0"/>
    <x v="0"/>
    <x v="0"/>
  </r>
  <r>
    <n v="67"/>
    <s v="FDC9X2DU3QAE-A2"/>
    <s v="FDC9X2DU3QAE"/>
    <s v="Hijo"/>
    <s v="DINA SARAI ESCAMILO MORALES"/>
    <s v="DNI"/>
    <n v="48282479"/>
    <n v="51"/>
    <n v="927825624"/>
    <x v="0"/>
    <s v="Domicilio"/>
    <s v="Confirmada"/>
    <s v="Diferida"/>
    <s v="Ecommerce android"/>
    <s v="Cluster"/>
    <s v="Confirmado"/>
    <x v="1"/>
    <s v="Creado"/>
    <m/>
    <x v="0"/>
    <s v="Delivery"/>
    <s v="CALLE 20 DE SETIEMBRE MZ8 LT15 ESPALDAS DEL JARDÍN APOSTOL SANTIAGO"/>
    <s v="FLORENCIA DE MORA"/>
    <s v="TRUJILLO"/>
    <s v="LA LIBERTAD"/>
    <d v="2023-10-23T13:04:18"/>
    <x v="55"/>
    <d v="2023-10-23T13:04:18"/>
    <x v="0"/>
    <x v="0"/>
    <x v="0"/>
  </r>
  <r>
    <n v="68"/>
    <s v="FDC9X2EJROHK-A1"/>
    <s v="FDC9X2EJROHK"/>
    <s v="Hijo"/>
    <s v="JUAN CARLOS CHAPOÑAN BASTIDAS"/>
    <s v="DNI"/>
    <n v="45410409"/>
    <n v="51"/>
    <n v="944635391"/>
    <x v="0"/>
    <s v="Tienda"/>
    <s v="Confirmada"/>
    <s v="Diferida"/>
    <s v="Ecommerce android"/>
    <m/>
    <m/>
    <x v="4"/>
    <s v="Confirmado"/>
    <m/>
    <x v="1"/>
    <s v="Gamarra 779 La Victoria Lima"/>
    <s v="Jr. Mcal. Agustin Gamarra Nro 779"/>
    <s v="LA VICTORIA"/>
    <s v="LIMA"/>
    <s v="LIMA"/>
    <d v="2023-10-23T13:08:10"/>
    <x v="56"/>
    <d v="2023-10-23T13:08:14"/>
    <x v="0"/>
    <x v="0"/>
    <x v="0"/>
  </r>
  <r>
    <n v="69"/>
    <s v="FDC9X2FE4ZUQ-A1"/>
    <s v="FDC9X2FE4ZUQ"/>
    <s v="Hijo"/>
    <s v="DINA SARAI ESCAMILO MORALES"/>
    <s v="DNI"/>
    <n v="48282479"/>
    <n v="51"/>
    <n v="927825624"/>
    <x v="0"/>
    <s v="Domicilio"/>
    <s v="Confirmada"/>
    <s v="Diferida"/>
    <s v="Ecommerce android"/>
    <m/>
    <m/>
    <x v="1"/>
    <s v="Confirmado"/>
    <m/>
    <x v="1"/>
    <s v="Delivery"/>
    <s v="CALLE 20 DE SETIEMBRE MZ8 LT15 ESPALDAS DEL JARDÍN APOSTOL SANTIAGO"/>
    <s v="FLORENCIA DE MORA"/>
    <s v="TRUJILLO"/>
    <s v="LA LIBERTAD"/>
    <d v="2023-10-23T13:19:15"/>
    <x v="57"/>
    <d v="2023-10-23T13:19:16"/>
    <x v="0"/>
    <x v="0"/>
    <x v="0"/>
  </r>
  <r>
    <n v="70"/>
    <s v="FDC9X2FP7PUX-A2"/>
    <s v="FDC9X2FP7PUX"/>
    <s v="Hijo"/>
    <s v="KAREM QUISPE RIMACHI"/>
    <s v="DNI"/>
    <n v="45693982"/>
    <n v="51"/>
    <n v="945017929"/>
    <x v="0"/>
    <s v="Tienda"/>
    <s v="Confirmada"/>
    <s v="Diferida"/>
    <s v="Ecommerce android"/>
    <s v="Cluster"/>
    <s v="Confirmado"/>
    <x v="0"/>
    <s v="Creado"/>
    <m/>
    <x v="0"/>
    <s v="Real Plaza Cuzco"/>
    <s v="Av. La Cultura C.C. Real Plaza Cuzco, Tda Nro 148"/>
    <s v="CUSCO"/>
    <s v="CUSCO"/>
    <s v="CUSCO"/>
    <d v="2023-10-23T13:16:41"/>
    <x v="58"/>
    <d v="2023-10-23T13:21:38"/>
    <x v="0"/>
    <x v="0"/>
    <x v="0"/>
  </r>
  <r>
    <n v="71"/>
    <s v="FDC9X2I56QYR-A1"/>
    <s v="FDC9X2I56QYR"/>
    <s v="Hijo"/>
    <s v="LUIS ALBERTO QUIROZ IZQUIERDO"/>
    <s v="DNI"/>
    <n v="41614518"/>
    <n v="51"/>
    <n v="948320299"/>
    <x v="0"/>
    <s v="Tienda"/>
    <s v="Confirmada"/>
    <s v="Diferida"/>
    <s v="Ecommerce iOS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3:33:14"/>
    <x v="59"/>
    <d v="2023-10-23T13:34:16"/>
    <x v="0"/>
    <x v="0"/>
    <x v="0"/>
  </r>
  <r>
    <n v="72"/>
    <s v="FDC9X2I56QYR-A2"/>
    <s v="FDC9X2I56QYR"/>
    <s v="Hijo"/>
    <s v="LUIS ALBERTO QUIROZ IZQUIERDO"/>
    <s v="DNI"/>
    <n v="41614518"/>
    <n v="51"/>
    <n v="948320299"/>
    <x v="0"/>
    <s v="Tienda"/>
    <s v="Confirmada"/>
    <s v="Diferida"/>
    <s v="Ecommerce iOS"/>
    <s v="Cluster"/>
    <s v="Confirmado"/>
    <x v="0"/>
    <s v="Creado"/>
    <m/>
    <x v="0"/>
    <s v="Real Plaza Cajamarca"/>
    <s v="Av.  Evitamiento Norte, Lote 1 A, C.C. Real Plaza Cajamarca, tienda Nro 129"/>
    <s v="CAJAMARCA"/>
    <s v="CAJAMARCA"/>
    <s v="CAJAMARCA"/>
    <d v="2023-10-23T13:33:14"/>
    <x v="59"/>
    <d v="2023-10-23T13:34:16"/>
    <x v="0"/>
    <x v="0"/>
    <x v="0"/>
  </r>
  <r>
    <n v="73"/>
    <s v="FDC9X2J6LHYA-A1"/>
    <s v="FDC9X2J6LHYA"/>
    <s v="Hijo"/>
    <s v="JEYSON JOE ALLCCAHUAMAN SACCA"/>
    <s v="DNI"/>
    <n v="70772808"/>
    <n v="51"/>
    <n v="983792847"/>
    <x v="0"/>
    <s v="Domicilio"/>
    <s v="Confirmada"/>
    <s v="Diferida"/>
    <s v="Ecommerce desktop"/>
    <m/>
    <m/>
    <x v="1"/>
    <s v="Confirmado"/>
    <m/>
    <x v="1"/>
    <s v="Delivery"/>
    <s v="JR. LIMA 802 FRENTE AL MERCADO EN PROGRESO  TIENDA URBANA STORE"/>
    <s v="ABANCAY"/>
    <s v="ABANCAY"/>
    <s v="APURÍMAC"/>
    <d v="2023-10-23T16:39:42"/>
    <x v="60"/>
    <d v="2023-10-23T16:39:42"/>
    <x v="0"/>
    <x v="0"/>
    <x v="0"/>
  </r>
  <r>
    <n v="74"/>
    <s v="FDC9X2J6LHYA-A2"/>
    <s v="FDC9X2J6LHYA"/>
    <s v="Hijo"/>
    <s v="JEYSON JOE ALLCCAHUAMAN SACCA"/>
    <s v="DNI"/>
    <n v="70772808"/>
    <n v="51"/>
    <n v="983792847"/>
    <x v="0"/>
    <s v="Domicilio"/>
    <s v="Confirmada"/>
    <s v="Diferida"/>
    <s v="Ecommerce desktop"/>
    <s v="Cluster"/>
    <s v="Confirmado"/>
    <x v="1"/>
    <s v="Creado"/>
    <m/>
    <x v="0"/>
    <s v="Delivery"/>
    <s v="JR. LIMA 802 FRENTE AL MERCADO EN PROGRESO  TIENDA URBANA STORE"/>
    <s v="ABANCAY"/>
    <s v="ABANCAY"/>
    <s v="APURÍMAC"/>
    <d v="2023-10-23T16:39:42"/>
    <x v="60"/>
    <d v="2023-10-23T16:39:42"/>
    <x v="0"/>
    <x v="0"/>
    <x v="0"/>
  </r>
  <r>
    <n v="75"/>
    <s v="FDC9X2K0WLWA-A1"/>
    <s v="FDC9X2K0WLWA"/>
    <s v="Hijo"/>
    <s v="ANDREA KATHERINE GUEVARA HURTADO"/>
    <s v="DNI"/>
    <n v="71901204"/>
    <n v="51"/>
    <n v="930689894"/>
    <x v="0"/>
    <s v="Domicilio"/>
    <s v="Confirmada"/>
    <s v="Diferida"/>
    <s v="Ecommerce android"/>
    <m/>
    <m/>
    <x v="1"/>
    <s v="Confirmado"/>
    <m/>
    <x v="1"/>
    <s v="Delivery"/>
    <s v="JR JOSÉ OLAYA 308 ALTURA AV. BELAUNDE CON AV. TUPAC AMARU"/>
    <s v="COMAS"/>
    <s v="LIMA"/>
    <s v="LIMA"/>
    <d v="2023-10-23T13:43:04"/>
    <x v="61"/>
    <d v="2023-10-23T13:45:39"/>
    <x v="0"/>
    <x v="0"/>
    <x v="0"/>
  </r>
  <r>
    <n v="76"/>
    <s v="FDC9X2K0WLWA-A2"/>
    <s v="FDC9X2K0WLWA"/>
    <s v="Hijo"/>
    <s v="ANDREA KATHERINE GUEVARA HURTADO"/>
    <s v="DNI"/>
    <n v="71901204"/>
    <n v="51"/>
    <n v="930689894"/>
    <x v="0"/>
    <s v="Domicilio"/>
    <s v="Confirmada"/>
    <s v="Diferida"/>
    <s v="Ecommerce android"/>
    <s v="Cluster"/>
    <s v="Confirmado"/>
    <x v="1"/>
    <s v="Creado"/>
    <m/>
    <x v="0"/>
    <s v="Delivery"/>
    <s v="JR JOSÉ OLAYA 308 ALTURA AV. BELAUNDE CON AV. TUPAC AMARU"/>
    <s v="COMAS"/>
    <s v="LIMA"/>
    <s v="LIMA"/>
    <d v="2023-10-23T13:43:04"/>
    <x v="61"/>
    <d v="2023-10-23T13:45:39"/>
    <x v="0"/>
    <x v="0"/>
    <x v="0"/>
  </r>
  <r>
    <n v="77"/>
    <s v="FDC9X2LHWLKW-A2"/>
    <s v="FDC9X2LHWLKW"/>
    <s v="Hijo"/>
    <s v="URSULA ANDREA GUILLEN MENDOZA"/>
    <s v="DNI"/>
    <n v="41987050"/>
    <n v="51"/>
    <n v="972694604"/>
    <x v="0"/>
    <s v="Tienda"/>
    <s v="Confirmada"/>
    <s v="Diferida"/>
    <s v="Ecommerce android"/>
    <s v="Cluster"/>
    <s v="Confirmado"/>
    <x v="0"/>
    <s v="Creado"/>
    <m/>
    <x v="0"/>
    <s v="Plaza Del Sol Ica"/>
    <s v="Av. San Martin 727 - 763, LC 236-238"/>
    <s v="ICA"/>
    <s v="ICA"/>
    <s v="ICA"/>
    <d v="2023-10-23T13:50:38"/>
    <x v="62"/>
    <d v="2023-10-23T13:52:05"/>
    <x v="0"/>
    <x v="0"/>
    <x v="0"/>
  </r>
  <r>
    <n v="78"/>
    <s v="FDC9X2MLFZR1-A1"/>
    <s v="FDC9X2MLFZR1"/>
    <s v="Hijo"/>
    <s v="MEYDA GABRIELA QUISPE CONZA"/>
    <s v="DNI"/>
    <n v="73781804"/>
    <n v="51"/>
    <n v="994738862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3:56:49"/>
    <x v="63"/>
    <d v="2023-10-23T13:56:49"/>
    <x v="0"/>
    <x v="0"/>
    <x v="0"/>
  </r>
  <r>
    <n v="79"/>
    <s v="FDC9X2MXEVPO-A1"/>
    <s v="FDC9X2MXEVPO"/>
    <s v="Hijo"/>
    <s v="BRIGILLE YESENIA VILLAGARAY PALOMINO"/>
    <s v="DNI"/>
    <n v="77804425"/>
    <n v="51"/>
    <n v="942663705"/>
    <x v="0"/>
    <s v="Domicilio"/>
    <s v="Confirmada"/>
    <s v="Diferida"/>
    <s v="Admin desktop"/>
    <m/>
    <m/>
    <x v="1"/>
    <s v="Confirmado"/>
    <m/>
    <x v="1"/>
    <s v="Delivery"/>
    <s v="Calle San José #460 Frente ala canchita de la pascana"/>
    <s v="PISCO"/>
    <s v="PISCO"/>
    <s v="ICA"/>
    <d v="2023-10-23T18:12:03"/>
    <x v="64"/>
    <d v="2023-10-23T18:12:03"/>
    <x v="0"/>
    <x v="0"/>
    <x v="0"/>
  </r>
  <r>
    <n v="80"/>
    <s v="FDC9X2TW8W5R-A2"/>
    <s v="FDC9X2TW8W5R"/>
    <s v="Hijo"/>
    <s v="Milagros Sanchez"/>
    <s v="DNI"/>
    <n v="72311815"/>
    <n v="51"/>
    <n v="987829807"/>
    <x v="0"/>
    <s v="Tienda"/>
    <s v="Confirmada"/>
    <s v="Diferida"/>
    <s v="Ecommerce desktop"/>
    <s v="Cluster"/>
    <s v="Confirmado"/>
    <x v="0"/>
    <s v="Creado"/>
    <m/>
    <x v="0"/>
    <s v="Real Plaza Arequipa"/>
    <s v="Av. El Ejercito 1009 Urb. Leon XXIII C.C. Real Plaza Arequipa LC-132"/>
    <s v="CAYMA"/>
    <s v="AREQUIPA"/>
    <s v="AREQUIPA"/>
    <d v="2023-10-23T14:02:16"/>
    <x v="65"/>
    <d v="2023-10-23T14:02:16"/>
    <x v="0"/>
    <x v="0"/>
    <x v="0"/>
  </r>
  <r>
    <n v="81"/>
    <s v="FDC9X2TXUT78-A1"/>
    <s v="FDC9X2TXUT78"/>
    <s v="Hijo"/>
    <s v="ALEXIS FRANCIS ESCALANTE LA ROSA"/>
    <s v="DNI"/>
    <n v="70272938"/>
    <n v="51"/>
    <n v="966002184"/>
    <x v="0"/>
    <s v="Tienda"/>
    <s v="Confirmada"/>
    <s v="Diferida"/>
    <s v="Ecommerce iOS"/>
    <m/>
    <m/>
    <x v="2"/>
    <s v="Confirmado"/>
    <m/>
    <x v="1"/>
    <s v="Plaza Lima Sur Chorrillos"/>
    <s v="Av. Paseo de la Republica s/n C.C. Plaza Lima Sur Tda. Nro 229 - 231"/>
    <s v="CHORRILLOS"/>
    <s v="LIMA"/>
    <s v="LIMA"/>
    <d v="2023-10-23T14:01:37"/>
    <x v="66"/>
    <d v="2023-10-23T14:04:57"/>
    <x v="0"/>
    <x v="0"/>
    <x v="0"/>
  </r>
  <r>
    <n v="82"/>
    <s v="FDC9X2TXUT78-A2"/>
    <s v="FDC9X2TXUT78"/>
    <s v="Hijo"/>
    <s v="ALEXIS FRANCIS ESCALANTE LA ROSA"/>
    <s v="DNI"/>
    <n v="70272938"/>
    <n v="51"/>
    <n v="966002184"/>
    <x v="0"/>
    <s v="Tienda"/>
    <s v="Confirmada"/>
    <s v="Diferida"/>
    <s v="Ecommerce iOS"/>
    <s v="Cluster"/>
    <s v="Confirmado"/>
    <x v="2"/>
    <s v="Creado"/>
    <m/>
    <x v="0"/>
    <s v="Plaza Lima Sur Chorrillos"/>
    <s v="Av. Paseo de la Republica s/n C.C. Plaza Lima Sur Tda. Nro 229 - 231"/>
    <s v="CHORRILLOS"/>
    <s v="LIMA"/>
    <s v="LIMA"/>
    <d v="2023-10-23T14:01:37"/>
    <x v="66"/>
    <d v="2023-10-23T14:04:57"/>
    <x v="0"/>
    <x v="0"/>
    <x v="0"/>
  </r>
  <r>
    <n v="83"/>
    <s v="FDC9X2U41RNR-A2"/>
    <s v="FDC9X2U41RNR"/>
    <s v="Hijo"/>
    <s v="JEANS PIERRE DURAND BOHORQUEZ"/>
    <s v="DNI"/>
    <n v="74058864"/>
    <n v="51"/>
    <n v="984159044"/>
    <x v="0"/>
    <s v="Tienda"/>
    <s v="Confirmada"/>
    <s v="Diferida"/>
    <s v="Ecommerce desktop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4:05:20"/>
    <x v="67"/>
    <d v="2023-10-23T14:05:21"/>
    <x v="0"/>
    <x v="0"/>
    <x v="0"/>
  </r>
  <r>
    <n v="84"/>
    <s v="FDC9X2U7QO4F-A1"/>
    <s v="FDC9X2U7QO4F"/>
    <s v="Hijo"/>
    <s v="JESUS KENYO PERNIA CONTRERAS"/>
    <s v="DNI"/>
    <n v="46763712"/>
    <n v="51"/>
    <n v="951029777"/>
    <x v="0"/>
    <s v="Tienda"/>
    <s v="Confirmada"/>
    <s v="Diferida"/>
    <s v="Ecommerce desktop"/>
    <m/>
    <m/>
    <x v="4"/>
    <s v="Confirmado"/>
    <m/>
    <x v="1"/>
    <s v="Open Plaza Angamos"/>
    <s v="Av. Angamos Nro 1803 C.C. Angamos Open Plaza Tda. 39"/>
    <s v="SURQUILLO"/>
    <s v="LIMA"/>
    <s v="LIMA"/>
    <d v="2023-10-23T14:09:42"/>
    <x v="68"/>
    <d v="2023-10-23T14:09:42"/>
    <x v="0"/>
    <x v="0"/>
    <x v="0"/>
  </r>
  <r>
    <n v="85"/>
    <s v="FDC9X2U7QO4F-A2"/>
    <s v="FDC9X2U7QO4F"/>
    <s v="Hijo"/>
    <s v="JESUS KENYO PERNIA CONTRERAS"/>
    <s v="DNI"/>
    <n v="46763712"/>
    <n v="51"/>
    <n v="951029777"/>
    <x v="0"/>
    <s v="Tienda"/>
    <s v="Confirmada"/>
    <s v="Diferida"/>
    <s v="Ecommerce desktop"/>
    <s v="Cluster"/>
    <s v="Confirmado"/>
    <x v="4"/>
    <s v="Creado"/>
    <m/>
    <x v="0"/>
    <s v="Open Plaza Angamos"/>
    <s v="Av. Angamos Nro 1803 C.C. Angamos Open Plaza Tda. 39"/>
    <s v="SURQUILLO"/>
    <s v="LIMA"/>
    <s v="LIMA"/>
    <d v="2023-10-23T14:09:42"/>
    <x v="68"/>
    <d v="2023-10-23T14:09:42"/>
    <x v="0"/>
    <x v="0"/>
    <x v="0"/>
  </r>
  <r>
    <n v="86"/>
    <s v="FDC9X2V0X41O-A1"/>
    <s v="FDC9X2V0X41O"/>
    <s v="Hijo"/>
    <s v="JACK DORIAM AGUIRRE ESPINOZA"/>
    <s v="DNI"/>
    <n v="73138337"/>
    <n v="51"/>
    <n v="928006277"/>
    <x v="0"/>
    <s v="Tienda"/>
    <s v="Confirmada"/>
    <s v="Diferida"/>
    <s v="Ecommerce mobile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6:10:01"/>
    <x v="69"/>
    <d v="2023-10-23T16:10:01"/>
    <x v="0"/>
    <x v="0"/>
    <x v="0"/>
  </r>
  <r>
    <n v="87"/>
    <s v="FDC9X2W1D648-A1"/>
    <s v="FDC9X2W1D648"/>
    <s v="Hijo"/>
    <s v="John jairo Loor briones"/>
    <s v="DNI"/>
    <n v="927832394"/>
    <n v="51"/>
    <n v="900672051"/>
    <x v="0"/>
    <s v="Tienda"/>
    <s v="Confirmada"/>
    <s v="Diferida"/>
    <s v="Admin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4:15:38"/>
    <x v="70"/>
    <d v="2023-10-23T14:15:39"/>
    <x v="0"/>
    <x v="0"/>
    <x v="0"/>
  </r>
  <r>
    <n v="88"/>
    <s v="FDC9X2W7K46M-A1"/>
    <s v="FDC9X2W7K46M"/>
    <s v="Hijo"/>
    <s v="RENZO  MENA CÁCERES"/>
    <s v="DNI"/>
    <n v="704623255"/>
    <n v="593"/>
    <n v="992853083"/>
    <x v="0"/>
    <s v="Tienda"/>
    <s v="Confirmada"/>
    <s v="Diferida"/>
    <s v="Ecommerce mobile"/>
    <m/>
    <m/>
    <x v="0"/>
    <s v="Confirmado"/>
    <m/>
    <x v="1"/>
    <s v="Tumbes Republica Del Peru 319 Tumbes"/>
    <s v="Av. Republica del Peru Nro 319 (Lote 31 Mz A)"/>
    <s v="TUMBES"/>
    <s v="TUMBES"/>
    <s v="TUMBES"/>
    <d v="2023-10-23T14:25:55"/>
    <x v="71"/>
    <d v="2023-10-23T14:25:55"/>
    <x v="0"/>
    <x v="0"/>
    <x v="0"/>
  </r>
  <r>
    <n v="89"/>
    <s v="FDC9X2WQO9A8-A2"/>
    <s v="FDC9X2WQO9A8"/>
    <s v="Hijo"/>
    <s v="Pedro Fernández Dávila"/>
    <s v="DNI"/>
    <n v="72684413"/>
    <n v="51"/>
    <n v="926748113"/>
    <x v="0"/>
    <s v="Tienda"/>
    <s v="Confirmada"/>
    <s v="Diferida"/>
    <s v="Ecommerce mobile"/>
    <s v="Cluster"/>
    <s v="Confirmado"/>
    <x v="1"/>
    <s v="Creado"/>
    <m/>
    <x v="0"/>
    <s v="Mall Aventura Chiclayo"/>
    <s v="Av. Panamericana Nro 639 C.C. Mall Aventura Chiclayo"/>
    <s v="CHICLAYO"/>
    <s v="CHICLAYO"/>
    <s v="LAMBAYEQUE"/>
    <d v="2023-10-23T14:23:52"/>
    <x v="72"/>
    <d v="2023-10-23T14:23:52"/>
    <x v="0"/>
    <x v="0"/>
    <x v="0"/>
  </r>
  <r>
    <n v="90"/>
    <s v="FDC9X2WZS8MC-A1"/>
    <s v="FDC9X2WZS8MC"/>
    <s v="Hijo"/>
    <s v="CARLOS ALBERTO RUIZ OJEDA"/>
    <s v="DNI"/>
    <n v="41162709"/>
    <n v="51"/>
    <n v="993492609"/>
    <x v="0"/>
    <s v="Tienda"/>
    <s v="Confirmada"/>
    <s v="Diferida"/>
    <s v="Ecommerce android"/>
    <m/>
    <m/>
    <x v="4"/>
    <s v="Confirmado"/>
    <m/>
    <x v="1"/>
    <s v="El Polo"/>
    <s v="Av. El Polo 706 Tda. B 127-128"/>
    <s v="SANTIAGO DE SURCO"/>
    <s v="LIMA"/>
    <s v="LIMA"/>
    <d v="2023-10-23T14:20:19"/>
    <x v="73"/>
    <d v="2023-10-23T14:24:35"/>
    <x v="0"/>
    <x v="0"/>
    <x v="0"/>
  </r>
  <r>
    <n v="91"/>
    <s v="FDC9X2WZS8MC-A2"/>
    <s v="FDC9X2WZS8MC"/>
    <s v="Hijo"/>
    <s v="CARLOS ALBERTO RUIZ OJEDA"/>
    <s v="DNI"/>
    <n v="41162709"/>
    <n v="51"/>
    <n v="993492609"/>
    <x v="0"/>
    <s v="Tienda"/>
    <s v="Confirmada"/>
    <s v="Diferida"/>
    <s v="Ecommerce android"/>
    <s v="Cluster"/>
    <s v="Confirmado"/>
    <x v="4"/>
    <s v="Creado"/>
    <m/>
    <x v="0"/>
    <s v="El Polo"/>
    <s v="Av. El Polo 706 Tda. B 127-128"/>
    <s v="SANTIAGO DE SURCO"/>
    <s v="LIMA"/>
    <s v="LIMA"/>
    <d v="2023-10-23T14:20:19"/>
    <x v="73"/>
    <d v="2023-10-23T14:24:35"/>
    <x v="0"/>
    <x v="0"/>
    <x v="0"/>
  </r>
  <r>
    <n v="92"/>
    <s v="FDC9X2Y19M6J-A1"/>
    <s v="FDC9X2Y19M6J"/>
    <s v="Hijo"/>
    <s v="JUAN CARLOS CHAPOÑAN BASTIDAS"/>
    <s v="DNI"/>
    <n v="45410409"/>
    <n v="51"/>
    <n v="944635391"/>
    <x v="0"/>
    <s v="Tienda"/>
    <s v="Confirmada"/>
    <s v="Diferida"/>
    <s v="Ecommerce android"/>
    <m/>
    <m/>
    <x v="4"/>
    <s v="Confirmado"/>
    <m/>
    <x v="1"/>
    <s v="Gamarra 779 La Victoria Lima"/>
    <s v="Jr. Mcal. Agustin Gamarra Nro 779"/>
    <s v="LA VICTORIA"/>
    <s v="LIMA"/>
    <s v="LIMA"/>
    <d v="2023-10-23T14:25:54"/>
    <x v="74"/>
    <d v="2023-10-23T14:25:54"/>
    <x v="0"/>
    <x v="0"/>
    <x v="0"/>
  </r>
  <r>
    <n v="93"/>
    <s v="FDC9X2Y19M6J-A2"/>
    <s v="FDC9X2Y19M6J"/>
    <s v="Hijo"/>
    <s v="JUAN CARLOS CHAPOÑAN BASTIDAS"/>
    <s v="DNI"/>
    <n v="45410409"/>
    <n v="51"/>
    <n v="944635391"/>
    <x v="0"/>
    <s v="Tienda"/>
    <s v="Confirmada"/>
    <s v="Diferida"/>
    <s v="Ecommerce android"/>
    <s v="Cluster"/>
    <s v="Confirmado"/>
    <x v="4"/>
    <s v="Creado"/>
    <m/>
    <x v="0"/>
    <s v="Gamarra 779 La Victoria Lima"/>
    <s v="Jr. Mcal. Agustin Gamarra Nro 779"/>
    <s v="LA VICTORIA"/>
    <s v="LIMA"/>
    <s v="LIMA"/>
    <d v="2023-10-23T14:25:54"/>
    <x v="74"/>
    <d v="2023-10-23T14:25:54"/>
    <x v="0"/>
    <x v="0"/>
    <x v="0"/>
  </r>
  <r>
    <n v="94"/>
    <s v="FDC9X2YC3SLP-A2"/>
    <s v="FDC9X2YC3SLP"/>
    <s v="Hijo"/>
    <s v="PATRICIA DEL PILAR CABA REATEGUI"/>
    <s v="DNI"/>
    <n v="40922771"/>
    <n v="51"/>
    <n v="990675381"/>
    <x v="0"/>
    <s v="Tienda"/>
    <s v="Confirmada"/>
    <s v="Diferida"/>
    <s v="Ecommerce android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3T14:27:32"/>
    <x v="75"/>
    <d v="2023-10-23T14:28:21"/>
    <x v="0"/>
    <x v="0"/>
    <x v="0"/>
  </r>
  <r>
    <n v="95"/>
    <s v="FDC9X302CPCD-A1"/>
    <s v="FDC9X302CPCD"/>
    <s v="Hijo"/>
    <s v="VICTOR EDUARDO CORDOVA MENDOZA"/>
    <s v="DNI"/>
    <n v="41682619"/>
    <n v="54"/>
    <n v="991557147"/>
    <x v="0"/>
    <s v="Domicilio"/>
    <s v="Confirmada"/>
    <s v="Diferida"/>
    <s v="Ecommerce android"/>
    <m/>
    <m/>
    <x v="1"/>
    <s v="Confirmado"/>
    <m/>
    <x v="1"/>
    <s v="Delivery"/>
    <s v="CALLE TAHUAYCANI 133A A UNA CUADRA DE LA IGLESIA TAHUAYCANI Y A UNA CUADRA DE LA UNIVERSIDAD SAN MARTIN DE PORRAS"/>
    <s v="SACHACA"/>
    <s v="AREQUIPA"/>
    <s v="AREQUIPA"/>
    <d v="2023-10-23T14:38:47"/>
    <x v="76"/>
    <d v="2023-10-23T15:47:04"/>
    <x v="0"/>
    <x v="0"/>
    <x v="0"/>
  </r>
  <r>
    <n v="96"/>
    <s v="FDC9X32MEX22-A1"/>
    <s v="FDC9X32MEX22"/>
    <s v="Hijo"/>
    <s v="Verónica  Herrera"/>
    <s v="DNI"/>
    <n v="7501463"/>
    <n v="593"/>
    <n v="968944707"/>
    <x v="0"/>
    <s v="Tienda"/>
    <s v="Confirmada"/>
    <s v="Diferida"/>
    <s v="Ecommerce android"/>
    <m/>
    <m/>
    <x v="0"/>
    <s v="Confirmado"/>
    <m/>
    <x v="1"/>
    <s v="Tumbes Republica Del Peru 319 Tumbes"/>
    <s v="Av. Republica del Peru Nro 319 (Lote 31 Mz A)"/>
    <s v="TUMBES"/>
    <s v="TUMBES"/>
    <s v="TUMBES"/>
    <d v="2023-10-23T15:33:04"/>
    <x v="77"/>
    <d v="2023-10-23T15:33:04"/>
    <x v="0"/>
    <x v="0"/>
    <x v="0"/>
  </r>
  <r>
    <n v="97"/>
    <s v="FDC9X32V61NR-A2"/>
    <s v="FDC9X32V61NR"/>
    <s v="Hijo"/>
    <s v="JANETH CASTAÑEDA TUMBALOBOS"/>
    <s v="DNI"/>
    <n v="40981917"/>
    <n v="51"/>
    <n v="951306147"/>
    <x v="0"/>
    <s v="Domicilio"/>
    <s v="Confirmada"/>
    <s v="Diferida"/>
    <s v="Ecommerce mobile"/>
    <s v="Cluster"/>
    <s v="Confirmado"/>
    <x v="1"/>
    <s v="Creado"/>
    <m/>
    <x v="0"/>
    <s v="Delivery"/>
    <s v="Jr caman mz 10 lt 10 grupo 9 huascar sector A Altura del paradero 14 av canto grande"/>
    <s v="SAN JUAN DE LURIGANCHO"/>
    <s v="LIMA"/>
    <s v="LIMA"/>
    <d v="2023-10-23T14:56:08"/>
    <x v="78"/>
    <d v="2023-10-23T14:56:08"/>
    <x v="0"/>
    <x v="0"/>
    <x v="0"/>
  </r>
  <r>
    <n v="98"/>
    <s v="FDC9X33IICSS-A1"/>
    <s v="FDC9X33IICSS"/>
    <s v="Hijo"/>
    <s v="TANIA CCOPA OBLITAS"/>
    <s v="DNI"/>
    <n v="25708386"/>
    <n v="51"/>
    <n v="961253018"/>
    <x v="0"/>
    <s v="Domicilio"/>
    <s v="Confirmada"/>
    <s v="Diferida"/>
    <s v="Ecommerce iOS"/>
    <m/>
    <m/>
    <x v="1"/>
    <s v="Confirmado"/>
    <m/>
    <x v="1"/>
    <s v="Delivery"/>
    <s v="mz 37 lt 11- Marquez Callao,antes de la pampilla (calle los claveles) del centro de salud, defrente (direccion a la playa)"/>
    <s v="CALLAO"/>
    <s v="PROV. CONST. DEL CALLAO"/>
    <s v="CALLAO"/>
    <d v="2023-10-23T15:00:37"/>
    <x v="79"/>
    <d v="2023-10-23T15:00:37"/>
    <x v="0"/>
    <x v="0"/>
    <x v="0"/>
  </r>
  <r>
    <n v="99"/>
    <s v="FDC9X33IICSS-A2"/>
    <s v="FDC9X33IICSS"/>
    <s v="Hijo"/>
    <s v="TANIA CCOPA OBLITAS"/>
    <s v="DNI"/>
    <n v="25708386"/>
    <n v="51"/>
    <n v="961253018"/>
    <x v="0"/>
    <s v="Domicilio"/>
    <s v="Confirmada"/>
    <s v="Diferida"/>
    <s v="Ecommerce iOS"/>
    <s v="Cluster"/>
    <s v="Confirmado"/>
    <x v="1"/>
    <s v="Creado"/>
    <m/>
    <x v="0"/>
    <s v="Delivery"/>
    <s v="mz 37 lt 11- Marquez Callao,antes de la pampilla (calle los claveles) del centro de salud, defrente (direccion a la playa)"/>
    <s v="CALLAO"/>
    <s v="PROV. CONST. DEL CALLAO"/>
    <s v="CALLAO"/>
    <d v="2023-10-23T15:00:37"/>
    <x v="79"/>
    <d v="2023-10-23T15:00:37"/>
    <x v="0"/>
    <x v="0"/>
    <x v="0"/>
  </r>
  <r>
    <n v="100"/>
    <s v="FDC9X3DQX370-A2"/>
    <s v="FDC9X3DQX370"/>
    <s v="Hijo"/>
    <s v="CARMEN GIULIANA CALDERON MANYA"/>
    <s v="DNI"/>
    <n v="46851834"/>
    <n v="51"/>
    <n v="998731454"/>
    <x v="0"/>
    <s v="Domicilio"/>
    <s v="Confirmada"/>
    <s v="Diferida"/>
    <s v="Ecommerce mobile"/>
    <s v="Cluster"/>
    <s v="Confirmado"/>
    <x v="1"/>
    <s v="Creado"/>
    <m/>
    <x v="0"/>
    <s v="Delivery"/>
    <s v="AV PANAMERICANA 1350 PACANGUILLA COSTADO DE RESTAURANTE RANCHO GRANDE Y APICOLA ANITA"/>
    <s v="PACANGA"/>
    <s v="CHEPEN"/>
    <s v="LA LIBERTAD"/>
    <d v="2023-10-23T15:23:56"/>
    <x v="80"/>
    <d v="2023-10-23T16:09:52"/>
    <x v="0"/>
    <x v="0"/>
    <x v="0"/>
  </r>
  <r>
    <n v="101"/>
    <s v="FDC9X3EJ7X5B-A1"/>
    <s v="FDC9X3EJ7X5B"/>
    <s v="Hijo"/>
    <s v="KAROL ALEXANDERS POLANCO SALAZAR"/>
    <s v="DNI"/>
    <n v="76441512"/>
    <n v="51"/>
    <n v="968521728"/>
    <x v="0"/>
    <s v="Tienda"/>
    <s v="Confirmada"/>
    <s v="Diferida"/>
    <s v="Ecommerce android"/>
    <m/>
    <m/>
    <x v="0"/>
    <s v="Confirmado"/>
    <m/>
    <x v="1"/>
    <s v="Abancay Arequipa 305 Apurimac"/>
    <s v="Jr. Arequipa 305"/>
    <s v="ABANCAY"/>
    <s v="ABANCAY"/>
    <s v="APURÍMAC"/>
    <d v="2023-10-23T15:25:51"/>
    <x v="81"/>
    <d v="2023-10-23T15:25:51"/>
    <x v="0"/>
    <x v="0"/>
    <x v="0"/>
  </r>
  <r>
    <n v="102"/>
    <s v="FDC9X3EJ7X5B-A2"/>
    <s v="FDC9X3EJ7X5B"/>
    <s v="Hijo"/>
    <s v="KAROL ALEXANDERS POLANCO SALAZAR"/>
    <s v="DNI"/>
    <n v="76441512"/>
    <n v="51"/>
    <n v="968521728"/>
    <x v="0"/>
    <s v="Tienda"/>
    <s v="Confirmada"/>
    <s v="Diferida"/>
    <s v="Ecommerce android"/>
    <s v="Cluster"/>
    <s v="Confirmado"/>
    <x v="0"/>
    <s v="Creado"/>
    <m/>
    <x v="0"/>
    <s v="Abancay Arequipa 305 Apurimac"/>
    <s v="Jr. Arequipa 305"/>
    <s v="ABANCAY"/>
    <s v="ABANCAY"/>
    <s v="APURÍMAC"/>
    <d v="2023-10-23T15:25:51"/>
    <x v="81"/>
    <d v="2023-10-23T15:25:51"/>
    <x v="0"/>
    <x v="0"/>
    <x v="0"/>
  </r>
  <r>
    <n v="103"/>
    <s v="FDC9X3ELYJP7-A2"/>
    <s v="FDC9X3ELYJP7"/>
    <s v="Hijo"/>
    <s v="WILSON RENE CORONEL CHOQUECOTA"/>
    <s v="DNI"/>
    <n v="43240705"/>
    <n v="51"/>
    <n v="916815244"/>
    <x v="0"/>
    <s v="Tienda"/>
    <s v="Confirmada"/>
    <s v="Diferida"/>
    <s v="Ecommerce android"/>
    <s v="Cluster"/>
    <s v="Confirmado"/>
    <x v="0"/>
    <s v="Creado"/>
    <m/>
    <x v="0"/>
    <s v="Tacna San Martin 737 Tacna"/>
    <s v="Av. San Martin Nro 737"/>
    <s v="TACNA"/>
    <s v="TACNA"/>
    <s v="TACNA"/>
    <d v="2023-10-23T15:27:57"/>
    <x v="82"/>
    <d v="2023-10-23T15:27:57"/>
    <x v="0"/>
    <x v="0"/>
    <x v="0"/>
  </r>
  <r>
    <n v="104"/>
    <s v="FDC9X3F2XKXK-A1"/>
    <s v="FDC9X3F2XKXK"/>
    <s v="Hijo"/>
    <s v="MANUEL ALEJANDRO LOZANO LAGUNA"/>
    <s v="DNI"/>
    <n v="40083915"/>
    <n v="51"/>
    <n v="995346650"/>
    <x v="0"/>
    <s v="Tienda"/>
    <s v="Confirmada"/>
    <s v="Diferida"/>
    <s v="Ecommerce android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5:34:15"/>
    <x v="83"/>
    <d v="2023-10-23T15:34:15"/>
    <x v="0"/>
    <x v="0"/>
    <x v="0"/>
  </r>
  <r>
    <n v="105"/>
    <s v="FDC9X3F2XKXK-A2"/>
    <s v="FDC9X3F2XKXK"/>
    <s v="Hijo"/>
    <s v="MANUEL ALEJANDRO LOZANO LAGUNA"/>
    <s v="DNI"/>
    <n v="40083915"/>
    <n v="51"/>
    <n v="995346650"/>
    <x v="0"/>
    <s v="Tienda"/>
    <s v="Confirmada"/>
    <s v="Diferida"/>
    <s v="Ecommerce android"/>
    <s v="Cluster"/>
    <s v="Confirmado"/>
    <x v="0"/>
    <s v="Creado"/>
    <m/>
    <x v="0"/>
    <s v="Real Plaza Huanuco"/>
    <s v="Jr. Independencia Cdras 16 y 17 Las Moras C.C. Real Plaza Huanuco Tda. LC-109/111A"/>
    <s v="HUANUCO"/>
    <s v="HUANUCO"/>
    <s v="HUÁNUCO"/>
    <d v="2023-10-23T15:34:15"/>
    <x v="83"/>
    <d v="2023-10-23T15:34:15"/>
    <x v="0"/>
    <x v="0"/>
    <x v="0"/>
  </r>
  <r>
    <n v="106"/>
    <s v="FDC9X3F48R3U-A1"/>
    <s v="FDC9X3F48R3U"/>
    <s v="Hijo"/>
    <s v="PATRICIA DEL PILAR CABA REATEGUI"/>
    <s v="DNI"/>
    <n v="40922771"/>
    <n v="51"/>
    <n v="990675381"/>
    <x v="0"/>
    <s v="Tienda"/>
    <s v="Confirmada"/>
    <s v="Diferida"/>
    <s v="Ecommerce android"/>
    <m/>
    <m/>
    <x v="0"/>
    <s v="Confirmado"/>
    <m/>
    <x v="1"/>
    <s v="Tarapoto Plaza De Armas 451 San Martin"/>
    <s v="Jr. Plaza de Armas Nro 451"/>
    <s v="TARAPOTO"/>
    <s v="SAN MARTIN"/>
    <s v="SAN MARTÍN"/>
    <d v="2023-10-23T15:31:10"/>
    <x v="84"/>
    <d v="2023-10-23T15:31:11"/>
    <x v="0"/>
    <x v="0"/>
    <x v="0"/>
  </r>
  <r>
    <n v="107"/>
    <s v="FDC9X3F48R3U-A2"/>
    <s v="FDC9X3F48R3U"/>
    <s v="Hijo"/>
    <s v="PATRICIA DEL PILAR CABA REATEGUI"/>
    <s v="DNI"/>
    <n v="40922771"/>
    <n v="51"/>
    <n v="990675381"/>
    <x v="0"/>
    <s v="Tienda"/>
    <s v="Confirmada"/>
    <s v="Diferida"/>
    <s v="Ecommerce android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3T15:31:10"/>
    <x v="84"/>
    <d v="2023-10-23T15:31:11"/>
    <x v="0"/>
    <x v="0"/>
    <x v="0"/>
  </r>
  <r>
    <n v="108"/>
    <s v="FDC9X3FXE3G2-A1"/>
    <s v="FDC9X3FXE3G2"/>
    <s v="Hijo"/>
    <s v="REDER CHAVEZ CHAMPI"/>
    <s v="DNI"/>
    <n v="47398682"/>
    <n v="51"/>
    <n v="956281912"/>
    <x v="0"/>
    <s v="Tienda"/>
    <s v="Confirmada"/>
    <s v="Diferida"/>
    <s v="Ecommerce android"/>
    <m/>
    <m/>
    <x v="0"/>
    <s v="Confirmado"/>
    <m/>
    <x v="1"/>
    <s v="Real Plaza Cuzco"/>
    <s v="Av. La Cultura C.C. Real Plaza Cuzco, Tda Nro 148"/>
    <s v="CUSCO"/>
    <s v="CUSCO"/>
    <s v="CUSCO"/>
    <d v="2023-10-23T15:35:47"/>
    <x v="85"/>
    <d v="2023-10-23T15:35:47"/>
    <x v="0"/>
    <x v="0"/>
    <x v="0"/>
  </r>
  <r>
    <n v="109"/>
    <s v="FDC9X3FXE3G2-A2"/>
    <s v="FDC9X3FXE3G2"/>
    <s v="Hijo"/>
    <s v="REDER CHAVEZ CHAMPI"/>
    <s v="DNI"/>
    <n v="47398682"/>
    <n v="51"/>
    <n v="956281912"/>
    <x v="0"/>
    <s v="Tienda"/>
    <s v="Confirmada"/>
    <s v="Diferida"/>
    <s v="Ecommerce android"/>
    <s v="Cluster"/>
    <s v="Confirmado"/>
    <x v="0"/>
    <s v="Creado"/>
    <m/>
    <x v="0"/>
    <s v="Real Plaza Cuzco"/>
    <s v="Av. La Cultura C.C. Real Plaza Cuzco, Tda Nro 148"/>
    <s v="CUSCO"/>
    <s v="CUSCO"/>
    <s v="CUSCO"/>
    <d v="2023-10-23T15:35:47"/>
    <x v="85"/>
    <d v="2023-10-23T15:35:47"/>
    <x v="0"/>
    <x v="0"/>
    <x v="0"/>
  </r>
  <r>
    <n v="110"/>
    <s v="FDC9X3G9F5BC-A2"/>
    <s v="FDC9X3G9F5BC"/>
    <s v="Hijo"/>
    <s v="MELANIE LORENA PACHECO MEDINA"/>
    <s v="DNI"/>
    <n v="72485023"/>
    <n v="51"/>
    <n v="972139855"/>
    <x v="0"/>
    <s v="Tienda"/>
    <s v="Confirmada"/>
    <s v="Diferida"/>
    <s v="Ecommerce desktop"/>
    <s v="Cluster"/>
    <s v="Confirmado"/>
    <x v="0"/>
    <s v="Creado"/>
    <m/>
    <x v="0"/>
    <s v="Chincha Mariscal Benavides 276 Ica"/>
    <s v="Av. Mariscal Benavides Nro 276"/>
    <s v="CHINCHA ALTA"/>
    <s v="CHINCHA"/>
    <s v="ICA"/>
    <d v="2023-10-23T15:39:43"/>
    <x v="86"/>
    <d v="2023-10-23T15:39:44"/>
    <x v="0"/>
    <x v="0"/>
    <x v="0"/>
  </r>
  <r>
    <n v="111"/>
    <s v="FDC9X3GDPHGC-A1"/>
    <s v="FDC9X3GDPHGC"/>
    <s v="Hijo"/>
    <s v="LUIS FERNANDO FERNANDEZ RAMOS"/>
    <s v="DNI"/>
    <n v="70752102"/>
    <n v="51"/>
    <n v="967752322"/>
    <x v="0"/>
    <s v="Domicilio"/>
    <s v="Confirmada"/>
    <s v="Diferida"/>
    <s v="Ecommerce desktop"/>
    <m/>
    <m/>
    <x v="1"/>
    <s v="Confirmado"/>
    <m/>
    <x v="1"/>
    <s v="Delivery"/>
    <s v="CALLE LA ALAMEDA 105 - DPTO 201 CERCA AL PUENTE DE LA AVENIDA PAKAMUROS"/>
    <s v="JAEN"/>
    <s v="JAEN"/>
    <s v="CAJAMARCA"/>
    <d v="2023-10-23T18:12:12"/>
    <x v="87"/>
    <d v="2023-10-23T18:12:15"/>
    <x v="0"/>
    <x v="0"/>
    <x v="0"/>
  </r>
  <r>
    <n v="112"/>
    <s v="FDC9X3GDPHGC-A2"/>
    <s v="FDC9X3GDPHGC"/>
    <s v="Hijo"/>
    <s v="LUIS FERNANDO FERNANDEZ RAMOS"/>
    <s v="DNI"/>
    <n v="70752102"/>
    <n v="51"/>
    <n v="967752322"/>
    <x v="0"/>
    <s v="Domicilio"/>
    <s v="Confirmada"/>
    <s v="Diferida"/>
    <s v="Ecommerce desktop"/>
    <s v="Cluster"/>
    <s v="Confirmado"/>
    <x v="1"/>
    <s v="Creado"/>
    <m/>
    <x v="0"/>
    <s v="Delivery"/>
    <s v="CALLE LA ALAMEDA 105 - DPTO 201 CERCA AL PUENTE DE LA AVENIDA PAKAMUROS"/>
    <s v="JAEN"/>
    <s v="JAEN"/>
    <s v="CAJAMARCA"/>
    <d v="2023-10-23T18:12:12"/>
    <x v="87"/>
    <d v="2023-10-23T18:12:15"/>
    <x v="0"/>
    <x v="0"/>
    <x v="0"/>
  </r>
  <r>
    <n v="113"/>
    <s v="FDC9X3GLMM54-A1"/>
    <s v="FDC9X3GLMM54"/>
    <s v="Hijo"/>
    <s v="MARLON JAIME REVELO SANCHEZ"/>
    <s v="DNI"/>
    <n v="47141879"/>
    <n v="51"/>
    <n v="935375094"/>
    <x v="0"/>
    <s v="Tienda"/>
    <s v="Confirmada"/>
    <s v="Diferida"/>
    <s v="Ecommerce desktop"/>
    <m/>
    <m/>
    <x v="0"/>
    <s v="Confirmado"/>
    <m/>
    <x v="1"/>
    <s v="Huaraz Luzuriaga 526 Ancash"/>
    <s v="Av. Luzuriaga Nro 526"/>
    <s v="HUARAZ"/>
    <s v="HUARAZ"/>
    <s v="ANCASH"/>
    <d v="2023-10-23T15:39:06"/>
    <x v="88"/>
    <d v="2023-10-23T15:39:06"/>
    <x v="0"/>
    <x v="0"/>
    <x v="0"/>
  </r>
  <r>
    <n v="114"/>
    <s v="FDC9X3GLMM54-A2"/>
    <s v="FDC9X3GLMM54"/>
    <s v="Hijo"/>
    <s v="MARLON JAIME REVELO SANCHEZ"/>
    <s v="DNI"/>
    <n v="47141879"/>
    <n v="51"/>
    <n v="935375094"/>
    <x v="0"/>
    <s v="Tienda"/>
    <s v="Confirmada"/>
    <s v="Diferida"/>
    <s v="Ecommerce desktop"/>
    <s v="Cluster"/>
    <s v="Confirmado"/>
    <x v="0"/>
    <s v="Creado"/>
    <m/>
    <x v="0"/>
    <s v="Huaraz Luzuriaga 526 Ancash"/>
    <s v="Av. Luzuriaga Nro 526"/>
    <s v="HUARAZ"/>
    <s v="HUARAZ"/>
    <s v="ANCASH"/>
    <d v="2023-10-23T15:39:06"/>
    <x v="88"/>
    <d v="2023-10-23T15:39:06"/>
    <x v="0"/>
    <x v="0"/>
    <x v="0"/>
  </r>
  <r>
    <n v="115"/>
    <s v="FDC9X3H0MTUX-A2"/>
    <s v="FDC9X3H0MTUX"/>
    <s v="Hijo"/>
    <s v="CRISTHYAN ANTHONY PACHECO MENDOZA"/>
    <s v="DNI"/>
    <n v="73537146"/>
    <n v="51"/>
    <n v="998957857"/>
    <x v="0"/>
    <s v="Domicilio"/>
    <s v="Confirmada"/>
    <s v="Diferida"/>
    <s v="Ecommerce android"/>
    <s v="Cluster"/>
    <s v="Confirmado"/>
    <x v="1"/>
    <s v="Creado"/>
    <m/>
    <x v="2"/>
    <s v="Delivery"/>
    <s v="CALLE NUEVA 270 CASA BLANCA AL LADO DE LA UGEL HUARMEY. EN LA BODEGA PASTELERIA CRISTY."/>
    <s v="HUARMEY"/>
    <s v="HUARMEY"/>
    <s v="ANCASH"/>
    <d v="2023-10-23T15:42:43"/>
    <x v="89"/>
    <d v="2023-10-23T16:11:44"/>
    <x v="0"/>
    <x v="0"/>
    <x v="0"/>
  </r>
  <r>
    <n v="116"/>
    <s v="FDC9X3HEV5XV-A1"/>
    <s v="FDC9X3HEV5XV"/>
    <s v="Hijo"/>
    <s v="GABRIELA OYOLA MONDRAGON"/>
    <s v="DNI"/>
    <n v="72399202"/>
    <n v="51"/>
    <n v="972503450"/>
    <x v="0"/>
    <s v="Domicilio"/>
    <s v="Confirmada"/>
    <s v="Diferida"/>
    <s v="Ecommerce android"/>
    <m/>
    <m/>
    <x v="1"/>
    <s v="Confirmado"/>
    <m/>
    <x v="1"/>
    <s v="Delivery"/>
    <s v="HERNANDO DELUQUE HERNANDO DELUQUE - 118"/>
    <s v="TUMBES"/>
    <s v="TUMBES"/>
    <s v="TUMBES"/>
    <d v="2023-10-23T15:53:37"/>
    <x v="90"/>
    <d v="2023-10-23T15:53:37"/>
    <x v="0"/>
    <x v="0"/>
    <x v="0"/>
  </r>
  <r>
    <n v="117"/>
    <s v="FDC9X3IU2XND-A1"/>
    <s v="FDC9X3IU2XND"/>
    <s v="Hijo"/>
    <s v="MILAGROS VIZCARRA SALDAÑA"/>
    <s v="DNI"/>
    <n v="40828652"/>
    <n v="51"/>
    <n v="961934656"/>
    <x v="0"/>
    <s v="Tienda"/>
    <s v="Confirmada"/>
    <s v="Diferida"/>
    <s v="Ecommerce android"/>
    <m/>
    <m/>
    <x v="0"/>
    <s v="Confirmado"/>
    <m/>
    <x v="1"/>
    <s v="Real Plaza Pucallpa"/>
    <s v="Av. Centenario Nro 1642 - CC. Real Plaza de LC-124 / LC- 126"/>
    <s v="YARINACOCHA"/>
    <s v="CORONEL PORTILLO"/>
    <s v="UCAYALI"/>
    <d v="2023-10-23T15:54:22"/>
    <x v="91"/>
    <d v="2023-10-23T15:54:22"/>
    <x v="0"/>
    <x v="0"/>
    <x v="0"/>
  </r>
  <r>
    <n v="118"/>
    <s v="FDC9X3JKEKH2-A1"/>
    <s v="FDC9X3JKEKH2"/>
    <s v="Hijo"/>
    <s v="INÉS VILMA BELLO GÓMEZ"/>
    <s v="DNI"/>
    <n v="32978350"/>
    <n v="51"/>
    <n v="943069525"/>
    <x v="0"/>
    <s v="Tienda"/>
    <s v="Confirmada"/>
    <s v="Diferida"/>
    <s v="Ecommerce android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5:57:02"/>
    <x v="92"/>
    <d v="2023-10-23T15:57:02"/>
    <x v="0"/>
    <x v="0"/>
    <x v="0"/>
  </r>
  <r>
    <n v="119"/>
    <s v="FDC9X3JKEKH2-A2"/>
    <s v="FDC9X3JKEKH2"/>
    <s v="Hijo"/>
    <s v="INÉS VILMA BELLO GÓMEZ"/>
    <s v="DNI"/>
    <n v="32978350"/>
    <n v="51"/>
    <n v="943069525"/>
    <x v="0"/>
    <s v="Tienda"/>
    <s v="Confirmada"/>
    <s v="Diferida"/>
    <s v="Ecommerce android"/>
    <s v="Cluster"/>
    <s v="Confirmado"/>
    <x v="0"/>
    <s v="Creado"/>
    <m/>
    <x v="0"/>
    <s v="Mega Plaza Chimbote"/>
    <s v="Mz B Lt 1-A Parque Gran Chavin C.C. Megaplaza Chimbote Tda. L57 - L58"/>
    <s v="CHIMBOTE"/>
    <s v="SANTA"/>
    <s v="ANCASH"/>
    <d v="2023-10-23T15:57:02"/>
    <x v="92"/>
    <d v="2023-10-23T15:57:02"/>
    <x v="0"/>
    <x v="0"/>
    <x v="0"/>
  </r>
  <r>
    <n v="120"/>
    <s v="FDC9X3K0PYOG-A1"/>
    <s v="FDC9X3K0PYOG"/>
    <s v="Hijo"/>
    <s v="HELEM CHAVEZ CABALLERO"/>
    <s v="DNI"/>
    <n v="41837902"/>
    <n v="51"/>
    <n v="977797837"/>
    <x v="0"/>
    <s v="Tienda"/>
    <s v="Confirmada"/>
    <s v="Diferida"/>
    <s v="Ecommerce mobile"/>
    <m/>
    <m/>
    <x v="0"/>
    <s v="Confirmado"/>
    <m/>
    <x v="1"/>
    <s v="Real Plaza Arequipa"/>
    <s v="Av. El Ejercito 1009 Urb. Leon XXIII C.C. Real Plaza Arequipa LC-132"/>
    <s v="CAYMA"/>
    <s v="AREQUIPA"/>
    <s v="AREQUIPA"/>
    <d v="2023-10-23T15:59:46"/>
    <x v="93"/>
    <d v="2023-10-23T15:59:46"/>
    <x v="0"/>
    <x v="0"/>
    <x v="0"/>
  </r>
  <r>
    <n v="121"/>
    <s v="FDC9X3SLDLFA-A1"/>
    <s v="FDC9X3SLDLFA"/>
    <s v="Hijo"/>
    <s v="MARIBEL KRISTEL ROJAS DAVILA"/>
    <s v="DNI"/>
    <n v="44789621"/>
    <n v="51"/>
    <n v="924657022"/>
    <x v="0"/>
    <s v="Tienda"/>
    <s v="Confirmada"/>
    <s v="Diferida"/>
    <s v="Ecommerce mobile"/>
    <m/>
    <m/>
    <x v="2"/>
    <s v="Confirmado"/>
    <m/>
    <x v="1"/>
    <s v="Mall Plaza Comas"/>
    <s v="Av. Los Angeles S/N - Mall Plaza Comas Tda B1014 - B1018"/>
    <s v="COMAS"/>
    <s v="LIMA"/>
    <s v="LIMA"/>
    <d v="2023-10-23T16:13:09"/>
    <x v="94"/>
    <d v="2023-10-23T16:31:25"/>
    <x v="0"/>
    <x v="0"/>
    <x v="0"/>
  </r>
  <r>
    <n v="122"/>
    <s v="FDC9X3SLDLFA-A2"/>
    <s v="FDC9X3SLDLFA"/>
    <s v="Hijo"/>
    <s v="MARIBEL KRISTEL ROJAS DAVILA"/>
    <s v="DNI"/>
    <n v="44789621"/>
    <n v="51"/>
    <n v="924657022"/>
    <x v="0"/>
    <s v="Tienda"/>
    <s v="Confirmada"/>
    <s v="Diferida"/>
    <s v="Ecommerce mobile"/>
    <s v="Cluster"/>
    <s v="Confirmado"/>
    <x v="2"/>
    <s v="Creado"/>
    <m/>
    <x v="0"/>
    <s v="Mall Plaza Comas"/>
    <s v="Av. Los Angeles S/N - Mall Plaza Comas Tda B1014 - B1018"/>
    <s v="COMAS"/>
    <s v="LIMA"/>
    <s v="LIMA"/>
    <d v="2023-10-23T16:13:09"/>
    <x v="94"/>
    <d v="2023-10-23T16:31:25"/>
    <x v="0"/>
    <x v="0"/>
    <x v="0"/>
  </r>
  <r>
    <n v="123"/>
    <s v="FDC9X3SRIEAW-A1"/>
    <s v="FDC9X3SRIEAW"/>
    <s v="Hijo"/>
    <s v="REBECA VIDAL MORAN"/>
    <s v="DNI"/>
    <n v="43501915"/>
    <n v="51"/>
    <n v="925342072"/>
    <x v="0"/>
    <s v="Tienda"/>
    <s v="Confirmada"/>
    <s v="Diferida"/>
    <s v="Admin desktop"/>
    <m/>
    <m/>
    <x v="0"/>
    <s v="Confirmado"/>
    <m/>
    <x v="1"/>
    <s v="Tumbes Republica Del Peru 319 Tumbes"/>
    <s v="Av. Republica del Peru Nro 319 (Lote 31 Mz A)"/>
    <s v="TUMBES"/>
    <s v="TUMBES"/>
    <s v="TUMBES"/>
    <d v="2023-10-23T16:12:08"/>
    <x v="95"/>
    <d v="2023-10-23T16:12:09"/>
    <x v="0"/>
    <x v="0"/>
    <x v="0"/>
  </r>
  <r>
    <n v="124"/>
    <s v="FDC9X3SRIEAW-A2"/>
    <s v="FDC9X3SRIEAW"/>
    <s v="Hijo"/>
    <s v="REBECA VIDAL MORAN"/>
    <s v="DNI"/>
    <n v="43501915"/>
    <n v="51"/>
    <n v="925342072"/>
    <x v="0"/>
    <s v="Tienda"/>
    <s v="Confirmada"/>
    <s v="Diferida"/>
    <s v="Admin desktop"/>
    <s v="Cluster"/>
    <s v="Confirmado"/>
    <x v="0"/>
    <s v="Creado"/>
    <m/>
    <x v="0"/>
    <s v="Tumbes Republica Del Peru 319 Tumbes"/>
    <s v="Av. Republica del Peru Nro 319 (Lote 31 Mz A)"/>
    <s v="TUMBES"/>
    <s v="TUMBES"/>
    <s v="TUMBES"/>
    <d v="2023-10-23T16:12:08"/>
    <x v="95"/>
    <d v="2023-10-23T16:12:09"/>
    <x v="0"/>
    <x v="0"/>
    <x v="0"/>
  </r>
  <r>
    <n v="125"/>
    <s v="FDC9X3STLGAB-A1"/>
    <s v="FDC9X3STLGAB"/>
    <s v="Hijo"/>
    <s v="LEYSI ESMERALDA SALAZAR CAMPOS"/>
    <s v="DNI"/>
    <n v="45034296"/>
    <n v="51"/>
    <n v="992283511"/>
    <x v="0"/>
    <s v="Domicilio"/>
    <s v="Confirmada"/>
    <s v="Diferida"/>
    <s v="Ecommerce android"/>
    <m/>
    <m/>
    <x v="1"/>
    <s v="Confirmado"/>
    <m/>
    <x v="1"/>
    <s v="Delivery"/>
    <s v="CALLE NACIONALISMO 410 PUEBLO JOVEN 9 DE OCTUBRE A TRES CUADRAS DEL MERCADO DEL 9 DE OCTUBRE A LA MANO IZQUIERDA Y LUEGO A LA DERECHA"/>
    <s v="CHICLAYO"/>
    <s v="CHICLAYO"/>
    <s v="LAMBAYEQUE"/>
    <d v="2023-10-23T16:18:44"/>
    <x v="96"/>
    <d v="2023-10-23T16:18:45"/>
    <x v="0"/>
    <x v="0"/>
    <x v="0"/>
  </r>
  <r>
    <n v="126"/>
    <s v="FDC9X3STLGAB-A2"/>
    <s v="FDC9X3STLGAB"/>
    <s v="Hijo"/>
    <s v="LEYSI ESMERALDA SALAZAR CAMPOS"/>
    <s v="DNI"/>
    <n v="45034296"/>
    <n v="51"/>
    <n v="992283511"/>
    <x v="0"/>
    <s v="Domicilio"/>
    <s v="Confirmada"/>
    <s v="Diferida"/>
    <s v="Ecommerce android"/>
    <s v="Cluster"/>
    <s v="Confirmado"/>
    <x v="1"/>
    <s v="Creado"/>
    <m/>
    <x v="0"/>
    <s v="Delivery"/>
    <s v="CALLE NACIONALISMO 410 PUEBLO JOVEN 9 DE OCTUBRE A TRES CUADRAS DEL MERCADO DEL 9 DE OCTUBRE A LA MANO IZQUIERDA Y LUEGO A LA DERECHA"/>
    <s v="CHICLAYO"/>
    <s v="CHICLAYO"/>
    <s v="LAMBAYEQUE"/>
    <d v="2023-10-23T16:18:44"/>
    <x v="96"/>
    <d v="2023-10-23T16:18:45"/>
    <x v="0"/>
    <x v="0"/>
    <x v="0"/>
  </r>
  <r>
    <n v="127"/>
    <s v="FDC9X3SZHOX8-A1"/>
    <s v="FDC9X3SZHOX8"/>
    <s v="Hijo"/>
    <s v="YASHMIRA EVELYN APARCO VALLEJOS"/>
    <s v="DNI"/>
    <n v="41844758"/>
    <n v="51"/>
    <n v="976085478"/>
    <x v="0"/>
    <s v="Tienda"/>
    <s v="Confirmada"/>
    <s v="Diferida"/>
    <s v="Ecommerce mobile"/>
    <m/>
    <m/>
    <x v="0"/>
    <s v="Confirmado"/>
    <m/>
    <x v="1"/>
    <s v="Plaza Del Sol Huacho"/>
    <s v="Calle Colon Nro 601 C.C. Plaza del Sol Norte Chico Tda. Nro 232"/>
    <s v="HUACHO"/>
    <s v="HUAURA"/>
    <s v="LIMA"/>
    <d v="2023-10-23T16:14:36"/>
    <x v="97"/>
    <d v="2023-10-23T16:32:48"/>
    <x v="0"/>
    <x v="0"/>
    <x v="0"/>
  </r>
  <r>
    <n v="128"/>
    <s v="FDC9X3SZHOX8-A2"/>
    <s v="FDC9X3SZHOX8"/>
    <s v="Hijo"/>
    <s v="YASHMIRA EVELYN APARCO VALLEJOS"/>
    <s v="DNI"/>
    <n v="41844758"/>
    <n v="51"/>
    <n v="976085478"/>
    <x v="0"/>
    <s v="Tienda"/>
    <s v="Confirmada"/>
    <s v="Diferida"/>
    <s v="Ecommerce mobile"/>
    <s v="Cluster"/>
    <s v="Confirmado"/>
    <x v="0"/>
    <s v="Creado"/>
    <m/>
    <x v="0"/>
    <s v="Plaza Del Sol Huacho"/>
    <s v="Calle Colon Nro 601 C.C. Plaza del Sol Norte Chico Tda. Nro 232"/>
    <s v="HUACHO"/>
    <s v="HUAURA"/>
    <s v="LIMA"/>
    <d v="2023-10-23T16:14:36"/>
    <x v="97"/>
    <d v="2023-10-23T16:32:48"/>
    <x v="0"/>
    <x v="0"/>
    <x v="0"/>
  </r>
  <r>
    <n v="129"/>
    <s v="FDC9X3TLXWF2-A1"/>
    <s v="FDC9X3TLXWF2"/>
    <s v="Hijo"/>
    <s v="JOSE GABRIEL SEGURA CARRANZA"/>
    <s v="DNI"/>
    <n v="40123098"/>
    <n v="51"/>
    <n v="997089621"/>
    <x v="0"/>
    <s v="Tienda"/>
    <s v="Confirmada"/>
    <s v="Diferida"/>
    <s v="Ecommerce android"/>
    <m/>
    <m/>
    <x v="4"/>
    <s v="Confirmado"/>
    <m/>
    <x v="1"/>
    <s v="Jockey Plaza"/>
    <s v="Av. Javier Prado Este 4200 C.C. Jockey Plaza Tda. Nro 264"/>
    <s v="SANTIAGO DE SURCO"/>
    <s v="LIMA"/>
    <s v="LIMA"/>
    <d v="2023-10-23T16:17:31"/>
    <x v="98"/>
    <d v="2023-10-23T16:17:31"/>
    <x v="0"/>
    <x v="0"/>
    <x v="0"/>
  </r>
  <r>
    <n v="130"/>
    <s v="FDC9X3TLXWF2-A2"/>
    <s v="FDC9X3TLXWF2"/>
    <s v="Hijo"/>
    <s v="JOSE GABRIEL SEGURA CARRANZA"/>
    <s v="DNI"/>
    <n v="40123098"/>
    <n v="51"/>
    <n v="997089621"/>
    <x v="0"/>
    <s v="Tienda"/>
    <s v="Confirmada"/>
    <s v="Diferida"/>
    <s v="Ecommerce android"/>
    <s v="Cluster"/>
    <s v="Confirmado"/>
    <x v="4"/>
    <s v="Creado"/>
    <m/>
    <x v="0"/>
    <s v="Jockey Plaza"/>
    <s v="Av. Javier Prado Este 4200 C.C. Jockey Plaza Tda. Nro 264"/>
    <s v="SANTIAGO DE SURCO"/>
    <s v="LIMA"/>
    <s v="LIMA"/>
    <d v="2023-10-23T16:17:31"/>
    <x v="98"/>
    <d v="2023-10-23T16:17:31"/>
    <x v="0"/>
    <x v="0"/>
    <x v="0"/>
  </r>
  <r>
    <n v="131"/>
    <s v="FDC9X3UTK64R-A1"/>
    <s v="FDC9X3UTK64R"/>
    <s v="Hijo"/>
    <s v="ELIZABETH VANESA SOTO PACCAYA"/>
    <s v="DNI"/>
    <n v="47707697"/>
    <n v="51"/>
    <n v="951154759"/>
    <x v="0"/>
    <s v="Tienda"/>
    <s v="Confirmada"/>
    <s v="Diferida"/>
    <s v="Ecommerce mobile"/>
    <m/>
    <m/>
    <x v="0"/>
    <s v="Confirmado"/>
    <m/>
    <x v="1"/>
    <s v="Real Plaza Arequipa"/>
    <s v="Av. El Ejercito 1009 Urb. Leon XXIII C.C. Real Plaza Arequipa LC-132"/>
    <s v="CAYMA"/>
    <s v="AREQUIPA"/>
    <s v="AREQUIPA"/>
    <d v="2023-10-23T16:24:58"/>
    <x v="99"/>
    <d v="2023-10-23T16:24:58"/>
    <x v="0"/>
    <x v="0"/>
    <x v="0"/>
  </r>
  <r>
    <n v="132"/>
    <s v="FDC9X3UTK65H-A1"/>
    <s v="FDC9X3UTK65H"/>
    <s v="Hijo"/>
    <s v="jennifer velasquez"/>
    <s v="DNI"/>
    <n v="73970956"/>
    <n v="51"/>
    <n v="952138540"/>
    <x v="0"/>
    <s v="Tienda"/>
    <s v="Confirmada"/>
    <s v="Diferida"/>
    <s v="Ecommerce android"/>
    <m/>
    <m/>
    <x v="2"/>
    <s v="Confirmado"/>
    <m/>
    <x v="1"/>
    <s v="SJL Chimu 757 Lima"/>
    <s v="Av. Chimu Nro 757"/>
    <s v="SAN JUAN DE LURIGANCHO"/>
    <s v="LIMA"/>
    <s v="LIMA"/>
    <d v="2023-10-23T16:25:46"/>
    <x v="99"/>
    <d v="2023-10-23T16:25:47"/>
    <x v="0"/>
    <x v="0"/>
    <x v="0"/>
  </r>
  <r>
    <n v="133"/>
    <s v="FDC9X3UTK65H-A2"/>
    <s v="FDC9X3UTK65H"/>
    <s v="Hijo"/>
    <s v="jennifer velasquez"/>
    <s v="DNI"/>
    <n v="73970956"/>
    <n v="51"/>
    <n v="952138540"/>
    <x v="0"/>
    <s v="Tienda"/>
    <s v="Confirmada"/>
    <s v="Diferida"/>
    <s v="Ecommerce android"/>
    <s v="Cluster"/>
    <s v="Confirmado"/>
    <x v="2"/>
    <s v="Creado"/>
    <m/>
    <x v="0"/>
    <s v="SJL Chimu 757 Lima"/>
    <s v="Av. Chimu Nro 757"/>
    <s v="SAN JUAN DE LURIGANCHO"/>
    <s v="LIMA"/>
    <s v="LIMA"/>
    <d v="2023-10-23T16:25:46"/>
    <x v="99"/>
    <d v="2023-10-23T16:25:47"/>
    <x v="0"/>
    <x v="0"/>
    <x v="0"/>
  </r>
  <r>
    <n v="134"/>
    <s v="FDC9X3VKAOT1-A1"/>
    <s v="FDC9X3VKAOT1"/>
    <s v="Hijo"/>
    <s v="ZORAIDA QUISPE LLANTOY"/>
    <s v="DNI"/>
    <n v="47808065"/>
    <n v="51"/>
    <n v="925933440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7:03:41"/>
    <x v="100"/>
    <d v="2023-10-23T17:03:41"/>
    <x v="0"/>
    <x v="0"/>
    <x v="0"/>
  </r>
  <r>
    <n v="135"/>
    <s v="FDC9X3VKAOT1-A2"/>
    <s v="FDC9X3VKAOT1"/>
    <s v="Hijo"/>
    <s v="ZORAIDA QUISPE LLANTOY"/>
    <s v="DNI"/>
    <n v="47808065"/>
    <n v="51"/>
    <n v="925933440"/>
    <x v="0"/>
    <s v="Tienda"/>
    <s v="Confirmada"/>
    <s v="Diferida"/>
    <s v="Ecommerce android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7:03:41"/>
    <x v="100"/>
    <d v="2023-10-23T17:03:41"/>
    <x v="0"/>
    <x v="0"/>
    <x v="0"/>
  </r>
  <r>
    <n v="136"/>
    <s v="FDC9X3XQ31XY-A1"/>
    <s v="FDC9X3XQ31XY"/>
    <s v="Hijo"/>
    <s v="JULIO CESAR MENESES AGUILAR"/>
    <s v="DNI"/>
    <n v="294388635"/>
    <n v="51"/>
    <n v="956105489"/>
    <x v="0"/>
    <s v="Tienda"/>
    <s v="Confirmada"/>
    <s v="Diferida"/>
    <s v="Ecommerce desktop"/>
    <m/>
    <m/>
    <x v="0"/>
    <s v="Confirmado"/>
    <m/>
    <x v="1"/>
    <s v="Mall Aventura Arequipa"/>
    <s v="Av. Porongoche 500 C.C. Mall Aventura Plaza Arequipa Tda. 2026-2028"/>
    <s v="AREQUIPA"/>
    <s v="AREQUIPA"/>
    <s v="AREQUIPA"/>
    <d v="2023-10-23T16:43:28"/>
    <x v="101"/>
    <d v="2023-10-23T16:43:28"/>
    <x v="0"/>
    <x v="0"/>
    <x v="0"/>
  </r>
  <r>
    <n v="137"/>
    <s v="FDC9X3XQ31XY-A2"/>
    <s v="FDC9X3XQ31XY"/>
    <s v="Hijo"/>
    <s v="JULIO CESAR MENESES AGUILAR"/>
    <s v="DNI"/>
    <n v="294388635"/>
    <n v="51"/>
    <n v="956105489"/>
    <x v="0"/>
    <s v="Tienda"/>
    <s v="Confirmada"/>
    <s v="Diferida"/>
    <s v="Ecommerce desktop"/>
    <s v="Cluster"/>
    <s v="Confirmado"/>
    <x v="0"/>
    <s v="Creado"/>
    <m/>
    <x v="0"/>
    <s v="Mall Aventura Arequipa"/>
    <s v="Av. Porongoche 500 C.C. Mall Aventura Plaza Arequipa Tda. 2026-2028"/>
    <s v="AREQUIPA"/>
    <s v="AREQUIPA"/>
    <s v="AREQUIPA"/>
    <d v="2023-10-23T16:43:28"/>
    <x v="101"/>
    <d v="2023-10-23T16:43:28"/>
    <x v="0"/>
    <x v="0"/>
    <x v="0"/>
  </r>
  <r>
    <n v="138"/>
    <s v="FDC9X3YQCKX2-A1"/>
    <s v="FDC9X3YQCKX2"/>
    <s v="Hijo"/>
    <s v="HUGO RODOLFO CARO RUIZ"/>
    <s v="DNI"/>
    <n v="41305702"/>
    <n v="51"/>
    <n v="942607000"/>
    <x v="0"/>
    <s v="Domicilio"/>
    <s v="Confirmada"/>
    <s v="Diferida"/>
    <s v="Ecommerce android"/>
    <m/>
    <m/>
    <x v="1"/>
    <s v="Confirmado"/>
    <m/>
    <x v="1"/>
    <s v="Delivery"/>
    <s v="JR. JOSE PARDO 154 TARAPOTO 2220"/>
    <s v="TARAPOTO"/>
    <s v="SAN MARTIN"/>
    <s v="SAN MARTÍN"/>
    <d v="2023-10-23T16:49:19"/>
    <x v="102"/>
    <d v="2023-10-23T16:49:19"/>
    <x v="0"/>
    <x v="0"/>
    <x v="0"/>
  </r>
  <r>
    <n v="139"/>
    <s v="FDC9X3YQCKX2-A2"/>
    <s v="FDC9X3YQCKX2"/>
    <s v="Hijo"/>
    <s v="HUGO RODOLFO CARO RUIZ"/>
    <s v="DNI"/>
    <n v="41305702"/>
    <n v="51"/>
    <n v="942607000"/>
    <x v="0"/>
    <s v="Domicilio"/>
    <s v="Confirmada"/>
    <s v="Diferida"/>
    <s v="Ecommerce android"/>
    <s v="Cluster"/>
    <s v="Confirmado"/>
    <x v="1"/>
    <s v="Creado"/>
    <m/>
    <x v="0"/>
    <s v="Delivery"/>
    <s v="JR. JOSE PARDO 154 TARAPOTO 2220"/>
    <s v="TARAPOTO"/>
    <s v="SAN MARTIN"/>
    <s v="SAN MARTÍN"/>
    <d v="2023-10-23T16:49:19"/>
    <x v="102"/>
    <d v="2023-10-23T16:49:19"/>
    <x v="0"/>
    <x v="0"/>
    <x v="0"/>
  </r>
  <r>
    <n v="140"/>
    <s v="FDC9X3YY7JM6-A1"/>
    <s v="FDC9X3YY7JM6"/>
    <s v="Hijo"/>
    <s v="ZORAIDA QUISPE LLANTOY"/>
    <s v="DNI"/>
    <n v="47808065"/>
    <n v="51"/>
    <n v="925933440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8:06:54"/>
    <x v="103"/>
    <d v="2023-10-23T18:06:54"/>
    <x v="0"/>
    <x v="0"/>
    <x v="0"/>
  </r>
  <r>
    <n v="141"/>
    <s v="FDC9X3YYKEND-A1"/>
    <s v="FDC9X3YYKEND"/>
    <s v="Hijo"/>
    <s v="MARIA NOEMI  FLORES DIAZ"/>
    <s v="DNI"/>
    <n v="45363485"/>
    <n v="51"/>
    <n v="976991279"/>
    <x v="0"/>
    <s v="Domicilio"/>
    <s v="Confirmada"/>
    <s v="Diferida"/>
    <s v="Ecommerce android"/>
    <m/>
    <m/>
    <x v="1"/>
    <s v="Confirmado"/>
    <m/>
    <x v="1"/>
    <s v="Delivery"/>
    <s v="CALLE AYACUCHO 540 LOTERIA"/>
    <s v="JAEN"/>
    <s v="JAEN"/>
    <s v="CAJAMARCA"/>
    <d v="2023-10-23T17:12:10"/>
    <x v="104"/>
    <d v="2023-10-23T17:12:10"/>
    <x v="0"/>
    <x v="0"/>
    <x v="0"/>
  </r>
  <r>
    <n v="142"/>
    <s v="FDC9X3YYKEND-A2"/>
    <s v="FDC9X3YYKEND"/>
    <s v="Hijo"/>
    <s v="MARIA NOEMI  FLORES DIAZ"/>
    <s v="DNI"/>
    <n v="45363485"/>
    <n v="51"/>
    <n v="976991279"/>
    <x v="0"/>
    <s v="Domicilio"/>
    <s v="Confirmada"/>
    <s v="Diferida"/>
    <s v="Ecommerce android"/>
    <s v="Cluster"/>
    <s v="Confirmado"/>
    <x v="1"/>
    <s v="Creado"/>
    <m/>
    <x v="0"/>
    <s v="Delivery"/>
    <s v="CALLE AYACUCHO 540 LOTERIA"/>
    <s v="JAEN"/>
    <s v="JAEN"/>
    <s v="CAJAMARCA"/>
    <d v="2023-10-23T17:12:10"/>
    <x v="104"/>
    <d v="2023-10-23T17:12:10"/>
    <x v="0"/>
    <x v="0"/>
    <x v="0"/>
  </r>
  <r>
    <n v="143"/>
    <s v="FDC9X3ZDZLMF-A1"/>
    <s v="FDC9X3ZDZLMF"/>
    <s v="Hijo"/>
    <s v="JUAN PEDRO PUCUTAY CARBAJAL"/>
    <s v="DNI"/>
    <n v="32967880"/>
    <n v="51"/>
    <n v="943638690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6:52:28"/>
    <x v="105"/>
    <d v="2023-10-23T16:52:28"/>
    <x v="0"/>
    <x v="0"/>
    <x v="0"/>
  </r>
  <r>
    <n v="144"/>
    <s v="FDC9X3ZDZLMF-A2"/>
    <s v="FDC9X3ZDZLMF"/>
    <s v="Hijo"/>
    <s v="JUAN PEDRO PUCUTAY CARBAJAL"/>
    <s v="DNI"/>
    <n v="32967880"/>
    <n v="51"/>
    <n v="943638690"/>
    <x v="0"/>
    <s v="Tienda"/>
    <s v="Confirmada"/>
    <s v="Diferida"/>
    <s v="Admin mobile"/>
    <s v="Cluster"/>
    <s v="Confirmado"/>
    <x v="0"/>
    <s v="Creado"/>
    <m/>
    <x v="0"/>
    <s v="Chimbote Ladislao Espinar 505-509 Ancash"/>
    <s v="Jr. Ladislao Espinar Nro 505 - 509"/>
    <s v="CHIMBOTE"/>
    <s v="SANTA"/>
    <s v="ANCASH"/>
    <d v="2023-10-23T16:52:28"/>
    <x v="105"/>
    <d v="2023-10-23T16:52:28"/>
    <x v="0"/>
    <x v="0"/>
    <x v="0"/>
  </r>
  <r>
    <n v="145"/>
    <s v="FDC9X3ZVWU3D-A1"/>
    <s v="FDC9X3ZVWU3D"/>
    <s v="Hijo"/>
    <s v="JESUS DEL ROCIO FALCON LOPEZ"/>
    <s v="DNI"/>
    <n v="44862753"/>
    <n v="51"/>
    <n v="955069738"/>
    <x v="0"/>
    <s v="Domicilio"/>
    <s v="Confirmada"/>
    <s v="Diferida"/>
    <s v="Ecommerce android"/>
    <m/>
    <m/>
    <x v="1"/>
    <s v="Confirmado"/>
    <m/>
    <x v="1"/>
    <s v="Delivery"/>
    <s v="AV SOLAR. PASAJE PAULET 523 INT 1"/>
    <s v="HUARAL"/>
    <s v="HUARAL"/>
    <s v="LIMA"/>
    <d v="2023-10-23T16:55:47"/>
    <x v="106"/>
    <d v="2023-10-23T16:55:47"/>
    <x v="0"/>
    <x v="0"/>
    <x v="0"/>
  </r>
  <r>
    <n v="146"/>
    <s v="FDC9X3ZVWU3D-A2"/>
    <s v="FDC9X3ZVWU3D"/>
    <s v="Hijo"/>
    <s v="JESUS DEL ROCIO FALCON LOPEZ"/>
    <s v="DNI"/>
    <n v="44862753"/>
    <n v="51"/>
    <n v="955069738"/>
    <x v="0"/>
    <s v="Domicilio"/>
    <s v="Confirmada"/>
    <s v="Diferida"/>
    <s v="Ecommerce android"/>
    <s v="Cluster"/>
    <s v="Confirmado"/>
    <x v="1"/>
    <s v="Creado"/>
    <m/>
    <x v="0"/>
    <s v="Delivery"/>
    <s v="AV SOLAR. PASAJE PAULET 523 INT 1"/>
    <s v="HUARAL"/>
    <s v="HUARAL"/>
    <s v="LIMA"/>
    <d v="2023-10-23T16:55:47"/>
    <x v="106"/>
    <d v="2023-10-23T16:55:47"/>
    <x v="0"/>
    <x v="0"/>
    <x v="0"/>
  </r>
  <r>
    <n v="147"/>
    <s v="FDC9X4878ZMC-A1"/>
    <s v="FDC9X4878ZMC"/>
    <s v="Hijo"/>
    <s v="JEANETT JESSICA INCA ALAVE"/>
    <s v="DNI"/>
    <n v="41341416"/>
    <n v="51"/>
    <n v="943685418"/>
    <x v="0"/>
    <s v="Domicilio"/>
    <s v="Confirmada"/>
    <s v="Diferida"/>
    <s v="Ecommerce desktop"/>
    <m/>
    <m/>
    <x v="1"/>
    <s v="Confirmado"/>
    <m/>
    <x v="1"/>
    <s v="Delivery"/>
    <s v="MZ. F4 LT.22 AA.HH. 10 DE OCTUBRE ALTURA DE POSTA 10 DE OCTUBRE"/>
    <s v="SAN JUAN DE LURIGANCHO"/>
    <s v="LIMA"/>
    <s v="LIMA"/>
    <d v="2023-10-23T17:07:44"/>
    <x v="107"/>
    <d v="2023-10-23T17:17:08"/>
    <x v="0"/>
    <x v="0"/>
    <x v="0"/>
  </r>
  <r>
    <n v="148"/>
    <s v="FDC9X4878ZMC-A2"/>
    <s v="FDC9X4878ZMC"/>
    <s v="Hijo"/>
    <s v="JEANETT JESSICA INCA ALAVE"/>
    <s v="DNI"/>
    <n v="41341416"/>
    <n v="51"/>
    <n v="943685418"/>
    <x v="0"/>
    <s v="Domicilio"/>
    <s v="Confirmada"/>
    <s v="Diferida"/>
    <s v="Ecommerce desktop"/>
    <s v="Cluster"/>
    <s v="Confirmado"/>
    <x v="1"/>
    <s v="Creado"/>
    <m/>
    <x v="0"/>
    <s v="Delivery"/>
    <s v="MZ. F4 LT.22 AA.HH. 10 DE OCTUBRE ALTURA DE POSTA 10 DE OCTUBRE"/>
    <s v="SAN JUAN DE LURIGANCHO"/>
    <s v="LIMA"/>
    <s v="LIMA"/>
    <d v="2023-10-23T17:07:44"/>
    <x v="107"/>
    <d v="2023-10-23T17:17:08"/>
    <x v="0"/>
    <x v="0"/>
    <x v="0"/>
  </r>
  <r>
    <n v="149"/>
    <s v="FDC9X487FF72-A1"/>
    <s v="FDC9X487FF72"/>
    <s v="Hijo"/>
    <s v="AYDE CUBA GOMEZ"/>
    <s v="DNI"/>
    <n v="43679292"/>
    <n v="51"/>
    <n v="90059113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7:05:23"/>
    <x v="108"/>
    <d v="2023-10-23T17:05:23"/>
    <x v="0"/>
    <x v="0"/>
    <x v="0"/>
  </r>
  <r>
    <n v="150"/>
    <s v="FDC9X487FF72-A2"/>
    <s v="FDC9X487FF72"/>
    <s v="Hijo"/>
    <s v="AYDE CUBA GOMEZ"/>
    <s v="DNI"/>
    <n v="43679292"/>
    <n v="51"/>
    <n v="90059113"/>
    <x v="0"/>
    <s v="Tienda"/>
    <s v="Confirmada"/>
    <s v="Diferida"/>
    <s v="Admin desktop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7:05:23"/>
    <x v="108"/>
    <d v="2023-10-23T17:05:23"/>
    <x v="0"/>
    <x v="0"/>
    <x v="0"/>
  </r>
  <r>
    <n v="151"/>
    <s v="FDC9X48DMDF6-A1"/>
    <s v="FDC9X48DMDF6"/>
    <s v="Hijo"/>
    <s v="JOSE ALEXANDER SILES TAMATA"/>
    <s v="DNI"/>
    <n v="44517484"/>
    <n v="51"/>
    <n v="982600032"/>
    <x v="0"/>
    <s v="Tienda"/>
    <s v="Confirmada"/>
    <s v="Diferida"/>
    <s v="Ecommerce android"/>
    <m/>
    <m/>
    <x v="0"/>
    <s v="Confirmado"/>
    <m/>
    <x v="1"/>
    <s v="Tacna San Martin 737 Tacna"/>
    <s v="Av. San Martin Nro 737"/>
    <s v="TACNA"/>
    <s v="TACNA"/>
    <s v="TACNA"/>
    <d v="2023-10-23T17:08:32"/>
    <x v="109"/>
    <d v="2023-10-23T17:08:32"/>
    <x v="0"/>
    <x v="0"/>
    <x v="0"/>
  </r>
  <r>
    <n v="152"/>
    <s v="FDC9X48DMDF6-A2"/>
    <s v="FDC9X48DMDF6"/>
    <s v="Hijo"/>
    <s v="JOSE ALEXANDER SILES TAMATA"/>
    <s v="DNI"/>
    <n v="44517484"/>
    <n v="51"/>
    <n v="982600032"/>
    <x v="0"/>
    <s v="Tienda"/>
    <s v="Confirmada"/>
    <s v="Diferida"/>
    <s v="Ecommerce android"/>
    <s v="Cluster"/>
    <s v="Confirmado"/>
    <x v="0"/>
    <s v="Creado"/>
    <m/>
    <x v="0"/>
    <s v="Tacna San Martin 737 Tacna"/>
    <s v="Av. San Martin Nro 737"/>
    <s v="TACNA"/>
    <s v="TACNA"/>
    <s v="TACNA"/>
    <d v="2023-10-23T17:08:32"/>
    <x v="109"/>
    <d v="2023-10-23T17:08:32"/>
    <x v="0"/>
    <x v="0"/>
    <x v="0"/>
  </r>
  <r>
    <n v="153"/>
    <s v="FDC9X48NDY5X-A1"/>
    <s v="FDC9X48NDY5X"/>
    <s v="Hijo"/>
    <s v="ALIS CAROL QUISPE CABANILLAS"/>
    <s v="DNI"/>
    <n v="72541839"/>
    <n v="51"/>
    <n v="925726460"/>
    <x v="0"/>
    <s v="Tienda"/>
    <s v="Confirmada"/>
    <s v="Diferida"/>
    <s v="Ecommerce mobile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7:08:22"/>
    <x v="110"/>
    <d v="2023-10-23T17:08:23"/>
    <x v="0"/>
    <x v="0"/>
    <x v="0"/>
  </r>
  <r>
    <n v="154"/>
    <s v="FDC9X48NDY5X-A2"/>
    <s v="FDC9X48NDY5X"/>
    <s v="Hijo"/>
    <s v="ALIS CAROL QUISPE CABANILLAS"/>
    <s v="DNI"/>
    <n v="72541839"/>
    <n v="51"/>
    <n v="925726460"/>
    <x v="0"/>
    <s v="Tienda"/>
    <s v="Confirmada"/>
    <s v="Diferida"/>
    <s v="Ecommerce mobile"/>
    <s v="Cluster"/>
    <s v="Confirmado"/>
    <x v="0"/>
    <s v="Creado"/>
    <m/>
    <x v="0"/>
    <s v="Mall Aventura Trujillo"/>
    <s v="Av. Mansiche con America Oeste s/n C.C. Mall Plaza Tda. 1071-1075"/>
    <s v="TRUJILLO"/>
    <s v="TRUJILLO"/>
    <s v="LA LIBERTAD"/>
    <d v="2023-10-23T17:08:22"/>
    <x v="110"/>
    <d v="2023-10-23T17:08:23"/>
    <x v="0"/>
    <x v="0"/>
    <x v="0"/>
  </r>
  <r>
    <n v="155"/>
    <s v="FDC9X48NG3CL-A2"/>
    <s v="FDC9X48NG3CL"/>
    <s v="Hijo"/>
    <s v="SILVIA VARGAS MARENA"/>
    <s v="DNI"/>
    <n v="45894378"/>
    <n v="51"/>
    <n v="969172097"/>
    <x v="0"/>
    <s v="Tienda"/>
    <s v="Confirmada"/>
    <s v="Diferida"/>
    <s v="Admin desktop"/>
    <s v="Cluster"/>
    <s v="Confirmado"/>
    <x v="0"/>
    <s v="Creado"/>
    <m/>
    <x v="0"/>
    <s v="Chachapoyas 2 de Mayo 552 Chachapoyas"/>
    <s v="Jirón 2 de Mayo N°552"/>
    <s v="CHACHAPOYAS"/>
    <s v="CHACHAPOYAS"/>
    <s v="AMAZONAS"/>
    <d v="2023-10-23T17:27:02"/>
    <x v="111"/>
    <d v="2023-10-23T17:27:02"/>
    <x v="0"/>
    <x v="0"/>
    <x v="0"/>
  </r>
  <r>
    <n v="156"/>
    <s v="FDC9X48OZU3W-A1"/>
    <s v="FDC9X48OZU3W"/>
    <s v="Hijo"/>
    <s v="JORGE CLOVER SALDAÑA TORRES"/>
    <s v="DNI"/>
    <n v="47972943"/>
    <n v="51"/>
    <n v="996220037"/>
    <x v="0"/>
    <s v="Domicilio"/>
    <s v="Confirmada"/>
    <s v="Diferida"/>
    <s v="Ecommerce iOS"/>
    <m/>
    <m/>
    <x v="1"/>
    <s v="Confirmado"/>
    <m/>
    <x v="1"/>
    <s v="Delivery"/>
    <s v="JR. SANTOS CHOCANO CDRA. 6 URB. VILLA MERCEDEZ. A ESPALDAS DEL AEROPUERTO DE TOCACHE"/>
    <s v="TOCACHE"/>
    <s v="TOCACHE"/>
    <s v="SAN MARTÍN"/>
    <d v="2023-10-23T17:09:36"/>
    <x v="112"/>
    <d v="2023-10-23T17:17:21"/>
    <x v="0"/>
    <x v="0"/>
    <x v="0"/>
  </r>
  <r>
    <n v="157"/>
    <s v="FDC9X48OZU3W-A2"/>
    <s v="FDC9X48OZU3W"/>
    <s v="Hijo"/>
    <s v="JORGE CLOVER SALDAÑA TORRES"/>
    <s v="DNI"/>
    <n v="47972943"/>
    <n v="51"/>
    <n v="996220037"/>
    <x v="0"/>
    <s v="Domicilio"/>
    <s v="Confirmada"/>
    <s v="Diferida"/>
    <s v="Ecommerce iOS"/>
    <s v="Cluster"/>
    <s v="Confirmado"/>
    <x v="1"/>
    <s v="Creado"/>
    <m/>
    <x v="0"/>
    <s v="Delivery"/>
    <s v="JR. SANTOS CHOCANO CDRA. 6 URB. VILLA MERCEDEZ. A ESPALDAS DEL AEROPUERTO DE TOCACHE"/>
    <s v="TOCACHE"/>
    <s v="TOCACHE"/>
    <s v="SAN MARTÍN"/>
    <d v="2023-10-23T17:09:36"/>
    <x v="112"/>
    <d v="2023-10-23T17:17:21"/>
    <x v="0"/>
    <x v="0"/>
    <x v="0"/>
  </r>
  <r>
    <n v="158"/>
    <s v="FDC9X48VS8VV-A1"/>
    <s v="FDC9X48VS8VV"/>
    <s v="Hijo"/>
    <s v="RICHARD MATHEUS QUISPE GRAUS"/>
    <s v="DNI"/>
    <n v="71219708"/>
    <n v="51"/>
    <n v="989970079"/>
    <x v="0"/>
    <s v="Tienda"/>
    <s v="Confirmada"/>
    <s v="Diferida"/>
    <s v="Ecommerce desktop"/>
    <m/>
    <m/>
    <x v="2"/>
    <s v="Confirmado"/>
    <m/>
    <x v="1"/>
    <s v="Mega Plaza Independencia"/>
    <s v="Av. Alfredo Mendiola  Nro 698  C.C. Megaplaza Tda. 30"/>
    <s v="INDEPENDENCIA"/>
    <s v="LIMA"/>
    <s v="LIMA"/>
    <d v="2023-10-23T17:11:23"/>
    <x v="113"/>
    <d v="2023-10-23T17:11:23"/>
    <x v="0"/>
    <x v="0"/>
    <x v="0"/>
  </r>
  <r>
    <n v="159"/>
    <s v="FDC9X48VS8VV-A2"/>
    <s v="FDC9X48VS8VV"/>
    <s v="Hijo"/>
    <s v="RICHARD MATHEUS QUISPE GRAUS"/>
    <s v="DNI"/>
    <n v="71219708"/>
    <n v="51"/>
    <n v="989970079"/>
    <x v="0"/>
    <s v="Tienda"/>
    <s v="Confirmada"/>
    <s v="Diferida"/>
    <s v="Ecommerce desktop"/>
    <s v="Cluster"/>
    <s v="Confirmado"/>
    <x v="2"/>
    <s v="Creado"/>
    <m/>
    <x v="0"/>
    <s v="Mega Plaza Independencia"/>
    <s v="Av. Alfredo Mendiola  Nro 698  C.C. Megaplaza Tda. 30"/>
    <s v="INDEPENDENCIA"/>
    <s v="LIMA"/>
    <s v="LIMA"/>
    <d v="2023-10-23T17:11:23"/>
    <x v="113"/>
    <d v="2023-10-23T17:11:23"/>
    <x v="0"/>
    <x v="0"/>
    <x v="0"/>
  </r>
  <r>
    <n v="160"/>
    <s v="FDC9X4AN31W5-A1"/>
    <s v="FDC9X4AN31W5"/>
    <s v="Hijo"/>
    <s v="Hector Hernandez Tasayco"/>
    <s v="DNI"/>
    <n v="40949401"/>
    <n v="51"/>
    <n v="972068860"/>
    <x v="0"/>
    <s v="Tienda"/>
    <s v="Confirmada"/>
    <s v="Diferida"/>
    <s v="Admin mobile"/>
    <m/>
    <m/>
    <x v="0"/>
    <s v="Confirmado"/>
    <m/>
    <x v="1"/>
    <s v="Chincha Mariscal Benavides 276 Ica"/>
    <s v="Av. Mariscal Benavides Nro 276"/>
    <s v="CHINCHA ALTA"/>
    <s v="CHINCHA"/>
    <s v="ICA"/>
    <d v="2023-10-23T17:22:15"/>
    <x v="114"/>
    <d v="2023-10-23T17:22:15"/>
    <x v="0"/>
    <x v="0"/>
    <x v="0"/>
  </r>
  <r>
    <n v="161"/>
    <s v="FDC9X4AN31W5-A2"/>
    <s v="FDC9X4AN31W5"/>
    <s v="Hijo"/>
    <s v="Hector Hernandez Tasayco"/>
    <s v="DNI"/>
    <n v="40949401"/>
    <n v="51"/>
    <n v="972068860"/>
    <x v="0"/>
    <s v="Tienda"/>
    <s v="Confirmada"/>
    <s v="Diferida"/>
    <s v="Admin mobile"/>
    <s v="Cluster"/>
    <s v="Confirmado"/>
    <x v="0"/>
    <s v="Creado"/>
    <m/>
    <x v="0"/>
    <s v="Chincha Mariscal Benavides 276 Ica"/>
    <s v="Av. Mariscal Benavides Nro 276"/>
    <s v="CHINCHA ALTA"/>
    <s v="CHINCHA"/>
    <s v="ICA"/>
    <d v="2023-10-23T17:22:15"/>
    <x v="114"/>
    <d v="2023-10-23T17:22:15"/>
    <x v="0"/>
    <x v="0"/>
    <x v="0"/>
  </r>
  <r>
    <n v="162"/>
    <s v="FDC9X4BMNV8R-A1"/>
    <s v="FDC9X4BMNV8R"/>
    <s v="Hijo"/>
    <s v="Telma Loza"/>
    <s v="CE"/>
    <n v="44386527"/>
    <n v="51"/>
    <n v="932074035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7:28:37"/>
    <x v="115"/>
    <d v="2023-10-23T17:28:37"/>
    <x v="0"/>
    <x v="0"/>
    <x v="0"/>
  </r>
  <r>
    <n v="163"/>
    <s v="FDC9X4BMNV8R-A2"/>
    <s v="FDC9X4BMNV8R"/>
    <s v="Hijo"/>
    <s v="Telma Loza"/>
    <s v="CE"/>
    <n v="44386527"/>
    <n v="51"/>
    <n v="932074035"/>
    <x v="0"/>
    <s v="Tienda"/>
    <s v="Confirmada"/>
    <s v="Diferida"/>
    <s v="Ecommerce android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7:28:37"/>
    <x v="115"/>
    <d v="2023-10-23T17:28:37"/>
    <x v="0"/>
    <x v="0"/>
    <x v="0"/>
  </r>
  <r>
    <n v="164"/>
    <s v="FDC9X4CGURUD-A1"/>
    <s v="FDC9X4CGURUD"/>
    <s v="Hijo"/>
    <s v="Luis  Orosco Quispe"/>
    <s v="DNI"/>
    <n v="15358010"/>
    <n v="51"/>
    <n v="974137455"/>
    <x v="0"/>
    <s v="Domicilio"/>
    <s v="Confirmada"/>
    <s v="Diferida"/>
    <s v="Ecommerce mobile"/>
    <m/>
    <m/>
    <x v="1"/>
    <s v="Confirmado"/>
    <m/>
    <x v="1"/>
    <s v="Delivery"/>
    <s v="C P HIPÓLITO UNANUE MZ I LT 9  Frente al estadio"/>
    <s v="SAN VICENTE DE CAÑETE"/>
    <s v="CAÑETE"/>
    <s v="LIMA"/>
    <d v="2023-10-23T17:32:37"/>
    <x v="116"/>
    <d v="2023-10-23T17:32:37"/>
    <x v="0"/>
    <x v="0"/>
    <x v="0"/>
  </r>
  <r>
    <n v="165"/>
    <s v="FDC9X4CGURUD-A2"/>
    <s v="FDC9X4CGURUD"/>
    <s v="Hijo"/>
    <s v="Luis  Orosco Quispe"/>
    <s v="DNI"/>
    <n v="15358010"/>
    <n v="51"/>
    <n v="974137455"/>
    <x v="0"/>
    <s v="Domicilio"/>
    <s v="Confirmada"/>
    <s v="Diferida"/>
    <s v="Ecommerce mobile"/>
    <s v="Cluster"/>
    <s v="Confirmado"/>
    <x v="1"/>
    <s v="Creado"/>
    <m/>
    <x v="0"/>
    <s v="Delivery"/>
    <s v="C P HIPÓLITO UNANUE MZ I LT 9  Frente al estadio"/>
    <s v="SAN VICENTE DE CAÑETE"/>
    <s v="CAÑETE"/>
    <s v="LIMA"/>
    <d v="2023-10-23T17:32:37"/>
    <x v="116"/>
    <d v="2023-10-23T17:32:37"/>
    <x v="0"/>
    <x v="0"/>
    <x v="0"/>
  </r>
  <r>
    <n v="166"/>
    <s v="FDC9X4CTYY76-A1"/>
    <s v="FDC9X4CTYY76"/>
    <s v="Hijo"/>
    <s v="LUIS SERVANDO SURITA MELENDRES"/>
    <s v="DNI"/>
    <n v="73892448"/>
    <n v="51"/>
    <n v="921477719"/>
    <x v="0"/>
    <s v="Domicilio"/>
    <s v="Confirmada"/>
    <s v="Diferida"/>
    <s v="Ecommerce android"/>
    <m/>
    <m/>
    <x v="1"/>
    <s v="Confirmado"/>
    <m/>
    <x v="1"/>
    <s v="Delivery"/>
    <s v="AVENIDA LIMA MERCADO LA UNION FRENTE A TIENDAS MARCIMEX FRENTE A TIENDAS MARCIMEX LA UNIÓN"/>
    <s v="LA UNION"/>
    <s v="PIURA"/>
    <s v="PIURA"/>
    <d v="2023-10-23T17:33:12"/>
    <x v="117"/>
    <d v="2023-10-23T17:33:12"/>
    <x v="0"/>
    <x v="0"/>
    <x v="0"/>
  </r>
  <r>
    <n v="167"/>
    <s v="FDC9X4CTYY76-A2"/>
    <s v="FDC9X4CTYY76"/>
    <s v="Hijo"/>
    <s v="LUIS SERVANDO SURITA MELENDRES"/>
    <s v="DNI"/>
    <n v="73892448"/>
    <n v="51"/>
    <n v="921477719"/>
    <x v="0"/>
    <s v="Domicilio"/>
    <s v="Confirmada"/>
    <s v="Diferida"/>
    <s v="Ecommerce android"/>
    <s v="Cluster"/>
    <s v="Confirmado"/>
    <x v="1"/>
    <s v="Creado"/>
    <m/>
    <x v="0"/>
    <s v="Delivery"/>
    <s v="AVENIDA LIMA MERCADO LA UNION FRENTE A TIENDAS MARCIMEX FRENTE A TIENDAS MARCIMEX LA UNIÓN"/>
    <s v="LA UNION"/>
    <s v="PIURA"/>
    <s v="PIURA"/>
    <d v="2023-10-23T17:33:12"/>
    <x v="117"/>
    <d v="2023-10-23T17:33:12"/>
    <x v="0"/>
    <x v="0"/>
    <x v="0"/>
  </r>
  <r>
    <n v="168"/>
    <s v="FDC9X4CXHF47-A1"/>
    <s v="FDC9X4CXHF47"/>
    <s v="Hijo"/>
    <s v="BRANDO PEREZ HUAMAN"/>
    <s v="DNI"/>
    <n v="80340386"/>
    <n v="51"/>
    <n v="969121426"/>
    <x v="0"/>
    <s v="Tienda"/>
    <s v="Confirmada"/>
    <s v="Diferida"/>
    <s v="Ecommerce android"/>
    <m/>
    <m/>
    <x v="0"/>
    <s v="Confirmado"/>
    <m/>
    <x v="1"/>
    <s v="Plaza Del Sol Piura"/>
    <s v="Cal. Cuzco Nro. S/N CC Plaza del Sol (Esquina Huancavelica - Piura)"/>
    <s v="PIURA"/>
    <s v="PIURA"/>
    <s v="PIURA"/>
    <d v="2023-10-23T17:34:25"/>
    <x v="118"/>
    <d v="2023-10-23T17:42:43"/>
    <x v="0"/>
    <x v="0"/>
    <x v="0"/>
  </r>
  <r>
    <n v="169"/>
    <s v="FDC9X4CXHF47-A2"/>
    <s v="FDC9X4CXHF47"/>
    <s v="Hijo"/>
    <s v="BRANDO PEREZ HUAMAN"/>
    <s v="DNI"/>
    <n v="80340386"/>
    <n v="51"/>
    <n v="969121426"/>
    <x v="0"/>
    <s v="Tienda"/>
    <s v="Confirmada"/>
    <s v="Diferida"/>
    <s v="Ecommerce android"/>
    <s v="Cluster"/>
    <s v="Confirmado"/>
    <x v="0"/>
    <s v="Creado"/>
    <m/>
    <x v="0"/>
    <s v="Plaza Del Sol Piura"/>
    <s v="Cal. Cuzco Nro. S/N CC Plaza del Sol (Esquina Huancavelica - Piura)"/>
    <s v="PIURA"/>
    <s v="PIURA"/>
    <s v="PIURA"/>
    <d v="2023-10-23T17:34:25"/>
    <x v="118"/>
    <d v="2023-10-23T17:42:43"/>
    <x v="0"/>
    <x v="0"/>
    <x v="0"/>
  </r>
  <r>
    <n v="170"/>
    <s v="FDC9X4E9PV9U-A1"/>
    <s v="FDC9X4E9PV9U"/>
    <s v="Hijo"/>
    <s v="Thalia Chavez Martinez"/>
    <s v="DNI"/>
    <n v="74233453"/>
    <n v="51"/>
    <n v="977866709"/>
    <x v="0"/>
    <s v="Tienda"/>
    <s v="Confirmada"/>
    <s v="Diferida"/>
    <s v="Ecommerce mobile"/>
    <m/>
    <m/>
    <x v="2"/>
    <s v="Confirmado"/>
    <m/>
    <x v="1"/>
    <s v="Real Plaza Centro Cívico"/>
    <s v="Av. Garcilazo de la Vega Nro 1337 Int. 2011 C.C. Real Plaza Centro Civico"/>
    <s v="LIMA"/>
    <s v="LIMA"/>
    <s v="LIMA"/>
    <d v="2023-10-23T17:44:33"/>
    <x v="119"/>
    <d v="2023-10-23T17:44:33"/>
    <x v="0"/>
    <x v="0"/>
    <x v="0"/>
  </r>
  <r>
    <n v="171"/>
    <s v="FDC9X4E9PV9U-A2"/>
    <s v="FDC9X4E9PV9U"/>
    <s v="Hijo"/>
    <s v="Thalia Chavez Martinez"/>
    <s v="DNI"/>
    <n v="74233453"/>
    <n v="51"/>
    <n v="977866709"/>
    <x v="0"/>
    <s v="Tienda"/>
    <s v="Confirmada"/>
    <s v="Diferida"/>
    <s v="Ecommerce mobile"/>
    <s v="Cluster"/>
    <s v="Confirmado"/>
    <x v="2"/>
    <s v="Creado"/>
    <m/>
    <x v="0"/>
    <s v="Real Plaza Centro Cívico"/>
    <s v="Av. Garcilazo de la Vega Nro 1337 Int. 2011 C.C. Real Plaza Centro Civico"/>
    <s v="LIMA"/>
    <s v="LIMA"/>
    <s v="LIMA"/>
    <d v="2023-10-23T17:44:33"/>
    <x v="119"/>
    <d v="2023-10-23T17:44:33"/>
    <x v="0"/>
    <x v="0"/>
    <x v="0"/>
  </r>
  <r>
    <n v="172"/>
    <s v="FDC9X4FWJWS8-A1"/>
    <s v="FDC9X4FWJWS8"/>
    <s v="Hijo"/>
    <s v="YESENIA RAMÍREZ QUISPE"/>
    <s v="DNI"/>
    <n v="43527046"/>
    <n v="51"/>
    <n v="922469686"/>
    <x v="0"/>
    <s v="Tienda"/>
    <s v="Confirmada"/>
    <s v="Diferida"/>
    <s v="Ecommerce android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7:51:08"/>
    <x v="120"/>
    <d v="2023-10-23T18:01:15"/>
    <x v="0"/>
    <x v="0"/>
    <x v="0"/>
  </r>
  <r>
    <n v="173"/>
    <s v="FDC9X4FWJWS8-A2"/>
    <s v="FDC9X4FWJWS8"/>
    <s v="Hijo"/>
    <s v="YESENIA RAMÍREZ QUISPE"/>
    <s v="DNI"/>
    <n v="43527046"/>
    <n v="51"/>
    <n v="922469686"/>
    <x v="0"/>
    <s v="Tienda"/>
    <s v="Confirmada"/>
    <s v="Diferida"/>
    <s v="Ecommerce android"/>
    <s v="Cluster"/>
    <s v="Confirmado"/>
    <x v="2"/>
    <s v="Creado"/>
    <m/>
    <x v="0"/>
    <s v="Mall Plaza Bellavista"/>
    <s v="Av. Oscar R. Benavides Nro 3866 C.C. Mall Aventura Plaza Tda. 1040"/>
    <s v="CALLAO"/>
    <s v="PROV. CONST. DEL CALLAO"/>
    <s v="CALLAO"/>
    <d v="2023-10-23T17:51:08"/>
    <x v="120"/>
    <d v="2023-10-23T18:01:15"/>
    <x v="0"/>
    <x v="0"/>
    <x v="0"/>
  </r>
  <r>
    <n v="174"/>
    <s v="FDC9X4FZJ3UX-A1"/>
    <s v="FDC9X4FZJ3UX"/>
    <s v="Hijo"/>
    <s v="RICHARD WILIAN HUAQUI PAUCAR"/>
    <s v="DNI"/>
    <n v="42410363"/>
    <n v="51"/>
    <n v="999153685"/>
    <x v="0"/>
    <s v="Tienda"/>
    <s v="Confirmada"/>
    <s v="Diferida"/>
    <s v="Admin desktop"/>
    <m/>
    <m/>
    <x v="0"/>
    <s v="Confirmado"/>
    <m/>
    <x v="1"/>
    <s v="Abancay Arequipa 305 Apurimac"/>
    <s v="Jr. Arequipa 305"/>
    <s v="ABANCAY"/>
    <s v="ABANCAY"/>
    <s v="APURÍMAC"/>
    <d v="2023-10-23T17:52:47"/>
    <x v="121"/>
    <d v="2023-10-23T17:52:47"/>
    <x v="0"/>
    <x v="0"/>
    <x v="0"/>
  </r>
  <r>
    <n v="175"/>
    <s v="FDC9X4FZJ3UX-A2"/>
    <s v="FDC9X4FZJ3UX"/>
    <s v="Hijo"/>
    <s v="RICHARD WILIAN HUAQUI PAUCAR"/>
    <s v="DNI"/>
    <n v="42410363"/>
    <n v="51"/>
    <n v="999153685"/>
    <x v="0"/>
    <s v="Tienda"/>
    <s v="Confirmada"/>
    <s v="Diferida"/>
    <s v="Admin desktop"/>
    <s v="Cluster"/>
    <s v="Confirmado"/>
    <x v="0"/>
    <s v="Creado"/>
    <m/>
    <x v="3"/>
    <s v="Abancay Arequipa 305 Apurimac"/>
    <s v="Jr. Arequipa 305"/>
    <s v="ABANCAY"/>
    <s v="ABANCAY"/>
    <s v="APURÍMAC"/>
    <d v="2023-10-23T17:52:47"/>
    <x v="121"/>
    <d v="2023-10-23T17:52:47"/>
    <x v="0"/>
    <x v="0"/>
    <x v="0"/>
  </r>
  <r>
    <n v="176"/>
    <s v="FDC9X4G3VLY6-A1"/>
    <s v="FDC9X4G3VLY6"/>
    <s v="Hijo"/>
    <s v="Mercedes Quique Sanchez"/>
    <s v="DNI"/>
    <n v="70364542"/>
    <n v="51"/>
    <n v="966413567"/>
    <x v="0"/>
    <s v="Domicilio"/>
    <s v="Confirmada"/>
    <s v="Diferida"/>
    <s v="Ecommerce desktop"/>
    <m/>
    <m/>
    <x v="1"/>
    <s v="Confirmado"/>
    <m/>
    <x v="1"/>
    <s v="Delivery"/>
    <s v="Urb. Las Colinas Mz: H Lt: 5 Frente al parque Miguel Grau. Casa celeste de 3 pisos."/>
    <s v="CALLAO"/>
    <s v="PROV. CONST. DEL CALLAO"/>
    <s v="CALLAO"/>
    <d v="2023-10-23T17:55:31"/>
    <x v="122"/>
    <d v="2023-10-23T17:55:31"/>
    <x v="0"/>
    <x v="0"/>
    <x v="0"/>
  </r>
  <r>
    <n v="177"/>
    <s v="FDC9X4G3VLY6-A2"/>
    <s v="FDC9X4G3VLY6"/>
    <s v="Hijo"/>
    <s v="Mercedes Quique Sanchez"/>
    <s v="DNI"/>
    <n v="70364542"/>
    <n v="51"/>
    <n v="966413567"/>
    <x v="0"/>
    <s v="Domicilio"/>
    <s v="Confirmada"/>
    <s v="Diferida"/>
    <s v="Ecommerce desktop"/>
    <s v="Cluster"/>
    <s v="Confirmado"/>
    <x v="1"/>
    <s v="Creado"/>
    <m/>
    <x v="0"/>
    <s v="Delivery"/>
    <s v="Urb. Las Colinas Mz: H Lt: 5 Frente al parque Miguel Grau. Casa celeste de 3 pisos."/>
    <s v="CALLAO"/>
    <s v="PROV. CONST. DEL CALLAO"/>
    <s v="CALLAO"/>
    <d v="2023-10-23T17:55:31"/>
    <x v="122"/>
    <d v="2023-10-23T17:55:31"/>
    <x v="0"/>
    <x v="0"/>
    <x v="0"/>
  </r>
  <r>
    <n v="178"/>
    <s v="FDC9X4G9LEAQ-A1"/>
    <s v="FDC9X4G9LEAQ"/>
    <s v="Hijo"/>
    <s v="OMAR SEBASTIAN ARIAS BALTAZAR"/>
    <s v="DNI"/>
    <n v="10229025"/>
    <n v="51"/>
    <n v="966830203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7:53:51"/>
    <x v="123"/>
    <d v="2023-10-23T17:53:51"/>
    <x v="0"/>
    <x v="0"/>
    <x v="0"/>
  </r>
  <r>
    <n v="179"/>
    <s v="FDC9X4G9LEAQ-A2"/>
    <s v="FDC9X4G9LEAQ"/>
    <s v="Hijo"/>
    <s v="OMAR SEBASTIAN ARIAS BALTAZAR"/>
    <s v="DNI"/>
    <n v="10229025"/>
    <n v="51"/>
    <n v="966830203"/>
    <x v="0"/>
    <s v="Tienda"/>
    <s v="Confirmada"/>
    <s v="Diferida"/>
    <s v="Admin desktop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7:53:51"/>
    <x v="123"/>
    <d v="2023-10-23T17:53:51"/>
    <x v="0"/>
    <x v="0"/>
    <x v="0"/>
  </r>
  <r>
    <n v="180"/>
    <s v="FDC9X4H4SUP8-A1"/>
    <s v="FDC9X4H4SUP8"/>
    <s v="Hijo"/>
    <s v="ADELA CIRILA SANTIAGO ALCANTARA"/>
    <s v="DNI"/>
    <n v="71733148"/>
    <n v="51"/>
    <n v="967005853"/>
    <x v="0"/>
    <s v="Tienda"/>
    <s v="Confirmada"/>
    <s v="Diferida"/>
    <s v="Ecommerce mobile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8:01:33"/>
    <x v="124"/>
    <d v="2023-10-23T18:01:33"/>
    <x v="0"/>
    <x v="0"/>
    <x v="0"/>
  </r>
  <r>
    <n v="181"/>
    <s v="FDC9X4OX2GFC-A1"/>
    <s v="FDC9X4OX2GFC"/>
    <s v="Hijo"/>
    <s v="DENNIS JOSEPH PEREZ CUEVA"/>
    <s v="DNI"/>
    <n v="44909853"/>
    <n v="51"/>
    <n v="997002228"/>
    <x v="0"/>
    <s v="Tienda"/>
    <s v="Confirmada"/>
    <s v="Diferida"/>
    <s v="Ecommerce desktop"/>
    <m/>
    <m/>
    <x v="2"/>
    <s v="Confirmado"/>
    <m/>
    <x v="1"/>
    <s v="SJL Chimu 757 Lima"/>
    <s v="Av. Chimu Nro 757"/>
    <s v="SAN JUAN DE LURIGANCHO"/>
    <s v="LIMA"/>
    <s v="LIMA"/>
    <d v="2023-10-23T18:09:49"/>
    <x v="125"/>
    <d v="2023-10-23T18:09:49"/>
    <x v="0"/>
    <x v="0"/>
    <x v="0"/>
  </r>
  <r>
    <n v="182"/>
    <s v="FDC9X4OX2GFC-A2"/>
    <s v="FDC9X4OX2GFC"/>
    <s v="Hijo"/>
    <s v="DENNIS JOSEPH PEREZ CUEVA"/>
    <s v="DNI"/>
    <n v="44909853"/>
    <n v="51"/>
    <n v="997002228"/>
    <x v="0"/>
    <s v="Tienda"/>
    <s v="Confirmada"/>
    <s v="Diferida"/>
    <s v="Ecommerce desktop"/>
    <s v="Cluster"/>
    <s v="Confirmado"/>
    <x v="2"/>
    <s v="Creado"/>
    <m/>
    <x v="0"/>
    <s v="SJL Chimu 757 Lima"/>
    <s v="Av. Chimu Nro 757"/>
    <s v="SAN JUAN DE LURIGANCHO"/>
    <s v="LIMA"/>
    <s v="LIMA"/>
    <d v="2023-10-23T18:09:49"/>
    <x v="125"/>
    <d v="2023-10-23T18:09:49"/>
    <x v="0"/>
    <x v="0"/>
    <x v="0"/>
  </r>
  <r>
    <n v="183"/>
    <s v="FDC9X4OX8VY7-A1"/>
    <s v="FDC9X4OX8VY7"/>
    <s v="Hijo"/>
    <s v="Nataly  Torrejon Marin"/>
    <s v="DNI"/>
    <n v="45525939"/>
    <n v="51"/>
    <n v="920114867"/>
    <x v="0"/>
    <s v="Tienda"/>
    <s v="Confirmada"/>
    <s v="Diferida"/>
    <s v="Ecommerce iOS"/>
    <m/>
    <m/>
    <x v="0"/>
    <s v="Confirmado"/>
    <m/>
    <x v="1"/>
    <s v="Real Plaza Pucallpa"/>
    <s v="Av. Centenario Nro 1642 - CC. Real Plaza de LC-124 / LC- 126"/>
    <s v="YARINACOCHA"/>
    <s v="CORONEL PORTILLO"/>
    <s v="UCAYALI"/>
    <d v="2023-10-23T18:07:55"/>
    <x v="126"/>
    <d v="2023-10-23T18:07:55"/>
    <x v="0"/>
    <x v="0"/>
    <x v="0"/>
  </r>
  <r>
    <n v="184"/>
    <s v="FDC9X4OX8VY7-A2"/>
    <s v="FDC9X4OX8VY7"/>
    <s v="Hijo"/>
    <s v="Nataly  Torrejon Marin"/>
    <s v="DNI"/>
    <n v="45525939"/>
    <n v="51"/>
    <n v="920114867"/>
    <x v="0"/>
    <s v="Tienda"/>
    <s v="Confirmada"/>
    <s v="Diferida"/>
    <s v="Ecommerce iOS"/>
    <s v="Cluster"/>
    <s v="Confirmado"/>
    <x v="0"/>
    <s v="Creado"/>
    <m/>
    <x v="4"/>
    <s v="Real Plaza Pucallpa"/>
    <s v="Av. Centenario Nro 1642 - CC. Real Plaza de LC-124 / LC- 126"/>
    <s v="YARINACOCHA"/>
    <s v="CORONEL PORTILLO"/>
    <s v="UCAYALI"/>
    <d v="2023-10-23T18:07:55"/>
    <x v="126"/>
    <d v="2023-10-23T18:07:55"/>
    <x v="0"/>
    <x v="0"/>
    <x v="0"/>
  </r>
  <r>
    <n v="185"/>
    <s v="FDC9X4PTRCCL-A1"/>
    <s v="FDC9X4PTRCCL"/>
    <s v="Hijo"/>
    <s v="LUISA FUENTES CABREJO"/>
    <s v="DNI"/>
    <n v="41618640"/>
    <n v="51"/>
    <n v="947098855"/>
    <x v="0"/>
    <s v="Domicilio"/>
    <s v="Confirmada"/>
    <s v="Diferida"/>
    <s v="Ecommerce android"/>
    <m/>
    <m/>
    <x v="1"/>
    <s v="Confirmado"/>
    <m/>
    <x v="1"/>
    <s v="Delivery"/>
    <s v="PASAJE ANDRES AVELINO CACERES K3-12 _URB. BELLAMAR 2DA ETAPA_ NUEVO CHIMBOTE PASANDO FERRETERÍA JAIMITO, A LA IZQUIERDA, 2 PORTONES DE REJAS JUNTAS"/>
    <s v="NUEVO CHIMBOTE"/>
    <s v="SANTA"/>
    <s v="ANCASH"/>
    <d v="2023-10-23T18:13:00"/>
    <x v="127"/>
    <d v="2023-10-23T18:22:37"/>
    <x v="0"/>
    <x v="0"/>
    <x v="0"/>
  </r>
  <r>
    <n v="186"/>
    <s v="FDC9X4PTRCCL-A2"/>
    <s v="FDC9X4PTRCCL"/>
    <s v="Hijo"/>
    <s v="LUISA FUENTES CABREJO"/>
    <s v="DNI"/>
    <n v="41618640"/>
    <n v="51"/>
    <n v="947098855"/>
    <x v="0"/>
    <s v="Domicilio"/>
    <s v="Confirmada"/>
    <s v="Diferida"/>
    <s v="Ecommerce android"/>
    <s v="Cluster"/>
    <s v="Confirmado"/>
    <x v="1"/>
    <s v="Creado"/>
    <m/>
    <x v="0"/>
    <s v="Delivery"/>
    <s v="PASAJE ANDRES AVELINO CACERES K3-12 _URB. BELLAMAR 2DA ETAPA_ NUEVO CHIMBOTE PASANDO FERRETERÍA JAIMITO, A LA IZQUIERDA, 2 PORTONES DE REJAS JUNTAS"/>
    <s v="NUEVO CHIMBOTE"/>
    <s v="SANTA"/>
    <s v="ANCASH"/>
    <d v="2023-10-23T18:13:00"/>
    <x v="127"/>
    <d v="2023-10-23T18:22:37"/>
    <x v="0"/>
    <x v="0"/>
    <x v="0"/>
  </r>
  <r>
    <n v="187"/>
    <s v="FDC9X4QNNHV4-A1"/>
    <s v="FDC9X4QNNHV4"/>
    <s v="Hijo"/>
    <s v="JERRY ROJAS NUÑEZ"/>
    <s v="DNI"/>
    <n v="72718815"/>
    <n v="51"/>
    <n v="993749152"/>
    <x v="0"/>
    <s v="Tienda"/>
    <s v="Confirmada"/>
    <s v="Diferida"/>
    <s v="Ecommerce mobile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8:17:43"/>
    <x v="128"/>
    <d v="2023-10-23T19:00:25"/>
    <x v="0"/>
    <x v="0"/>
    <x v="0"/>
  </r>
  <r>
    <n v="188"/>
    <s v="FDC9X4QNNHV4-A2"/>
    <s v="FDC9X4QNNHV4"/>
    <s v="Hijo"/>
    <s v="JERRY ROJAS NUÑEZ"/>
    <s v="DNI"/>
    <n v="72718815"/>
    <n v="51"/>
    <n v="993749152"/>
    <x v="0"/>
    <s v="Tienda"/>
    <s v="Confirmada"/>
    <s v="Diferida"/>
    <s v="Ecommerce mobile"/>
    <s v="Cluster"/>
    <s v="Confirmado"/>
    <x v="0"/>
    <s v="Creado"/>
    <m/>
    <x v="0"/>
    <s v="Mega Plaza Chimbote"/>
    <s v="Mz B Lt 1-A Parque Gran Chavin C.C. Megaplaza Chimbote Tda. L57 - L58"/>
    <s v="CHIMBOTE"/>
    <s v="SANTA"/>
    <s v="ANCASH"/>
    <d v="2023-10-23T18:17:43"/>
    <x v="128"/>
    <d v="2023-10-23T19:00:25"/>
    <x v="0"/>
    <x v="0"/>
    <x v="0"/>
  </r>
  <r>
    <n v="189"/>
    <s v="FDC9X4QPZ3NW-A1"/>
    <s v="FDC9X4QPZ3NW"/>
    <s v="Hijo"/>
    <s v="RUDY CLAUDIO MORALES FERNANDEZ"/>
    <s v="DNI"/>
    <n v="40505656"/>
    <n v="51"/>
    <n v="949537962"/>
    <x v="0"/>
    <s v="Tienda"/>
    <s v="Confirmada"/>
    <s v="Diferida"/>
    <s v="Ecommerce mobile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8:29:54"/>
    <x v="129"/>
    <d v="2023-10-23T18:29:54"/>
    <x v="0"/>
    <x v="0"/>
    <x v="0"/>
  </r>
  <r>
    <n v="190"/>
    <s v="FDC9X4QPZ3NW-A2"/>
    <s v="FDC9X4QPZ3NW"/>
    <s v="Hijo"/>
    <s v="RUDY CLAUDIO MORALES FERNANDEZ"/>
    <s v="DNI"/>
    <n v="40505656"/>
    <n v="51"/>
    <n v="949537962"/>
    <x v="0"/>
    <s v="Tienda"/>
    <s v="Confirmada"/>
    <s v="Diferida"/>
    <s v="Ecommerce mobile"/>
    <s v="Cluster"/>
    <s v="Confirmado"/>
    <x v="2"/>
    <s v="Creado"/>
    <m/>
    <x v="0"/>
    <s v="Real Plaza Pro"/>
    <s v="Av. Alfredo Mendiola 7042 C.C. Real Plaza Pro Tda. LC Nro 04, LC  Nro 05"/>
    <s v="SAN MARTIN DE PORRES"/>
    <s v="LIMA"/>
    <s v="LIMA"/>
    <d v="2023-10-23T18:29:54"/>
    <x v="129"/>
    <d v="2023-10-23T18:29:54"/>
    <x v="0"/>
    <x v="0"/>
    <x v="0"/>
  </r>
  <r>
    <n v="191"/>
    <s v="FDC9X4QUI0JQ-A1"/>
    <s v="FDC9X4QUI0JQ"/>
    <s v="Hijo"/>
    <s v="LUZ FIORELLA URCUCULLAY VELASQUEZ"/>
    <s v="DNI"/>
    <n v="44066483"/>
    <n v="51"/>
    <n v="966260904"/>
    <x v="0"/>
    <s v="Domicilio"/>
    <s v="Confirmada"/>
    <s v="Diferida"/>
    <s v="Ecommerce android"/>
    <m/>
    <m/>
    <x v="1"/>
    <s v="Confirmado"/>
    <m/>
    <x v="1"/>
    <s v="Delivery"/>
    <s v="AV CIRCUNVALACIÓN PAMPA DEL CARMEN TIENDA CARSA"/>
    <s v="CHANCHAMAYO"/>
    <s v="CHANCHAMAYO"/>
    <s v="JUNÍN"/>
    <d v="2023-10-23T18:18:07"/>
    <x v="130"/>
    <d v="2023-10-23T18:18:07"/>
    <x v="0"/>
    <x v="0"/>
    <x v="0"/>
  </r>
  <r>
    <n v="192"/>
    <s v="FDC9X4RIXZBD-A1"/>
    <s v="FDC9X4RIXZBD"/>
    <s v="Hijo"/>
    <s v="FIORELLA GUEVARA JUSCAMAITA"/>
    <s v="DNI"/>
    <n v="42805093"/>
    <n v="51"/>
    <n v="988776550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8:21:47"/>
    <x v="131"/>
    <d v="2023-10-23T18:24:55"/>
    <x v="0"/>
    <x v="0"/>
    <x v="0"/>
  </r>
  <r>
    <n v="193"/>
    <s v="FDC9X4RIXZBD-A2"/>
    <s v="FDC9X4RIXZBD"/>
    <s v="Hijo"/>
    <s v="FIORELLA GUEVARA JUSCAMAITA"/>
    <s v="DNI"/>
    <n v="42805093"/>
    <n v="51"/>
    <n v="988776550"/>
    <x v="0"/>
    <s v="Tienda"/>
    <s v="Confirmada"/>
    <s v="Diferida"/>
    <s v="Ecommerce android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8:21:47"/>
    <x v="131"/>
    <d v="2023-10-23T18:24:55"/>
    <x v="0"/>
    <x v="0"/>
    <x v="0"/>
  </r>
  <r>
    <n v="194"/>
    <s v="FDC9X4RUQEZ3-A1"/>
    <s v="FDC9X4RUQEZ3"/>
    <s v="Hijo"/>
    <s v="ALEXANDRA GUADALUPE COLONIA CANTARO"/>
    <s v="DNI"/>
    <n v="72227449"/>
    <n v="51"/>
    <n v="946957570"/>
    <x v="0"/>
    <s v="Tienda"/>
    <s v="Confirmada"/>
    <s v="Diferida"/>
    <s v="Ecommerce desktop"/>
    <m/>
    <m/>
    <x v="0"/>
    <s v="Confirmado"/>
    <m/>
    <x v="1"/>
    <s v="Huaraz Luzuriaga 526 Ancash"/>
    <s v="Av. Luzuriaga Nro 526"/>
    <s v="HUARAZ"/>
    <s v="HUARAZ"/>
    <s v="ANCASH"/>
    <d v="2023-10-23T18:32:53"/>
    <x v="132"/>
    <d v="2023-10-23T18:32:53"/>
    <x v="0"/>
    <x v="0"/>
    <x v="0"/>
  </r>
  <r>
    <n v="195"/>
    <s v="FDC9X4RUQEZ3-A2"/>
    <s v="FDC9X4RUQEZ3"/>
    <s v="Hijo"/>
    <s v="ALEXANDRA GUADALUPE COLONIA CANTARO"/>
    <s v="DNI"/>
    <n v="72227449"/>
    <n v="51"/>
    <n v="946957570"/>
    <x v="0"/>
    <s v="Tienda"/>
    <s v="Confirmada"/>
    <s v="Diferida"/>
    <s v="Ecommerce desktop"/>
    <s v="Cluster"/>
    <s v="Confirmado"/>
    <x v="0"/>
    <s v="Creado"/>
    <m/>
    <x v="0"/>
    <s v="Huaraz Luzuriaga 526 Ancash"/>
    <s v="Av. Luzuriaga Nro 526"/>
    <s v="HUARAZ"/>
    <s v="HUARAZ"/>
    <s v="ANCASH"/>
    <d v="2023-10-23T18:32:53"/>
    <x v="132"/>
    <d v="2023-10-23T18:32:53"/>
    <x v="0"/>
    <x v="0"/>
    <x v="0"/>
  </r>
  <r>
    <n v="196"/>
    <s v="FDC9X4RZ2W2I-A1"/>
    <s v="FDC9X4RZ2W2I"/>
    <s v="Hijo"/>
    <s v="SANDRA YUDIT GOMEZ NOLASCO"/>
    <s v="DNI"/>
    <n v="47108870"/>
    <n v="51"/>
    <n v="910004972"/>
    <x v="0"/>
    <s v="Tienda"/>
    <s v="Confirmada"/>
    <s v="Diferida"/>
    <s v="Ecommerce mobile"/>
    <m/>
    <m/>
    <x v="2"/>
    <s v="Confirmado"/>
    <m/>
    <x v="1"/>
    <s v="Minka Callao"/>
    <s v="Av. Argentina 3093 Local L570 C.C. Minka"/>
    <s v="CALLAO"/>
    <s v="PROV. CONST. DEL CALLAO"/>
    <s v="CALLAO"/>
    <d v="2023-10-23T18:25:08"/>
    <x v="133"/>
    <d v="2023-10-23T18:48:36"/>
    <x v="0"/>
    <x v="0"/>
    <x v="0"/>
  </r>
  <r>
    <n v="197"/>
    <s v="FDC9X4RZ2W2I-A2"/>
    <s v="FDC9X4RZ2W2I"/>
    <s v="Hijo"/>
    <s v="SANDRA YUDIT GOMEZ NOLASCO"/>
    <s v="DNI"/>
    <n v="47108870"/>
    <n v="51"/>
    <n v="910004972"/>
    <x v="0"/>
    <s v="Tienda"/>
    <s v="Confirmada"/>
    <s v="Diferida"/>
    <s v="Ecommerce mobile"/>
    <s v="Cluster"/>
    <s v="Confirmado"/>
    <x v="2"/>
    <s v="Creado"/>
    <m/>
    <x v="0"/>
    <s v="Minka Callao"/>
    <s v="Av. Argentina 3093 Local L570 C.C. Minka"/>
    <s v="CALLAO"/>
    <s v="PROV. CONST. DEL CALLAO"/>
    <s v="CALLAO"/>
    <d v="2023-10-23T18:25:08"/>
    <x v="133"/>
    <d v="2023-10-23T18:48:36"/>
    <x v="0"/>
    <x v="0"/>
    <x v="0"/>
  </r>
  <r>
    <n v="198"/>
    <s v="FDC9X4SW2MSV-A1"/>
    <s v="FDC9X4SW2MSV"/>
    <s v="Hijo"/>
    <s v="BLANCA MARLENI MELENDEZ CHUQUIZUTA"/>
    <s v="DNI"/>
    <n v="41306639"/>
    <n v="51"/>
    <n v="999104476"/>
    <x v="0"/>
    <s v="Tienda"/>
    <s v="Confirmada"/>
    <s v="Diferida"/>
    <s v="Admin mobile"/>
    <m/>
    <m/>
    <x v="0"/>
    <s v="Confirmado"/>
    <m/>
    <x v="1"/>
    <s v="Chachapoyas 2 de Mayo 552 Chachapoyas"/>
    <s v="Jirón 2 de Mayo N°552"/>
    <s v="CHACHAPOYAS"/>
    <s v="CHACHAPOYAS"/>
    <s v="AMAZONAS"/>
    <d v="2023-10-23T18:45:13"/>
    <x v="134"/>
    <d v="2023-10-23T18:45:13"/>
    <x v="0"/>
    <x v="0"/>
    <x v="0"/>
  </r>
  <r>
    <n v="199"/>
    <s v="FDC9X4SW2MSV-A2"/>
    <s v="FDC9X4SW2MSV"/>
    <s v="Hijo"/>
    <s v="BLANCA MARLENI MELENDEZ CHUQUIZUTA"/>
    <s v="DNI"/>
    <n v="41306639"/>
    <n v="51"/>
    <n v="999104476"/>
    <x v="0"/>
    <s v="Tienda"/>
    <s v="Confirmada"/>
    <s v="Diferida"/>
    <s v="Admin mobile"/>
    <s v="Cluster"/>
    <s v="Confirmado"/>
    <x v="0"/>
    <s v="Creado"/>
    <m/>
    <x v="0"/>
    <s v="Chachapoyas 2 de Mayo 552 Chachapoyas"/>
    <s v="Jirón 2 de Mayo N°552"/>
    <s v="CHACHAPOYAS"/>
    <s v="CHACHAPOYAS"/>
    <s v="AMAZONAS"/>
    <d v="2023-10-23T18:45:13"/>
    <x v="134"/>
    <d v="2023-10-23T18:45:13"/>
    <x v="0"/>
    <x v="0"/>
    <x v="0"/>
  </r>
  <r>
    <n v="200"/>
    <s v="FDC9X4VD6C9L-A1"/>
    <s v="FDC9X4VD6C9L"/>
    <s v="Hijo"/>
    <s v="SEGUNDO HUMBERTO CASTILLO LAZO"/>
    <s v="DNI"/>
    <n v="47994491"/>
    <n v="51"/>
    <n v="997460074"/>
    <x v="0"/>
    <s v="Tienda"/>
    <s v="Confirmada"/>
    <s v="Diferida"/>
    <s v="Ecommerce android"/>
    <m/>
    <m/>
    <x v="0"/>
    <s v="Confirmado"/>
    <m/>
    <x v="1"/>
    <s v="Sullana San Martin 620 Piura"/>
    <s v="Calle San Martin Nro 620"/>
    <s v="SULLANA"/>
    <s v="SULLANA"/>
    <s v="PIURA"/>
    <d v="2023-10-23T18:46:52"/>
    <x v="135"/>
    <d v="2023-10-23T18:46:52"/>
    <x v="0"/>
    <x v="0"/>
    <x v="0"/>
  </r>
  <r>
    <n v="201"/>
    <s v="FDC9X4VD6C9L-A2"/>
    <s v="FDC9X4VD6C9L"/>
    <s v="Hijo"/>
    <s v="SEGUNDO HUMBERTO CASTILLO LAZO"/>
    <s v="DNI"/>
    <n v="47994491"/>
    <n v="51"/>
    <n v="997460074"/>
    <x v="0"/>
    <s v="Tienda"/>
    <s v="Confirmada"/>
    <s v="Diferida"/>
    <s v="Ecommerce android"/>
    <s v="Cluster"/>
    <s v="Confirmado"/>
    <x v="0"/>
    <s v="Creado"/>
    <m/>
    <x v="0"/>
    <s v="Sullana San Martin 620 Piura"/>
    <s v="Calle San Martin Nro 620"/>
    <s v="SULLANA"/>
    <s v="SULLANA"/>
    <s v="PIURA"/>
    <d v="2023-10-23T18:46:52"/>
    <x v="135"/>
    <d v="2023-10-23T18:46:52"/>
    <x v="0"/>
    <x v="0"/>
    <x v="0"/>
  </r>
  <r>
    <n v="202"/>
    <s v="FDC9X4VOYS4K-A1"/>
    <s v="FDC9X4VOYS4K"/>
    <s v="Hijo"/>
    <s v="Martha Ruth Navarro Ojeda"/>
    <s v="DNI"/>
    <n v="9693867"/>
    <n v="51"/>
    <n v="933107889"/>
    <x v="0"/>
    <s v="Domicilio"/>
    <s v="Confirmada"/>
    <s v="Diferida"/>
    <s v="Ecommerce mobile"/>
    <m/>
    <m/>
    <x v="1"/>
    <s v="Confirmado"/>
    <m/>
    <x v="1"/>
    <s v="Delivery"/>
    <s v="Av. Maria Reich Pasaje 19 AA.HH Virgen Candelaria Mz C Lt 8 La pollería pikitos"/>
    <s v="VILLA EL SALVADOR"/>
    <s v="LIMA"/>
    <s v="LIMA"/>
    <d v="2023-10-23T18:53:22"/>
    <x v="136"/>
    <d v="2023-10-23T18:53:22"/>
    <x v="0"/>
    <x v="0"/>
    <x v="0"/>
  </r>
  <r>
    <n v="203"/>
    <s v="FDC9X4VOYS4K-A2"/>
    <s v="FDC9X4VOYS4K"/>
    <s v="Hijo"/>
    <s v="Martha Ruth Navarro Ojeda"/>
    <s v="DNI"/>
    <n v="9693867"/>
    <n v="51"/>
    <n v="933107889"/>
    <x v="0"/>
    <s v="Domicilio"/>
    <s v="Confirmada"/>
    <s v="Diferida"/>
    <s v="Ecommerce mobile"/>
    <s v="Cluster"/>
    <s v="Confirmado"/>
    <x v="1"/>
    <s v="Creado"/>
    <m/>
    <x v="0"/>
    <s v="Delivery"/>
    <s v="Av. Maria Reich Pasaje 19 AA.HH Virgen Candelaria Mz C Lt 8 La pollería pikitos"/>
    <s v="VILLA EL SALVADOR"/>
    <s v="LIMA"/>
    <s v="LIMA"/>
    <d v="2023-10-23T18:53:22"/>
    <x v="136"/>
    <d v="2023-10-23T18:53:22"/>
    <x v="0"/>
    <x v="0"/>
    <x v="0"/>
  </r>
  <r>
    <n v="204"/>
    <s v="FDC9X4WD9F42-A1"/>
    <s v="FDC9X4WD9F42"/>
    <s v="Hijo"/>
    <s v="URIEL MELGAREJO SOTO"/>
    <s v="DNI"/>
    <n v="42824146"/>
    <n v="51"/>
    <n v="991032024"/>
    <x v="0"/>
    <s v="Tienda"/>
    <s v="Confirmada"/>
    <s v="Diferida"/>
    <s v="Ecommerce android"/>
    <m/>
    <m/>
    <x v="2"/>
    <s v="Confirmado"/>
    <m/>
    <x v="1"/>
    <s v="Mega Plaza Villa El Salvador"/>
    <s v="Av. Lima Lote A-1 Int L103 Sub Lote A-1 C.C. Mega Plaza Express"/>
    <s v="VILLA EL SALVADOR"/>
    <s v="LIMA"/>
    <s v="LIMA"/>
    <d v="2023-10-23T18:51:09"/>
    <x v="137"/>
    <d v="2023-10-23T18:57:31"/>
    <x v="0"/>
    <x v="0"/>
    <x v="0"/>
  </r>
  <r>
    <n v="205"/>
    <s v="FDC9X4WD9F42-A2"/>
    <s v="FDC9X4WD9F42"/>
    <s v="Hijo"/>
    <s v="URIEL MELGAREJO SOTO"/>
    <s v="DNI"/>
    <n v="42824146"/>
    <n v="51"/>
    <n v="991032024"/>
    <x v="0"/>
    <s v="Tienda"/>
    <s v="Confirmada"/>
    <s v="Diferida"/>
    <s v="Ecommerce android"/>
    <s v="Cluster"/>
    <s v="Confirmado"/>
    <x v="2"/>
    <s v="Creado"/>
    <m/>
    <x v="0"/>
    <s v="Mega Plaza Villa El Salvador"/>
    <s v="Av. Lima Lote A-1 Int L103 Sub Lote A-1 C.C. Mega Plaza Express"/>
    <s v="VILLA EL SALVADOR"/>
    <s v="LIMA"/>
    <s v="LIMA"/>
    <d v="2023-10-23T18:51:09"/>
    <x v="137"/>
    <d v="2023-10-23T18:57:31"/>
    <x v="0"/>
    <x v="0"/>
    <x v="0"/>
  </r>
  <r>
    <n v="206"/>
    <s v="FDC9X4XGOPHD-A1"/>
    <s v="FDC9X4XGOPHD"/>
    <s v="Hijo"/>
    <s v="RUBEN MALDONADO URRESTI"/>
    <s v="DNI"/>
    <n v="40571534"/>
    <n v="51"/>
    <n v="951508198"/>
    <x v="0"/>
    <s v="Tienda"/>
    <s v="Confirmada"/>
    <s v="Diferida"/>
    <s v="Ecommerce android"/>
    <m/>
    <m/>
    <x v="0"/>
    <s v="Confirmado"/>
    <m/>
    <x v="1"/>
    <s v="Iquitos Prospero 1038 Loreto"/>
    <s v="Calle Prospero Nro 1038"/>
    <s v="IQUITOS"/>
    <s v="MAYNAS"/>
    <s v="LORETO"/>
    <d v="2023-10-23T18:57:46"/>
    <x v="138"/>
    <d v="2023-10-23T18:57:46"/>
    <x v="0"/>
    <x v="0"/>
    <x v="0"/>
  </r>
  <r>
    <n v="207"/>
    <s v="FDC9X4XGOPHD-A2"/>
    <s v="FDC9X4XGOPHD"/>
    <s v="Hijo"/>
    <s v="RUBEN MALDONADO URRESTI"/>
    <s v="DNI"/>
    <n v="40571534"/>
    <n v="51"/>
    <n v="951508198"/>
    <x v="0"/>
    <s v="Tienda"/>
    <s v="Confirmada"/>
    <s v="Diferida"/>
    <s v="Ecommerce android"/>
    <s v="Cluster"/>
    <s v="Confirmado"/>
    <x v="0"/>
    <s v="Creado"/>
    <m/>
    <x v="0"/>
    <s v="Iquitos Prospero 1038 Loreto"/>
    <s v="Calle Prospero Nro 1038"/>
    <s v="IQUITOS"/>
    <s v="MAYNAS"/>
    <s v="LORETO"/>
    <d v="2023-10-23T18:57:46"/>
    <x v="138"/>
    <d v="2023-10-23T18:57:46"/>
    <x v="0"/>
    <x v="0"/>
    <x v="0"/>
  </r>
  <r>
    <n v="208"/>
    <s v="FDC9X4XH1M9C-A1"/>
    <s v="FDC9X4XH1M9C"/>
    <s v="Hijo"/>
    <s v="RUBI FASABI RIVERA"/>
    <s v="DNI"/>
    <n v="1121787"/>
    <n v="51"/>
    <n v="944412139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8:58:53"/>
    <x v="139"/>
    <d v="2023-10-23T18:58:54"/>
    <x v="0"/>
    <x v="0"/>
    <x v="0"/>
  </r>
  <r>
    <n v="209"/>
    <s v="FDC9X4XH1M9C-A2"/>
    <s v="FDC9X4XH1M9C"/>
    <s v="Hijo"/>
    <s v="RUBI FASABI RIVERA"/>
    <s v="DNI"/>
    <n v="1121787"/>
    <n v="51"/>
    <n v="944412139"/>
    <x v="0"/>
    <s v="Tienda"/>
    <s v="Confirmada"/>
    <s v="Diferida"/>
    <s v="Admin mobile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3T18:58:53"/>
    <x v="139"/>
    <d v="2023-10-23T18:58:54"/>
    <x v="0"/>
    <x v="0"/>
    <x v="0"/>
  </r>
  <r>
    <n v="210"/>
    <s v="FDC9X4XUUYX5-A1"/>
    <s v="FDC9X4XUUYX5"/>
    <s v="Hijo"/>
    <s v="IRVIN GREGORI COCHACHIN ROSALES"/>
    <s v="DNI"/>
    <n v="45207660"/>
    <n v="51"/>
    <n v="960379580"/>
    <x v="0"/>
    <s v="Tienda"/>
    <s v="Confirmada"/>
    <s v="Diferida"/>
    <s v="Admin mobile"/>
    <m/>
    <m/>
    <x v="0"/>
    <s v="Confirmado"/>
    <m/>
    <x v="1"/>
    <s v="Huaraz Luzuriaga 526 Ancash"/>
    <s v="Av. Luzuriaga Nro 526"/>
    <s v="HUARAZ"/>
    <s v="HUARAZ"/>
    <s v="ANCASH"/>
    <d v="2023-10-23T19:09:06"/>
    <x v="140"/>
    <d v="2023-10-23T19:09:06"/>
    <x v="0"/>
    <x v="0"/>
    <x v="0"/>
  </r>
  <r>
    <n v="211"/>
    <s v="FDC9X4XUUYX5-A2"/>
    <s v="FDC9X4XUUYX5"/>
    <s v="Hijo"/>
    <s v="IRVIN GREGORI COCHACHIN ROSALES"/>
    <s v="DNI"/>
    <n v="45207660"/>
    <n v="51"/>
    <n v="960379580"/>
    <x v="0"/>
    <s v="Tienda"/>
    <s v="Confirmada"/>
    <s v="Diferida"/>
    <s v="Admin mobile"/>
    <s v="Cluster"/>
    <s v="Confirmado"/>
    <x v="0"/>
    <s v="Creado"/>
    <m/>
    <x v="0"/>
    <s v="Huaraz Luzuriaga 526 Ancash"/>
    <s v="Av. Luzuriaga Nro 526"/>
    <s v="HUARAZ"/>
    <s v="HUARAZ"/>
    <s v="ANCASH"/>
    <d v="2023-10-23T19:09:06"/>
    <x v="140"/>
    <d v="2023-10-23T19:09:06"/>
    <x v="0"/>
    <x v="0"/>
    <x v="0"/>
  </r>
  <r>
    <n v="212"/>
    <s v="FDC9Y41YY617-A1"/>
    <s v="FDC9Y41YY617"/>
    <s v="Hijo"/>
    <s v="MILUSKA MADELEINE SALAZAR ARTEAGA"/>
    <s v="DNI"/>
    <n v="72702413"/>
    <n v="51"/>
    <n v="943184695"/>
    <x v="0"/>
    <s v="Tienda"/>
    <s v="Confirmada"/>
    <s v="Diferida"/>
    <s v="Ecommerce desktop"/>
    <m/>
    <m/>
    <x v="4"/>
    <s v="Confirmado"/>
    <m/>
    <x v="1"/>
    <s v="Jockey Plaza"/>
    <s v="Av. Javier Prado Este 4200 C.C. Jockey Plaza Tda. Nro 264"/>
    <s v="SANTIAGO DE SURCO"/>
    <s v="LIMA"/>
    <s v="LIMA"/>
    <d v="2023-10-23T19:04:27"/>
    <x v="141"/>
    <d v="2023-10-23T19:04:27"/>
    <x v="0"/>
    <x v="0"/>
    <x v="0"/>
  </r>
  <r>
    <n v="213"/>
    <s v="FDC9Y41YY617-A2"/>
    <s v="FDC9Y41YY617"/>
    <s v="Hijo"/>
    <s v="MILUSKA MADELEINE SALAZAR ARTEAGA"/>
    <s v="DNI"/>
    <n v="72702413"/>
    <n v="51"/>
    <n v="943184695"/>
    <x v="0"/>
    <s v="Tienda"/>
    <s v="Confirmada"/>
    <s v="Diferida"/>
    <s v="Ecommerce desktop"/>
    <s v="Cluster"/>
    <s v="Confirmado"/>
    <x v="4"/>
    <s v="Creado"/>
    <m/>
    <x v="0"/>
    <s v="Jockey Plaza"/>
    <s v="Av. Javier Prado Este 4200 C.C. Jockey Plaza Tda. Nro 264"/>
    <s v="SANTIAGO DE SURCO"/>
    <s v="LIMA"/>
    <s v="LIMA"/>
    <d v="2023-10-23T19:04:27"/>
    <x v="141"/>
    <d v="2023-10-23T19:04:27"/>
    <x v="0"/>
    <x v="0"/>
    <x v="0"/>
  </r>
  <r>
    <n v="214"/>
    <s v="FDC9Y42T0PLN-A1"/>
    <s v="FDC9Y42T0PLN"/>
    <s v="Hijo"/>
    <s v="KARINA MERCEDES CASTILLO ZARATE"/>
    <s v="DNI"/>
    <n v="43994660"/>
    <n v="51"/>
    <n v="951363501"/>
    <x v="0"/>
    <s v="Tienda"/>
    <s v="Confirmada"/>
    <s v="Diferida"/>
    <s v="Admin desktop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9:11:49"/>
    <x v="142"/>
    <d v="2023-10-23T19:11:50"/>
    <x v="0"/>
    <x v="0"/>
    <x v="0"/>
  </r>
  <r>
    <n v="215"/>
    <s v="FDC9Y42T0PLN-A2"/>
    <s v="FDC9Y42T0PLN"/>
    <s v="Hijo"/>
    <s v="KARINA MERCEDES CASTILLO ZARATE"/>
    <s v="DNI"/>
    <n v="43994660"/>
    <n v="51"/>
    <n v="951363501"/>
    <x v="0"/>
    <s v="Tienda"/>
    <s v="Confirmada"/>
    <s v="Diferida"/>
    <s v="Admin desktop"/>
    <s v="Cluster"/>
    <s v="Confirmado"/>
    <x v="0"/>
    <s v="Creado"/>
    <m/>
    <x v="0"/>
    <s v="Real Plaza Cajamarca"/>
    <s v="Av.  Evitamiento Norte, Lote 1 A, C.C. Real Plaza Cajamarca, tienda Nro 129"/>
    <s v="CAJAMARCA"/>
    <s v="CAJAMARCA"/>
    <s v="CAJAMARCA"/>
    <d v="2023-10-23T19:11:49"/>
    <x v="142"/>
    <d v="2023-10-23T19:11:50"/>
    <x v="0"/>
    <x v="0"/>
    <x v="0"/>
  </r>
  <r>
    <n v="216"/>
    <s v="FDC9Y42ZT3DD-A1"/>
    <s v="FDC9Y42ZT3DD"/>
    <s v="Hijo"/>
    <s v="DERBY MIRKO QUEZADA BLANCO"/>
    <s v="DNI"/>
    <n v="40066309"/>
    <n v="51"/>
    <n v="990397005"/>
    <x v="0"/>
    <s v="Domicilio"/>
    <s v="Confirmada"/>
    <s v="Diferida"/>
    <s v="Ecommerce desktop"/>
    <m/>
    <m/>
    <x v="1"/>
    <s v="Confirmado"/>
    <m/>
    <x v="1"/>
    <s v="Delivery"/>
    <s v="CALLE LEONCIO PRADO 1643 URB. MIRAMAR ALTO INTERSECCION CALLE LEONCIO PRADO Y JIRON SAN PEDRO"/>
    <s v="CHIMBOTE"/>
    <s v="SANTA"/>
    <s v="ANCASH"/>
    <d v="2023-10-23T19:10:45"/>
    <x v="143"/>
    <d v="2023-10-23T19:19:53"/>
    <x v="0"/>
    <x v="0"/>
    <x v="0"/>
  </r>
  <r>
    <n v="217"/>
    <s v="FDC9Y42ZT3DD-A2"/>
    <s v="FDC9Y42ZT3DD"/>
    <s v="Hijo"/>
    <s v="DERBY MIRKO QUEZADA BLANCO"/>
    <s v="DNI"/>
    <n v="40066309"/>
    <n v="51"/>
    <n v="990397005"/>
    <x v="0"/>
    <s v="Domicilio"/>
    <s v="Confirmada"/>
    <s v="Diferida"/>
    <s v="Ecommerce desktop"/>
    <s v="Cluster"/>
    <s v="Confirmado"/>
    <x v="1"/>
    <s v="Creado"/>
    <m/>
    <x v="0"/>
    <s v="Delivery"/>
    <s v="CALLE LEONCIO PRADO 1643 URB. MIRAMAR ALTO INTERSECCION CALLE LEONCIO PRADO Y JIRON SAN PEDRO"/>
    <s v="CHIMBOTE"/>
    <s v="SANTA"/>
    <s v="ANCASH"/>
    <d v="2023-10-23T19:10:45"/>
    <x v="143"/>
    <d v="2023-10-23T19:19:53"/>
    <x v="0"/>
    <x v="0"/>
    <x v="0"/>
  </r>
  <r>
    <n v="218"/>
    <s v="FDC9Y444AQZW-A1"/>
    <s v="FDC9Y444AQZW"/>
    <s v="Hijo"/>
    <s v="ARIELA BAIGORRIA"/>
    <s v="DNI"/>
    <n v="32932534"/>
    <n v="51"/>
    <n v="914900939"/>
    <x v="0"/>
    <s v="Tienda"/>
    <s v="Confirmada"/>
    <s v="Diferida"/>
    <s v="Ecommerce mobile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9:39:25"/>
    <x v="144"/>
    <d v="2023-10-23T19:39:26"/>
    <x v="0"/>
    <x v="0"/>
    <x v="0"/>
  </r>
  <r>
    <n v="219"/>
    <s v="FDC9Y444AQZW-A2"/>
    <s v="FDC9Y444AQZW"/>
    <s v="Hijo"/>
    <s v="ARIELA BAIGORRIA"/>
    <s v="DNI"/>
    <n v="32932534"/>
    <n v="51"/>
    <n v="914900939"/>
    <x v="0"/>
    <s v="Tienda"/>
    <s v="Confirmada"/>
    <s v="Diferida"/>
    <s v="Ecommerce mobile"/>
    <s v="Cluster"/>
    <s v="Confirmado"/>
    <x v="0"/>
    <s v="Creado"/>
    <m/>
    <x v="0"/>
    <s v="Mega Plaza Chimbote"/>
    <s v="Mz B Lt 1-A Parque Gran Chavin C.C. Megaplaza Chimbote Tda. L57 - L58"/>
    <s v="CHIMBOTE"/>
    <s v="SANTA"/>
    <s v="ANCASH"/>
    <d v="2023-10-23T19:39:25"/>
    <x v="144"/>
    <d v="2023-10-23T19:39:26"/>
    <x v="0"/>
    <x v="0"/>
    <x v="0"/>
  </r>
  <r>
    <n v="220"/>
    <s v="FDC9Y44T3IHM-A1"/>
    <s v="FDC9Y44T3IHM"/>
    <s v="Hijo"/>
    <s v="KEVIN ORLANDO ABAD ROJAS"/>
    <s v="DNI"/>
    <n v="71579687"/>
    <n v="51"/>
    <n v="928198798"/>
    <x v="0"/>
    <s v="Domicilio"/>
    <s v="Confirmada"/>
    <s v="Diferida"/>
    <s v="Ecommerce mobile"/>
    <m/>
    <m/>
    <x v="1"/>
    <s v="Confirmado"/>
    <m/>
    <x v="1"/>
    <s v="Delivery"/>
    <s v="JRN. JOSÉ GÁLVEZ 910 A DOS CUADRAS Y MEDIA DE LA PLAZA DE ARMAS"/>
    <s v="CELENDIN"/>
    <s v="CELENDIN"/>
    <s v="CAJAMARCA"/>
    <d v="2023-10-23T19:21:43"/>
    <x v="145"/>
    <d v="2023-10-23T19:21:44"/>
    <x v="0"/>
    <x v="0"/>
    <x v="0"/>
  </r>
  <r>
    <n v="221"/>
    <s v="FDC9Y44T3IHM-A2"/>
    <s v="FDC9Y44T3IHM"/>
    <s v="Hijo"/>
    <s v="KEVIN ORLANDO ABAD ROJAS"/>
    <s v="DNI"/>
    <n v="71579687"/>
    <n v="51"/>
    <n v="928198798"/>
    <x v="0"/>
    <s v="Domicilio"/>
    <s v="Confirmada"/>
    <s v="Diferida"/>
    <s v="Ecommerce mobile"/>
    <s v="Cluster"/>
    <s v="Confirmado"/>
    <x v="1"/>
    <s v="Creado"/>
    <m/>
    <x v="0"/>
    <s v="Delivery"/>
    <s v="JRN. JOSÉ GÁLVEZ 910 A DOS CUADRAS Y MEDIA DE LA PLAZA DE ARMAS"/>
    <s v="CELENDIN"/>
    <s v="CELENDIN"/>
    <s v="CAJAMARCA"/>
    <d v="2023-10-23T19:21:43"/>
    <x v="145"/>
    <d v="2023-10-23T19:21:44"/>
    <x v="0"/>
    <x v="0"/>
    <x v="0"/>
  </r>
  <r>
    <n v="222"/>
    <s v="FDC9Y45YJGK0-A1"/>
    <s v="FDC9Y45YJGK0"/>
    <s v="Hijo"/>
    <s v="SULMI LIZETH OCHOA ESPINOZA"/>
    <s v="DNI"/>
    <n v="71836979"/>
    <n v="51"/>
    <n v="913470567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9:30:54"/>
    <x v="146"/>
    <d v="2023-10-23T19:30:54"/>
    <x v="0"/>
    <x v="0"/>
    <x v="0"/>
  </r>
  <r>
    <n v="223"/>
    <s v="FDC9Y45YJGK0-A2"/>
    <s v="FDC9Y45YJGK0"/>
    <s v="Hijo"/>
    <s v="SULMI LIZETH OCHOA ESPINOZA"/>
    <s v="DNI"/>
    <n v="71836979"/>
    <n v="51"/>
    <n v="913470567"/>
    <x v="0"/>
    <s v="Tienda"/>
    <s v="Confirmada"/>
    <s v="Diferida"/>
    <s v="Admin desktop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9:30:54"/>
    <x v="146"/>
    <d v="2023-10-23T19:30:54"/>
    <x v="0"/>
    <x v="0"/>
    <x v="0"/>
  </r>
  <r>
    <n v="224"/>
    <s v="FDC9Y45YNQWL-A1"/>
    <s v="FDC9Y45YNQWL"/>
    <s v="Hijo"/>
    <s v="MILENI CINTHYA OCROSPOMA RODRIGUEZ"/>
    <s v="DNI"/>
    <n v="44430336"/>
    <n v="51"/>
    <n v="970165273"/>
    <x v="0"/>
    <s v="Domicilio"/>
    <s v="Confirmada"/>
    <s v="Diferida"/>
    <s v="Ecommerce android"/>
    <m/>
    <m/>
    <x v="1"/>
    <s v="Confirmado"/>
    <m/>
    <x v="1"/>
    <s v="Delivery"/>
    <s v="JIRON HUAMAMPOMA #946 URB EL PEDREGAL AV ZARUMILLA PTE CONTROL CDRA 9"/>
    <s v="SAN MARTIN DE PORRES"/>
    <s v="LIMA"/>
    <s v="LIMA"/>
    <d v="2023-10-23T19:31:30"/>
    <x v="147"/>
    <d v="2023-10-23T19:31:30"/>
    <x v="0"/>
    <x v="0"/>
    <x v="0"/>
  </r>
  <r>
    <n v="225"/>
    <s v="FDC9Y45YNQWL-A2"/>
    <s v="FDC9Y45YNQWL"/>
    <s v="Hijo"/>
    <s v="MILENI CINTHYA OCROSPOMA RODRIGUEZ"/>
    <s v="DNI"/>
    <n v="44430336"/>
    <n v="51"/>
    <n v="970165273"/>
    <x v="0"/>
    <s v="Domicilio"/>
    <s v="Confirmada"/>
    <s v="Diferida"/>
    <s v="Ecommerce android"/>
    <s v="Cluster"/>
    <s v="Confirmado"/>
    <x v="1"/>
    <s v="Creado"/>
    <m/>
    <x v="2"/>
    <s v="Delivery"/>
    <s v="JIRON HUAMAMPOMA #946 URB EL PEDREGAL AV ZARUMILLA PTE CONTROL CDRA 9"/>
    <s v="SAN MARTIN DE PORRES"/>
    <s v="LIMA"/>
    <s v="LIMA"/>
    <d v="2023-10-23T19:31:30"/>
    <x v="147"/>
    <d v="2023-10-23T19:31:30"/>
    <x v="0"/>
    <x v="0"/>
    <x v="0"/>
  </r>
  <r>
    <n v="226"/>
    <s v="FDC9Y464BE2S-A1"/>
    <s v="FDC9Y464BE2S"/>
    <s v="Hijo"/>
    <s v="ARIANA SILVANA TAPIA VALENCIA"/>
    <s v="DNI"/>
    <n v="76357218"/>
    <n v="51"/>
    <n v="916402650"/>
    <x v="0"/>
    <s v="Tienda"/>
    <s v="Confirmada"/>
    <s v="Diferida"/>
    <s v="Ecommerce mobile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9:36:26"/>
    <x v="148"/>
    <d v="2023-10-23T19:36:26"/>
    <x v="0"/>
    <x v="0"/>
    <x v="0"/>
  </r>
  <r>
    <n v="227"/>
    <s v="FDC9Y464BE2S-A2"/>
    <s v="FDC9Y464BE2S"/>
    <s v="Hijo"/>
    <s v="ARIANA SILVANA TAPIA VALENCIA"/>
    <s v="DNI"/>
    <n v="76357218"/>
    <n v="51"/>
    <n v="916402650"/>
    <x v="0"/>
    <s v="Tienda"/>
    <s v="Confirmada"/>
    <s v="Diferida"/>
    <s v="Ecommerce mobile"/>
    <s v="Cluster"/>
    <s v="Confirmado"/>
    <x v="2"/>
    <s v="Creado"/>
    <m/>
    <x v="0"/>
    <s v="SJL Proceres De Independencia 1713 Lima"/>
    <s v="Av. Proceres de la Independencia 1713 Interior A"/>
    <s v="SAN JUAN DE LURIGANCHO"/>
    <s v="LIMA"/>
    <s v="LIMA"/>
    <d v="2023-10-23T19:36:26"/>
    <x v="148"/>
    <d v="2023-10-23T19:36:26"/>
    <x v="0"/>
    <x v="0"/>
    <x v="0"/>
  </r>
  <r>
    <n v="228"/>
    <s v="FDC9Y464O94J-A1"/>
    <s v="FDC9Y464O94J"/>
    <s v="Hijo"/>
    <s v="FREDY HUANCA LARICO"/>
    <s v="DNI"/>
    <n v="41710262"/>
    <n v="51"/>
    <n v="950480938"/>
    <x v="0"/>
    <s v="Tienda"/>
    <s v="Confirmada"/>
    <s v="Diferida"/>
    <s v="Ecommerce android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9:33:46"/>
    <x v="149"/>
    <d v="2023-10-23T19:41:11"/>
    <x v="0"/>
    <x v="0"/>
    <x v="0"/>
  </r>
  <r>
    <n v="229"/>
    <s v="FDC9Y464O94J-A2"/>
    <s v="FDC9Y464O94J"/>
    <s v="Hijo"/>
    <s v="FREDY HUANCA LARICO"/>
    <s v="DNI"/>
    <n v="41710262"/>
    <n v="51"/>
    <n v="950480938"/>
    <x v="0"/>
    <s v="Tienda"/>
    <s v="Confirmada"/>
    <s v="Diferida"/>
    <s v="Ecommerce android"/>
    <s v="Cluster"/>
    <s v="Confirmado"/>
    <x v="0"/>
    <s v="Creado"/>
    <m/>
    <x v="0"/>
    <s v="Real Plaza Juliaca"/>
    <s v="Calle Tumbes y San Martin s/n C.C. Real Plaza Juliaca Tda. Nro 135"/>
    <s v="JULIACA"/>
    <s v="SAN ROMAN"/>
    <s v="PUNO"/>
    <d v="2023-10-23T19:33:46"/>
    <x v="149"/>
    <d v="2023-10-23T19:41:11"/>
    <x v="0"/>
    <x v="0"/>
    <x v="0"/>
  </r>
  <r>
    <n v="230"/>
    <s v="FDC9Y46GITR4-A1"/>
    <s v="FDC9Y46GITR4"/>
    <s v="Hijo"/>
    <s v="ESTEBAN RUIZ RIOS"/>
    <s v="DNI"/>
    <n v="829888"/>
    <n v="51"/>
    <n v="941863823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9:41:14"/>
    <x v="150"/>
    <d v="2023-10-23T19:41:14"/>
    <x v="0"/>
    <x v="0"/>
    <x v="0"/>
  </r>
  <r>
    <n v="231"/>
    <s v="FDC9Y46GITR4-A2"/>
    <s v="FDC9Y46GITR4"/>
    <s v="Hijo"/>
    <s v="ESTEBAN RUIZ RIOS"/>
    <s v="DNI"/>
    <n v="829888"/>
    <n v="51"/>
    <n v="941863823"/>
    <x v="0"/>
    <s v="Tienda"/>
    <s v="Confirmada"/>
    <s v="Diferida"/>
    <s v="Admin mobile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3T19:41:14"/>
    <x v="150"/>
    <d v="2023-10-23T19:41:14"/>
    <x v="0"/>
    <x v="0"/>
    <x v="0"/>
  </r>
  <r>
    <n v="232"/>
    <s v="FDC9Y46LS043-A1"/>
    <s v="FDC9Y46LS043"/>
    <s v="Hijo"/>
    <s v="Andrea Stancovich"/>
    <s v="DNI"/>
    <n v="73255344"/>
    <n v="51"/>
    <n v="950705576"/>
    <x v="0"/>
    <s v="Tienda"/>
    <s v="Confirmada"/>
    <s v="Diferida"/>
    <s v="Ecommerce desktop"/>
    <m/>
    <m/>
    <x v="2"/>
    <s v="Confirmado"/>
    <m/>
    <x v="1"/>
    <s v="Mega Plaza Independencia"/>
    <s v="Av. Alfredo Mendiola  Nro 698  C.C. Megaplaza Tda. 30"/>
    <s v="INDEPENDENCIA"/>
    <s v="LIMA"/>
    <s v="LIMA"/>
    <d v="2023-10-23T19:39:02"/>
    <x v="151"/>
    <d v="2023-10-23T19:39:02"/>
    <x v="0"/>
    <x v="0"/>
    <x v="0"/>
  </r>
  <r>
    <n v="233"/>
    <s v="FDC9Y46LS043-A2"/>
    <s v="FDC9Y46LS043"/>
    <s v="Hijo"/>
    <s v="Andrea Stancovich"/>
    <s v="DNI"/>
    <n v="73255344"/>
    <n v="51"/>
    <n v="950705576"/>
    <x v="0"/>
    <s v="Tienda"/>
    <s v="Confirmada"/>
    <s v="Diferida"/>
    <s v="Ecommerce desktop"/>
    <s v="Cluster"/>
    <s v="Confirmado"/>
    <x v="2"/>
    <s v="Creado"/>
    <m/>
    <x v="0"/>
    <s v="Mega Plaza Independencia"/>
    <s v="Av. Alfredo Mendiola  Nro 698  C.C. Megaplaza Tda. 30"/>
    <s v="INDEPENDENCIA"/>
    <s v="LIMA"/>
    <s v="LIMA"/>
    <d v="2023-10-23T19:39:02"/>
    <x v="151"/>
    <d v="2023-10-23T19:39:02"/>
    <x v="0"/>
    <x v="0"/>
    <x v="0"/>
  </r>
  <r>
    <n v="234"/>
    <s v="FDC9Y46LS043-A3"/>
    <s v="FDC9Y46LS043"/>
    <s v="Hijo"/>
    <s v="Andrea Stancovich"/>
    <s v="DNI"/>
    <n v="73255344"/>
    <n v="51"/>
    <n v="950705576"/>
    <x v="0"/>
    <s v="Tienda"/>
    <s v="Confirmada"/>
    <s v="Diferida"/>
    <s v="Ecommerce desktop"/>
    <s v="Cluster"/>
    <s v="Confirmado"/>
    <x v="2"/>
    <s v="Creado"/>
    <m/>
    <x v="5"/>
    <s v="Mega Plaza Independencia"/>
    <s v="Av. Alfredo Mendiola  Nro 698  C.C. Megaplaza Tda. 30"/>
    <s v="INDEPENDENCIA"/>
    <s v="LIMA"/>
    <s v="LIMA"/>
    <d v="2023-10-23T19:39:02"/>
    <x v="151"/>
    <d v="2023-10-23T19:39:02"/>
    <x v="0"/>
    <x v="0"/>
    <x v="0"/>
  </r>
  <r>
    <n v="235"/>
    <s v="FDC9Y46R0MZ3-A1"/>
    <s v="FDC9Y46R0MZ3"/>
    <s v="Hijo"/>
    <s v="Cristhian  Ojeda Escalante"/>
    <s v="DNI"/>
    <n v="45203252"/>
    <n v="51"/>
    <n v="988330810"/>
    <x v="0"/>
    <s v="Tienda"/>
    <s v="Confirmada"/>
    <s v="Diferida"/>
    <s v="Ecommerce mobile"/>
    <m/>
    <m/>
    <x v="0"/>
    <s v="Confirmado"/>
    <m/>
    <x v="1"/>
    <s v="Mall Aventura Arequipa"/>
    <s v="Av. Porongoche 500 C.C. Mall Aventura Plaza Arequipa Tda. 2026-2028"/>
    <s v="AREQUIPA"/>
    <s v="AREQUIPA"/>
    <s v="AREQUIPA"/>
    <d v="2023-10-23T19:38:44"/>
    <x v="152"/>
    <d v="2023-10-23T19:38:44"/>
    <x v="0"/>
    <x v="0"/>
    <x v="0"/>
  </r>
  <r>
    <n v="236"/>
    <s v="FDC9Y46R0MZ3-A2"/>
    <s v="FDC9Y46R0MZ3"/>
    <s v="Hijo"/>
    <s v="Cristhian  Ojeda Escalante"/>
    <s v="DNI"/>
    <n v="45203252"/>
    <n v="51"/>
    <n v="988330810"/>
    <x v="0"/>
    <s v="Tienda"/>
    <s v="Confirmada"/>
    <s v="Diferida"/>
    <s v="Ecommerce mobile"/>
    <s v="Cluster"/>
    <s v="Confirmado"/>
    <x v="0"/>
    <s v="Creado"/>
    <m/>
    <x v="0"/>
    <s v="Mall Aventura Arequipa"/>
    <s v="Av. Porongoche 500 C.C. Mall Aventura Plaza Arequipa Tda. 2026-2028"/>
    <s v="AREQUIPA"/>
    <s v="AREQUIPA"/>
    <s v="AREQUIPA"/>
    <d v="2023-10-23T19:38:44"/>
    <x v="152"/>
    <d v="2023-10-23T19:38:44"/>
    <x v="0"/>
    <x v="0"/>
    <x v="0"/>
  </r>
  <r>
    <n v="237"/>
    <s v="FDC9Y47ENO1R-A1"/>
    <s v="FDC9Y47ENO1R"/>
    <s v="Hijo"/>
    <s v="SOCORRO AMELYN COLONA RAMOS"/>
    <s v="DNI"/>
    <n v="71773599"/>
    <n v="51"/>
    <n v="999999999"/>
    <x v="0"/>
    <s v="Tienda"/>
    <s v="Confirmada"/>
    <s v="Diferida"/>
    <s v="Ecommerce android"/>
    <m/>
    <m/>
    <x v="0"/>
    <s v="Confirmado"/>
    <m/>
    <x v="1"/>
    <s v="Open Plaza Piura"/>
    <s v="Av. Andres Avelino Caceres 147 C.C. Open Plaza Piura Tda. 88"/>
    <s v="PIURA"/>
    <s v="PIURA"/>
    <s v="PIURA"/>
    <d v="2023-10-23T19:38:05"/>
    <x v="153"/>
    <d v="2023-10-23T19:38:05"/>
    <x v="0"/>
    <x v="0"/>
    <x v="0"/>
  </r>
  <r>
    <n v="238"/>
    <s v="FDC9Y47ENO1R-A2"/>
    <s v="FDC9Y47ENO1R"/>
    <s v="Hijo"/>
    <s v="SOCORRO AMELYN COLONA RAMOS"/>
    <s v="DNI"/>
    <n v="71773599"/>
    <n v="51"/>
    <n v="999999999"/>
    <x v="0"/>
    <s v="Tienda"/>
    <s v="Confirmada"/>
    <s v="Diferida"/>
    <s v="Ecommerce android"/>
    <s v="Cluster"/>
    <s v="Confirmado"/>
    <x v="0"/>
    <s v="Creado"/>
    <m/>
    <x v="0"/>
    <s v="Open Plaza Piura"/>
    <s v="Av. Andres Avelino Caceres 147 C.C. Open Plaza Piura Tda. 88"/>
    <s v="PIURA"/>
    <s v="PIURA"/>
    <s v="PIURA"/>
    <d v="2023-10-23T19:38:05"/>
    <x v="153"/>
    <d v="2023-10-23T19:38:05"/>
    <x v="0"/>
    <x v="0"/>
    <x v="0"/>
  </r>
  <r>
    <n v="239"/>
    <s v="FDC9Y47NETWI-A1"/>
    <s v="FDC9Y47NETWI"/>
    <s v="Hijo"/>
    <s v="Antony Garcia Cordova"/>
    <s v="DNI"/>
    <n v="70496481"/>
    <n v="51"/>
    <n v="941380092"/>
    <x v="0"/>
    <s v="Tienda"/>
    <s v="Confirmada"/>
    <s v="Diferida"/>
    <s v="Ecommerce mobile"/>
    <m/>
    <m/>
    <x v="2"/>
    <s v="Confirmado"/>
    <m/>
    <x v="1"/>
    <s v="Mall Plaza Comas"/>
    <s v="Av. Los Angeles S/N - Mall Plaza Comas Tda B1014 - B1018"/>
    <s v="COMAS"/>
    <s v="LIMA"/>
    <s v="LIMA"/>
    <d v="2023-10-23T19:39:54"/>
    <x v="154"/>
    <d v="2023-10-23T19:39:54"/>
    <x v="0"/>
    <x v="0"/>
    <x v="0"/>
  </r>
  <r>
    <n v="240"/>
    <s v="FDC9Y47NETWI-A2"/>
    <s v="FDC9Y47NETWI"/>
    <s v="Hijo"/>
    <s v="Antony Garcia Cordova"/>
    <s v="DNI"/>
    <n v="70496481"/>
    <n v="51"/>
    <n v="941380092"/>
    <x v="0"/>
    <s v="Tienda"/>
    <s v="Confirmada"/>
    <s v="Diferida"/>
    <s v="Ecommerce mobile"/>
    <s v="Cluster"/>
    <s v="Confirmado"/>
    <x v="2"/>
    <s v="Creado"/>
    <m/>
    <x v="0"/>
    <s v="Mall Plaza Comas"/>
    <s v="Av. Los Angeles S/N - Mall Plaza Comas Tda B1014 - B1018"/>
    <s v="COMAS"/>
    <s v="LIMA"/>
    <s v="LIMA"/>
    <d v="2023-10-23T19:39:54"/>
    <x v="154"/>
    <d v="2023-10-23T19:39:54"/>
    <x v="0"/>
    <x v="0"/>
    <x v="0"/>
  </r>
  <r>
    <n v="241"/>
    <s v="FDC9T9IZHFS9-1"/>
    <s v="FDC9T9IZHFS9"/>
    <s v="Normal"/>
    <s v="NICOLE SOLANGHE VEGA CHICATA"/>
    <s v="DNI"/>
    <n v="73429383"/>
    <n v="51"/>
    <n v="978318556"/>
    <x v="0"/>
    <s v="Tienda"/>
    <s v="Confirmada"/>
    <s v="Diferida"/>
    <s v="Ecommerce iOS"/>
    <m/>
    <m/>
    <x v="1"/>
    <s v="Confirmado"/>
    <m/>
    <x v="6"/>
    <s v="SJM San Juan 1162 Lima"/>
    <s v="Av. San Juan Nro 1162 - 1162a"/>
    <s v="SAN JUAN DE MIRAFLORES"/>
    <s v="LIMA"/>
    <s v="LIMA"/>
    <d v="2023-10-20T15:13:30"/>
    <x v="155"/>
    <d v="2023-10-20T15:13:30"/>
    <x v="1"/>
    <x v="1"/>
    <x v="0"/>
  </r>
  <r>
    <n v="242"/>
    <s v="FDC9TAEIUJLZ-1"/>
    <s v="FDC9TAEIUJLZ"/>
    <s v="Normal"/>
    <s v="RICHARD WILSON HUAMAN CHALLCO"/>
    <s v="DNI"/>
    <n v="40462117"/>
    <n v="51"/>
    <n v="979388522"/>
    <x v="0"/>
    <s v="Tienda"/>
    <s v="Confirmada"/>
    <s v="Diferida"/>
    <s v="Ecommerce mobile"/>
    <m/>
    <m/>
    <x v="1"/>
    <s v="Confirmado"/>
    <m/>
    <x v="6"/>
    <s v="SJL Proceres De Independencia 1713 Lima"/>
    <s v="Av. Proceres de la Independencia 1713 Interior A"/>
    <s v="SAN JUAN DE LURIGANCHO"/>
    <s v="LIMA"/>
    <s v="LIMA"/>
    <d v="2023-10-20T17:06:15"/>
    <x v="156"/>
    <d v="2023-10-20T17:06:15"/>
    <x v="1"/>
    <x v="1"/>
    <x v="0"/>
  </r>
  <r>
    <n v="243"/>
    <s v="FDC9UACD9VZQ-2"/>
    <s v="FDC9UACD9VZQ"/>
    <s v="Normal"/>
    <s v="CRISTIAN JUNIORS BARBARAN ARTEAGA"/>
    <s v="DNI"/>
    <n v="45625108"/>
    <n v="51"/>
    <n v="956514123"/>
    <x v="0"/>
    <s v="Tienda"/>
    <s v="Confirmada"/>
    <s v="Diferida"/>
    <s v="Ecommerce android"/>
    <m/>
    <m/>
    <x v="1"/>
    <s v="Confirmado"/>
    <m/>
    <x v="6"/>
    <s v="Plaza Del Sol Ica"/>
    <s v="Av. San Martin 727 - 763, LC 236-238"/>
    <s v="ICA"/>
    <s v="ICA"/>
    <s v="ICA"/>
    <d v="2023-10-20T19:28:28"/>
    <x v="157"/>
    <d v="2023-10-20T19:28:29"/>
    <x v="1"/>
    <x v="1"/>
    <x v="0"/>
  </r>
  <r>
    <n v="244"/>
    <s v="FDC9UC7MKM1U-1"/>
    <s v="FDC9UC7MKM1U"/>
    <s v="Normal"/>
    <s v="JOOAO LEONIDAS VASCONES EGOAVIL"/>
    <s v="DNI"/>
    <n v="47597626"/>
    <n v="51"/>
    <n v="941508009"/>
    <x v="0"/>
    <s v="Tienda"/>
    <s v="Confirmada"/>
    <s v="Diferida"/>
    <s v="Ecommerce mobile"/>
    <m/>
    <m/>
    <x v="1"/>
    <s v="Confirmado"/>
    <m/>
    <x v="6"/>
    <s v="Mall Plaza Comas"/>
    <s v="Av. Los Angeles S/N - Mall Plaza Comas Tda B1014 - B1018"/>
    <s v="COMAS"/>
    <s v="LIMA"/>
    <s v="LIMA"/>
    <d v="2023-10-20T23:40:39"/>
    <x v="158"/>
    <d v="2023-10-21T07:41:55"/>
    <x v="1"/>
    <x v="1"/>
    <x v="0"/>
  </r>
  <r>
    <n v="245"/>
    <s v="FDC9UFEY937H-1"/>
    <s v="FDC9UFEY937H"/>
    <s v="Normal"/>
    <s v="HEBER DAVID ALBERTO VERAMENDI"/>
    <s v="DNI"/>
    <n v="40115019"/>
    <n v="51"/>
    <n v="999272205"/>
    <x v="0"/>
    <s v="Tienda"/>
    <s v="Confirmada"/>
    <s v="Diferida"/>
    <s v="Ecommerce mobile"/>
    <m/>
    <m/>
    <x v="1"/>
    <s v="Confirmado"/>
    <m/>
    <x v="6"/>
    <s v="Huaraz Luzuriaga 526 Ancash"/>
    <s v="Av. Luzuriaga Nro 526"/>
    <s v="HUARAZ"/>
    <s v="HUARAZ"/>
    <s v="ANCASH"/>
    <d v="2023-10-21T06:33:21"/>
    <x v="159"/>
    <d v="2023-10-21T06:33:22"/>
    <x v="1"/>
    <x v="1"/>
    <x v="0"/>
  </r>
  <r>
    <n v="246"/>
    <s v="FDC9UJL43SJ2-1"/>
    <s v="FDC9UJL43SJ2"/>
    <s v="Normal"/>
    <s v="Maria Zenobia Correa Manrique"/>
    <s v="DNI"/>
    <n v="3590951"/>
    <n v="51"/>
    <n v="969970541"/>
    <x v="0"/>
    <s v="Tienda"/>
    <s v="Confirmada"/>
    <s v="Diferida"/>
    <s v="Ecommerce desktop"/>
    <s v="Cluster"/>
    <s v="Confirmado"/>
    <x v="0"/>
    <s v="Creado"/>
    <s v="CONTAINER19"/>
    <x v="0"/>
    <s v="Open Plaza Piura"/>
    <s v="Av. Andres Avelino Caceres 147 C.C. Open Plaza Piura Tda. 88"/>
    <s v="PIURA"/>
    <s v="PIURA"/>
    <s v="PIURA"/>
    <d v="2023-10-21T15:40:22"/>
    <x v="160"/>
    <d v="2023-10-21T16:48:44"/>
    <x v="0"/>
    <x v="0"/>
    <x v="0"/>
  </r>
  <r>
    <n v="247"/>
    <s v="FDC9UKXE9GYM-1"/>
    <s v="FDC9UKXE9GYM"/>
    <s v="Normal"/>
    <s v="MARIA ARACELI MORE CHAPA"/>
    <s v="DNI"/>
    <n v="74643966"/>
    <n v="51"/>
    <n v="972081527"/>
    <x v="0"/>
    <s v="Domicilio"/>
    <s v="Confirmada"/>
    <s v="Diferida"/>
    <s v="Ecommerce android"/>
    <m/>
    <m/>
    <x v="1"/>
    <s v="Confirmado"/>
    <m/>
    <x v="6"/>
    <s v="Delivery"/>
    <s v="JR. ALAMEDA LA UNION 461 COOP AÑO NUEVO COMAS COLEGIO INICIAL 317"/>
    <s v="COMAS"/>
    <s v="LIMA"/>
    <s v="LIMA"/>
    <d v="2023-10-21T18:31:36"/>
    <x v="161"/>
    <d v="2023-10-21T18:31:36"/>
    <x v="1"/>
    <x v="1"/>
    <x v="0"/>
  </r>
  <r>
    <n v="248"/>
    <s v="FDC9VKQBKW6G-1"/>
    <s v="FDC9VKQBKW6G"/>
    <s v="Normal"/>
    <s v="PETRONILA DEL ROSARIO AGUILAR GRAU"/>
    <s v="DNI"/>
    <n v="3668979"/>
    <n v="51"/>
    <n v="949150069"/>
    <x v="0"/>
    <s v="Tienda"/>
    <s v="Confirmada"/>
    <s v="Diferida"/>
    <s v="Ecommerce android"/>
    <m/>
    <m/>
    <x v="1"/>
    <s v="Confirmado"/>
    <m/>
    <x v="6"/>
    <s v="Sullana San Martin 620 Piura"/>
    <s v="Calle San Martin Nro 620"/>
    <s v="SULLANA"/>
    <s v="SULLANA"/>
    <s v="PIURA"/>
    <d v="2023-10-22T13:36:45"/>
    <x v="162"/>
    <d v="2023-10-22T13:36:45"/>
    <x v="1"/>
    <x v="1"/>
    <x v="0"/>
  </r>
  <r>
    <n v="249"/>
    <s v="FDC9VR42E03X-1"/>
    <s v="FDC9VR42E03X"/>
    <s v="Normal"/>
    <s v="SANDRO MOISES BENAVIDES CORBETTA"/>
    <s v="DNI"/>
    <n v="7632322"/>
    <n v="51"/>
    <n v="923438557"/>
    <x v="0"/>
    <s v="Domicilio"/>
    <s v="Confirmada"/>
    <s v="Diferida"/>
    <s v="Ecommerce mobile"/>
    <m/>
    <m/>
    <x v="3"/>
    <s v="Confirmado"/>
    <m/>
    <x v="1"/>
    <s v="Delivery"/>
    <s v="AVENIDA ALBERTO ALEXANDER 2343 DPTO.  G ENTRE LA 14 Y 15 DE JOSÉ LEAL"/>
    <s v="LINCE"/>
    <s v="LIMA"/>
    <s v="LIMA"/>
    <d v="2023-10-23T10:08:06"/>
    <x v="163"/>
    <d v="2023-10-23T10:08:06"/>
    <x v="0"/>
    <x v="0"/>
    <x v="0"/>
  </r>
  <r>
    <n v="250"/>
    <s v="FDC9VRZ7UINB-1"/>
    <s v="FDC9VRZ7UINB"/>
    <s v="Normal"/>
    <s v="YANINA BERTHA QUISPE CUBA"/>
    <s v="DNI"/>
    <n v="45528511"/>
    <n v="51"/>
    <n v="993260857"/>
    <x v="0"/>
    <s v="Tienda"/>
    <s v="Confirmada"/>
    <s v="Diferida"/>
    <s v="Ecommerce android"/>
    <m/>
    <m/>
    <x v="2"/>
    <s v="Confirmado"/>
    <m/>
    <x v="1"/>
    <s v="Real Plaza Santa Clara"/>
    <s v="Av. Nicolas Ayllon 8694 C.C. Real Plaza Santa Clara Tda.142-143"/>
    <s v="ATE"/>
    <s v="LIMA"/>
    <s v="LIMA"/>
    <d v="2023-10-23T09:21:31"/>
    <x v="164"/>
    <d v="2023-10-23T09:21:31"/>
    <x v="0"/>
    <x v="0"/>
    <x v="0"/>
  </r>
  <r>
    <n v="251"/>
    <s v="FDC9VSOG6FNP-1"/>
    <s v="FDC9VSOG6FNP"/>
    <s v="Normal"/>
    <s v="JULIANA JENNIFFER GERALDINE BARRERA MANTARI"/>
    <s v="DNI"/>
    <n v="46178182"/>
    <n v="51"/>
    <n v="997081316"/>
    <x v="0"/>
    <s v="Domicilio"/>
    <s v="Confirmada"/>
    <s v="Diferida"/>
    <s v="Admin desktop"/>
    <m/>
    <m/>
    <x v="1"/>
    <s v="Confirmado"/>
    <m/>
    <x v="1"/>
    <s v="Delivery"/>
    <s v="AV ACOMAYO 157 AL COSTADO DEL HOSTAL MOLINA"/>
    <s v="ICA"/>
    <s v="ICA"/>
    <s v="ICA"/>
    <d v="2023-10-23T15:09:52"/>
    <x v="165"/>
    <d v="2023-10-23T15:09:53"/>
    <x v="0"/>
    <x v="0"/>
    <x v="0"/>
  </r>
  <r>
    <n v="252"/>
    <s v="FDC9VTK2BTKT-1"/>
    <s v="FDC9VTK2BTKT"/>
    <s v="Normal"/>
    <s v="FRANS RAUL ALBORNOZ ENCARNACION"/>
    <s v="DNI"/>
    <n v="70764383"/>
    <n v="51"/>
    <n v="965130816"/>
    <x v="0"/>
    <s v="Tienda"/>
    <s v="Confirmada"/>
    <s v="Diferida"/>
    <s v="Ecommerce mobile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8:51:32"/>
    <x v="166"/>
    <d v="2023-10-23T18:51:32"/>
    <x v="0"/>
    <x v="0"/>
    <x v="0"/>
  </r>
  <r>
    <n v="253"/>
    <s v="FDC9VTTTUJGX-1"/>
    <s v="FDC9VTTTUJGX"/>
    <s v="Normal"/>
    <s v="JONATHAN VICTOR RONDAN SANCHEZ"/>
    <s v="DNI"/>
    <n v="47735313"/>
    <n v="51"/>
    <n v="992471499"/>
    <x v="0"/>
    <s v="Tienda"/>
    <s v="Confirmada"/>
    <s v="Diferida"/>
    <s v="Ecommerce android"/>
    <m/>
    <m/>
    <x v="1"/>
    <s v="Confirmado"/>
    <m/>
    <x v="6"/>
    <s v="Real Plaza Cajamarca"/>
    <s v="Av.  Evitamiento Norte, Lote 1 A, C.C. Real Plaza Cajamarca, tienda Nro 129"/>
    <s v="CAJAMARCA"/>
    <s v="CAJAMARCA"/>
    <s v="CAJAMARCA"/>
    <d v="2023-10-22T16:06:31"/>
    <x v="167"/>
    <d v="2023-10-22T16:16:31"/>
    <x v="1"/>
    <x v="1"/>
    <x v="0"/>
  </r>
  <r>
    <n v="254"/>
    <s v="FDC9VTXXD1A5-1"/>
    <s v="FDC9VTXXD1A5"/>
    <s v="Normal"/>
    <s v="Gaby Aranda Carrion"/>
    <s v="DNI"/>
    <n v="45724678"/>
    <n v="51"/>
    <n v="938445185"/>
    <x v="0"/>
    <s v="Domicilio"/>
    <s v="Confirmada"/>
    <s v="Diferida"/>
    <s v="Ecommerce android"/>
    <m/>
    <m/>
    <x v="1"/>
    <s v="Confirmado"/>
    <m/>
    <x v="1"/>
    <s v="Delivery"/>
    <s v="urbanizacion Santa Teresita II calle las almendras espaldas del pedagogico Rafael Hoyos Rubio"/>
    <s v="SAN IGNACIO"/>
    <s v="SAN IGNACIO"/>
    <s v="CAJAMARCA"/>
    <d v="2023-10-23T16:06:28"/>
    <x v="168"/>
    <d v="2023-10-23T16:06:28"/>
    <x v="0"/>
    <x v="0"/>
    <x v="0"/>
  </r>
  <r>
    <n v="255"/>
    <s v="FDC9VUBDZLND-1"/>
    <s v="FDC9VUBDZLND"/>
    <s v="Normal"/>
    <s v="LIZET TELLO SOYER"/>
    <s v="DNI"/>
    <n v="10606164"/>
    <n v="51"/>
    <n v="961738735"/>
    <x v="0"/>
    <s v="Domicilio"/>
    <s v="Confirmada"/>
    <s v="Diferida"/>
    <s v="Ecommerce android"/>
    <s v="Cluster"/>
    <s v="Confirmado"/>
    <x v="1"/>
    <s v="Creado"/>
    <m/>
    <x v="0"/>
    <s v="Delivery"/>
    <s v="JIRÓN ASUNCION 149 SICUANI ATE FRENTE AL PARQUE DE LOS ANILLOS FRENTE A GRUMETE MEDINA"/>
    <s v="ATE"/>
    <s v="LIMA"/>
    <s v="LIMA"/>
    <d v="2023-10-22T17:12:22"/>
    <x v="169"/>
    <d v="2023-10-22T17:12:22"/>
    <x v="0"/>
    <x v="0"/>
    <x v="0"/>
  </r>
  <r>
    <n v="256"/>
    <s v="FDC9VUCH1UD5-1"/>
    <s v="FDC9VUCH1UD5"/>
    <s v="Normal"/>
    <s v="SHEYLA YAQUELIN GOYA HUACCHARAQUI"/>
    <s v="DNI"/>
    <n v="70790336"/>
    <n v="51"/>
    <n v="931893257"/>
    <x v="0"/>
    <s v="Tienda"/>
    <s v="Confirmada"/>
    <s v="Diferida"/>
    <s v="Ecommerce mobile"/>
    <m/>
    <m/>
    <x v="2"/>
    <s v="Confirmado"/>
    <m/>
    <x v="1"/>
    <s v="Plaza Norte"/>
    <s v="Av. Alfredo Mendiola Nro 1400 Int. 132 - 134 C.C. Plaza Lima Norte"/>
    <s v="INDEPENDENCIA"/>
    <s v="LIMA"/>
    <s v="LIMA"/>
    <d v="2023-10-23T08:02:10"/>
    <x v="170"/>
    <d v="2023-10-23T08:02:10"/>
    <x v="0"/>
    <x v="0"/>
    <x v="0"/>
  </r>
  <r>
    <n v="257"/>
    <s v="FDC9VUFLXKE2-1"/>
    <s v="FDC9VUFLXKE2"/>
    <s v="Normal"/>
    <s v="FLORENCIO DOSITEO MEDINA CORREA"/>
    <s v="DNI"/>
    <n v="43373472"/>
    <n v="51"/>
    <n v="999503819"/>
    <x v="0"/>
    <s v="Tienda"/>
    <s v="Confirmada"/>
    <s v="Diferida"/>
    <s v="Ecommerce android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5:28:49"/>
    <x v="171"/>
    <d v="2023-10-23T15:28:49"/>
    <x v="0"/>
    <x v="0"/>
    <x v="0"/>
  </r>
  <r>
    <n v="258"/>
    <s v="FDC9VUUO2RKR-1"/>
    <s v="FDC9VUUO2RKR"/>
    <s v="Normal"/>
    <s v="Daysi Ines  Buendía Galarza"/>
    <s v="DNI"/>
    <n v="44105398"/>
    <n v="51"/>
    <n v="966213417"/>
    <x v="0"/>
    <s v="Domicilio"/>
    <s v="Confirmada"/>
    <s v="Diferida"/>
    <s v="Admin desktop"/>
    <m/>
    <m/>
    <x v="1"/>
    <s v="Confirmado"/>
    <m/>
    <x v="1"/>
    <s v="Delivery"/>
    <s v="MZ B 8 LT 28 Mi Perú  Cerca a la municipalidad_x000a_Av huaura con Ayacucho"/>
    <s v="MI PERU"/>
    <s v="PROV. CONST. DEL CALLAO"/>
    <s v="CALLAO"/>
    <d v="2023-10-23T16:07:25"/>
    <x v="172"/>
    <d v="2023-10-23T16:07:26"/>
    <x v="0"/>
    <x v="0"/>
    <x v="0"/>
  </r>
  <r>
    <n v="259"/>
    <s v="FDC9VUUZT258-1"/>
    <s v="FDC9VUUZT258"/>
    <s v="Normal"/>
    <s v="ABEL BEJARANO VILLANUEVA"/>
    <s v="DNI"/>
    <n v="47178571"/>
    <n v="51"/>
    <n v="961989676"/>
    <x v="0"/>
    <s v="Tienda"/>
    <s v="Confirmada"/>
    <s v="Diferida"/>
    <s v="Ecommerce mobile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7:33:32"/>
    <x v="173"/>
    <d v="2023-10-23T17:33:32"/>
    <x v="0"/>
    <x v="0"/>
    <x v="0"/>
  </r>
  <r>
    <n v="260"/>
    <s v="FDC9VUV64A20-1"/>
    <s v="FDC9VUV64A20"/>
    <s v="Normal"/>
    <s v="JULY NOE CASTRO"/>
    <s v="DNI"/>
    <n v="40698335"/>
    <n v="51"/>
    <n v="939443591"/>
    <x v="0"/>
    <s v="Tienda"/>
    <s v="Confirmada"/>
    <s v="Diferida"/>
    <s v="Ecommerce android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8:45:37"/>
    <x v="174"/>
    <d v="2023-10-23T18:45:37"/>
    <x v="0"/>
    <x v="0"/>
    <x v="0"/>
  </r>
  <r>
    <n v="261"/>
    <s v="FDC9WU90B20N-2"/>
    <s v="FDC9WU90B20N"/>
    <s v="Normal"/>
    <s v="ELIANA ALEJANDRA TEJEDA RENGIFO"/>
    <s v="DNI"/>
    <n v="10139433"/>
    <n v="51"/>
    <n v="986669713"/>
    <x v="0"/>
    <s v="Domicilio"/>
    <s v="Confirmada"/>
    <s v="Diferida"/>
    <s v="Ecommerce android"/>
    <m/>
    <m/>
    <x v="1"/>
    <s v="Confirmado"/>
    <m/>
    <x v="6"/>
    <s v="Delivery"/>
    <s v="AV MEDITERRÁNEO 101 A URB PLAYA NAPLO PUCUSANA ENTRANDO POR LA PUERTA MARRÓN DE LA RESIDENCIAL, BAJA DOS CUADRAS Y LA IZQUIERDA LA SEGUNDA CASA LLAMADA EL REFUGIO."/>
    <s v="PUCUSANA"/>
    <s v="LIMA"/>
    <s v="LIMA"/>
    <d v="2023-10-22T19:34:09"/>
    <x v="175"/>
    <d v="2023-10-22T19:45:31"/>
    <x v="1"/>
    <x v="1"/>
    <x v="0"/>
  </r>
  <r>
    <n v="262"/>
    <s v="FDC9WU9AJQS5-1"/>
    <s v="FDC9WU9AJQS5"/>
    <s v="Normal"/>
    <s v="CARMEN LYSBETH MALCA BARRANTES"/>
    <s v="DNI"/>
    <n v="46225080"/>
    <n v="51"/>
    <n v="978828899"/>
    <x v="0"/>
    <s v="Tienda"/>
    <s v="Confirmada"/>
    <s v="Diferida"/>
    <s v="Ecommerce android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8:56:20"/>
    <x v="176"/>
    <d v="2023-10-23T18:56:20"/>
    <x v="0"/>
    <x v="0"/>
    <x v="0"/>
  </r>
  <r>
    <n v="263"/>
    <s v="FDC9WUBY1X19-2"/>
    <s v="FDC9WUBY1X19"/>
    <s v="Normal"/>
    <s v="JULIA CARRION TTITO"/>
    <s v="DNI"/>
    <n v="75199421"/>
    <n v="51"/>
    <n v="932419923"/>
    <x v="0"/>
    <s v="Domicilio"/>
    <s v="Confirmada"/>
    <s v="Diferida"/>
    <s v="Admin desktop"/>
    <m/>
    <m/>
    <x v="1"/>
    <s v="Confirmado"/>
    <m/>
    <x v="7"/>
    <s v="Delivery"/>
    <s v="F444+FJV, Prol. de la Cultura"/>
    <s v="SAN JERONIMO"/>
    <s v="CUSCO"/>
    <s v="CUSCO"/>
    <d v="2023-10-22T20:50:53"/>
    <x v="177"/>
    <d v="2023-10-22T20:50:53"/>
    <x v="2"/>
    <x v="1"/>
    <x v="0"/>
  </r>
  <r>
    <n v="264"/>
    <s v="FDC9WURFXB30-1"/>
    <s v="FDC9WURFXB30"/>
    <s v="Normal"/>
    <s v="Akemy Isabel Gonzales Jimenez"/>
    <s v="DNI"/>
    <n v="72641101"/>
    <n v="51"/>
    <n v="904437166"/>
    <x v="0"/>
    <s v="Tienda"/>
    <s v="Confirmada"/>
    <s v="Diferida"/>
    <s v="Ecommerce desktop"/>
    <m/>
    <m/>
    <x v="0"/>
    <s v="Confirmado"/>
    <m/>
    <x v="1"/>
    <s v="Chimbote Ladislao Espinar 505-509 Ancash"/>
    <s v="Jr. Ladislao Espinar Nro 505 - 509"/>
    <s v="CHIMBOTE"/>
    <s v="SANTA"/>
    <s v="ANCASH"/>
    <d v="2023-10-23T18:15:00"/>
    <x v="178"/>
    <d v="2023-10-23T18:15:00"/>
    <x v="0"/>
    <x v="0"/>
    <x v="0"/>
  </r>
  <r>
    <n v="265"/>
    <s v="FDC9WV18C3D7-1"/>
    <s v="FDC9WV18C3D7"/>
    <s v="Normal"/>
    <s v="HECTOR ALONSO PRUDENCIO VILCA"/>
    <s v="DNI"/>
    <n v="44185128"/>
    <n v="51"/>
    <n v="991710919"/>
    <x v="0"/>
    <s v="Recógelo ahora"/>
    <s v="Confirmada"/>
    <s v="Diferida"/>
    <s v="Ecommerce android"/>
    <m/>
    <m/>
    <x v="5"/>
    <m/>
    <m/>
    <x v="0"/>
    <s v=".com Vulcano Premium"/>
    <s v="Calle Vulcano 120 3er Piso Urb. Vulcano"/>
    <s v="ATE"/>
    <s v="LIMA"/>
    <s v="LIMA"/>
    <d v="2023-10-22T21:04:29"/>
    <x v="179"/>
    <d v="2023-10-22T21:04:30"/>
    <x v="0"/>
    <x v="0"/>
    <x v="0"/>
  </r>
  <r>
    <n v="266"/>
    <s v="FDC9WV636V4R-1"/>
    <s v="FDC9WV636V4R"/>
    <s v="Normal"/>
    <s v="ALVARO OMAR NUREÑA ZEGARRA"/>
    <s v="DNI"/>
    <n v="10624329"/>
    <n v="51"/>
    <n v="981372238"/>
    <x v="0"/>
    <s v="Domicilio"/>
    <s v="Confirmada"/>
    <s v="Diferida"/>
    <s v="Ecommerce desktop"/>
    <s v="Cluster"/>
    <s v="Confirmado"/>
    <x v="3"/>
    <s v="Creado"/>
    <m/>
    <x v="0"/>
    <s v="Delivery"/>
    <s v="AVENIDA BUENA VISTA 315 DPTO 102   CHACARILLA   SAN BORJA ESQUINA CALLE LOS RECUERDOS CON PASAJE SAN LUCAS"/>
    <s v="SAN BORJA"/>
    <s v="LIMA"/>
    <s v="LIMA"/>
    <d v="2023-10-22T21:33:46"/>
    <x v="180"/>
    <d v="2023-10-22T21:33:46"/>
    <x v="0"/>
    <x v="0"/>
    <x v="0"/>
  </r>
  <r>
    <n v="267"/>
    <s v="FDC9WVAAS3R6-1"/>
    <s v="FDC9WVAAS3R6"/>
    <s v="Normal"/>
    <s v="Victor Manuel"/>
    <s v="DNI"/>
    <n v="77176567"/>
    <n v="51"/>
    <n v="902174801"/>
    <x v="0"/>
    <s v="Tienda"/>
    <s v="Confirmada"/>
    <s v="Diferida"/>
    <s v="Ecommerce android"/>
    <m/>
    <m/>
    <x v="1"/>
    <s v="Confirmado"/>
    <m/>
    <x v="6"/>
    <s v="Mall Aventura Santa Anita"/>
    <s v="Av. Carretera Central 111 C.C. Mall Aventura Plaza Santa Anita Tda. B-1020a"/>
    <s v="SANTA ANITA"/>
    <s v="LIMA"/>
    <s v="LIMA"/>
    <d v="2023-10-22T22:00:14"/>
    <x v="181"/>
    <d v="2023-10-22T22:00:14"/>
    <x v="1"/>
    <x v="1"/>
    <x v="0"/>
  </r>
  <r>
    <n v="268"/>
    <s v="FDC9WVQ7A5TW-1"/>
    <s v="FDC9WVQ7A5TW"/>
    <s v="Normal"/>
    <s v="ANGELMIRA JUDITH MORENO ROMERO"/>
    <s v="DNI"/>
    <n v="26949980"/>
    <n v="51"/>
    <n v="987243911"/>
    <x v="0"/>
    <s v="Domicilio"/>
    <s v="Confirmada"/>
    <s v="Diferida"/>
    <s v="Ecommerce mobile"/>
    <m/>
    <m/>
    <x v="1"/>
    <s v="Confirmado"/>
    <m/>
    <x v="1"/>
    <s v="Delivery"/>
    <s v="Juron Luna N° 570 A 4 cuadras de la plaza de armas"/>
    <s v="CAJABAMBA"/>
    <s v="CAJABAMBA"/>
    <s v="CAJAMARCA"/>
    <d v="2023-10-23T14:30:53"/>
    <x v="182"/>
    <d v="2023-10-23T14:30:53"/>
    <x v="0"/>
    <x v="0"/>
    <x v="0"/>
  </r>
  <r>
    <n v="269"/>
    <s v="FDC9WVYS5VXZ-1"/>
    <s v="FDC9WVYS5VXZ"/>
    <s v="Normal"/>
    <s v="EDWIN RAMOS MUNIVE"/>
    <s v="DNI"/>
    <n v="40011730"/>
    <n v="51"/>
    <n v="934061841"/>
    <x v="0"/>
    <s v="Domicilio"/>
    <s v="Confirmada"/>
    <s v="Diferida"/>
    <s v="Ecommerce android"/>
    <m/>
    <m/>
    <x v="1"/>
    <s v="Confirmado"/>
    <m/>
    <x v="6"/>
    <s v="Delivery"/>
    <s v="AAHH 28 DE JULIO MZ L1 LOTE 13 CUADRA 15 DE LA AV ANGÉLICA GAMARRA"/>
    <s v="LOS OLIVOS"/>
    <s v="LIMA"/>
    <s v="LIMA"/>
    <d v="2023-10-22T23:06:15"/>
    <x v="183"/>
    <d v="2023-10-23T07:27:04"/>
    <x v="1"/>
    <x v="1"/>
    <x v="0"/>
  </r>
  <r>
    <n v="270"/>
    <s v="FDC9WVZYSKD7-1"/>
    <s v="FDC9WVZYSKD7"/>
    <s v="Normal"/>
    <s v="DANY GISSELL PEREZ MOZOMBITE"/>
    <s v="DNI"/>
    <n v="76581722"/>
    <n v="51"/>
    <n v="921029092"/>
    <x v="0"/>
    <s v="Recógelo ahora"/>
    <s v="Confirmada"/>
    <s v="Diferida"/>
    <s v="Ecommerce mobile"/>
    <m/>
    <m/>
    <x v="5"/>
    <m/>
    <m/>
    <x v="7"/>
    <s v="Tarapoto Plaza De Armas 451 San Martin"/>
    <s v="Jr. Plaza de Armas Nro 451"/>
    <s v="TARAPOTO"/>
    <s v="SAN MARTIN"/>
    <s v="SAN MARTÍN"/>
    <d v="2023-10-23T17:14:07"/>
    <x v="184"/>
    <d v="2023-10-23T17:14:07"/>
    <x v="2"/>
    <x v="1"/>
    <x v="0"/>
  </r>
  <r>
    <n v="271"/>
    <s v="FDC9WVZYSKD7-2"/>
    <s v="FDC9WVZYSKD7"/>
    <s v="Normal"/>
    <s v="DANY GISSELL PEREZ MOZOMBITE"/>
    <s v="DNI"/>
    <n v="76581722"/>
    <n v="51"/>
    <n v="921029092"/>
    <x v="0"/>
    <s v="Tienda"/>
    <s v="Confirmada"/>
    <s v="Diferida"/>
    <s v="Ecommerce mobile"/>
    <m/>
    <m/>
    <x v="0"/>
    <s v="Confirmado"/>
    <m/>
    <x v="1"/>
    <s v="Tarapoto Plaza De Armas 451 San Martin"/>
    <s v="Jr. Plaza de Armas Nro 451"/>
    <s v="TARAPOTO"/>
    <s v="SAN MARTIN"/>
    <s v="SAN MARTÍN"/>
    <d v="2023-10-23T17:14:07"/>
    <x v="184"/>
    <d v="2023-10-23T17:14:07"/>
    <x v="0"/>
    <x v="0"/>
    <x v="0"/>
  </r>
  <r>
    <n v="272"/>
    <s v="FDC9WW03SLYR-1"/>
    <s v="FDC9WW03SLYR"/>
    <s v="Normal"/>
    <s v="ABEL DEMARINE"/>
    <s v="DNI"/>
    <n v="10050090"/>
    <n v="51"/>
    <n v="966462716"/>
    <x v="0"/>
    <s v="Tienda"/>
    <s v="Confirmada"/>
    <s v="Diferida"/>
    <s v="Ecommerce desktop"/>
    <m/>
    <m/>
    <x v="4"/>
    <s v="Confirmado"/>
    <m/>
    <x v="1"/>
    <s v="Mall Aventura Santa Anita"/>
    <s v="Av. Carretera Central 111 C.C. Mall Aventura Plaza Santa Anita Tda. B-1020a"/>
    <s v="SANTA ANITA"/>
    <s v="LIMA"/>
    <s v="LIMA"/>
    <d v="2023-10-23T11:20:53"/>
    <x v="185"/>
    <d v="2023-10-23T11:20:53"/>
    <x v="0"/>
    <x v="0"/>
    <x v="0"/>
  </r>
  <r>
    <n v="273"/>
    <s v="FDC9WW155DZI-1"/>
    <s v="FDC9WW155DZI"/>
    <s v="Normal"/>
    <s v="ABEL DEMARINE"/>
    <s v="DNI"/>
    <n v="10050090"/>
    <n v="51"/>
    <n v="966462716"/>
    <x v="0"/>
    <s v="Tienda"/>
    <s v="Confirmada"/>
    <s v="Diferida"/>
    <s v="Ecommerce desktop"/>
    <m/>
    <m/>
    <x v="4"/>
    <s v="Confirmado"/>
    <m/>
    <x v="1"/>
    <s v="Mall Aventura Santa Anita"/>
    <s v="Av. Carretera Central 111 C.C. Mall Aventura Plaza Santa Anita Tda. B-1020a"/>
    <s v="SANTA ANITA"/>
    <s v="LIMA"/>
    <s v="LIMA"/>
    <d v="2023-10-23T11:22:39"/>
    <x v="186"/>
    <d v="2023-10-23T11:22:39"/>
    <x v="0"/>
    <x v="0"/>
    <x v="0"/>
  </r>
  <r>
    <n v="274"/>
    <s v="FDC9WWK4S782-1"/>
    <s v="FDC9WWK4S782"/>
    <s v="Normal"/>
    <s v="LIZ CUBAS ODAR"/>
    <s v="DNI"/>
    <n v="76788448"/>
    <n v="51"/>
    <n v="941570479"/>
    <x v="0"/>
    <s v="Domicilio"/>
    <s v="Confirmada"/>
    <s v="Diferida"/>
    <s v="Ecommerce desktop"/>
    <m/>
    <m/>
    <x v="1"/>
    <s v="Confirmado"/>
    <m/>
    <x v="8"/>
    <s v="Delivery"/>
    <s v="AVENIDA MARIANO MELGAR #320 AVENIDA MARIANO MELGAR #320 ( FRENTE AL COLEGIO MESONES MURO , AL COSTADO DEL HOTEL EL EMPERADOR) - BAGUA CAPITAL"/>
    <s v="BAGUA"/>
    <s v="BAGUA"/>
    <s v="AMAZONAS"/>
    <d v="2023-10-23T00:44:40"/>
    <x v="187"/>
    <d v="2023-10-23T00:44:40"/>
    <x v="1"/>
    <x v="0"/>
    <x v="0"/>
  </r>
  <r>
    <n v="275"/>
    <s v="FDC9WWLYMWPP-1"/>
    <s v="FDC9WWLYMWPP"/>
    <s v="Normal"/>
    <s v="EDWIN JHOEL GAYTAN RUIZ"/>
    <s v="DNI"/>
    <n v="47451342"/>
    <n v="51"/>
    <n v="965920499"/>
    <x v="0"/>
    <s v="Tienda"/>
    <s v="Confirmada"/>
    <s v="Diferida"/>
    <s v="Ecommerce mobile"/>
    <s v="Cluster"/>
    <s v="Confirmado"/>
    <x v="0"/>
    <s v="Creado"/>
    <m/>
    <x v="0"/>
    <s v="Trujillo Ayacucho 552 La Libertad"/>
    <s v="Jr. Ayacucho Nro 552"/>
    <s v="TRUJILLO"/>
    <s v="TRUJILLO"/>
    <s v="LA LIBERTAD"/>
    <d v="2023-10-23T00:47:57"/>
    <x v="188"/>
    <d v="2023-10-23T00:47:57"/>
    <x v="0"/>
    <x v="0"/>
    <x v="0"/>
  </r>
  <r>
    <n v="276"/>
    <s v="FDC9WWMO4Q09-1"/>
    <s v="FDC9WWMO4Q09"/>
    <s v="Normal"/>
    <s v="IRENE ABIGAIL DOMINGUEZ GALARZA"/>
    <s v="DNI"/>
    <n v="77796079"/>
    <n v="51"/>
    <n v="926822853"/>
    <x v="0"/>
    <s v="Tienda"/>
    <s v="Confirmada"/>
    <s v="Diferida"/>
    <s v="Ecommerce iOS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00:54:49"/>
    <x v="189"/>
    <d v="2023-10-23T09:20:10"/>
    <x v="0"/>
    <x v="0"/>
    <x v="0"/>
  </r>
  <r>
    <n v="277"/>
    <s v="FDC9WWMT6WU8-1"/>
    <s v="FDC9WWMT6WU8"/>
    <s v="Normal"/>
    <s v="MARITZA YENNEFER ILLANES LEONARDO"/>
    <s v="DNI"/>
    <n v="40345170"/>
    <n v="51"/>
    <n v="951505999"/>
    <x v="0"/>
    <s v="Tienda"/>
    <s v="Confirmada"/>
    <s v="Diferida"/>
    <s v="Ecommerce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7:46:56"/>
    <x v="190"/>
    <d v="2023-10-23T17:46:56"/>
    <x v="0"/>
    <x v="0"/>
    <x v="0"/>
  </r>
  <r>
    <n v="278"/>
    <s v="FDC9WX20X320-1"/>
    <s v="FDC9WX20X320"/>
    <s v="Normal"/>
    <s v="RENZO GUSTAVO FARFAN CASTILLO"/>
    <s v="DNI"/>
    <n v="71965494"/>
    <n v="51"/>
    <n v="995824676"/>
    <x v="0"/>
    <s v="Domicilio"/>
    <s v="Confirmada"/>
    <s v="Diferida"/>
    <s v="Ecommerce iOS"/>
    <m/>
    <m/>
    <x v="1"/>
    <s v="Confirmado"/>
    <m/>
    <x v="1"/>
    <s v="Delivery"/>
    <s v="Jiron Jose Bernardo Alcedo 112 A LA ALTURA DE LA MUNICIPALIDAD DEL AGUSTINO ENTRANDO POR LA CALLE SAUCES"/>
    <s v="EL AGUSTINO"/>
    <s v="LIMA"/>
    <s v="LIMA"/>
    <d v="2023-10-23T01:45:48"/>
    <x v="191"/>
    <d v="2023-10-23T10:10:56"/>
    <x v="0"/>
    <x v="0"/>
    <x v="0"/>
  </r>
  <r>
    <n v="279"/>
    <s v="FDC9WX4PG87W-1"/>
    <s v="FDC9WX4PG87W"/>
    <s v="Normal"/>
    <s v="LUISA ESTELA LANCHO ORE"/>
    <s v="DNI"/>
    <n v="43245038"/>
    <n v="51"/>
    <n v="946258611"/>
    <x v="0"/>
    <s v="Domicilio"/>
    <s v="Confirmada"/>
    <s v="Diferida"/>
    <s v="Ecommerce android"/>
    <m/>
    <m/>
    <x v="1"/>
    <s v="Confirmado"/>
    <m/>
    <x v="1"/>
    <s v="Delivery"/>
    <s v="ASOCIACIÓN ISRAEL MZ M LOTE 1 SAN JUAN DE LURIGANCHO CALLE LOS ORFEBRES A ESPALDA DEL COLEGIO CARLOS NORIEGA JIMÉNEZ  LOS ORFEBRES"/>
    <s v="SAN JUAN DE LURIGANCHO"/>
    <s v="LIMA"/>
    <s v="LIMA"/>
    <d v="2023-10-23T02:02:41"/>
    <x v="192"/>
    <d v="2023-10-23T02:02:41"/>
    <x v="0"/>
    <x v="0"/>
    <x v="0"/>
  </r>
  <r>
    <n v="280"/>
    <s v="FDC9WXCXW3O1-1"/>
    <s v="FDC9WXCXW3O1"/>
    <s v="Normal"/>
    <s v="JUNIOR JOSE GAONA SAAVEDRA"/>
    <s v="DNI"/>
    <n v="44578686"/>
    <n v="51"/>
    <n v="917392072"/>
    <x v="0"/>
    <s v="Tienda"/>
    <s v="Confirmada"/>
    <s v="Diferida"/>
    <s v="Ecommerce mobile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02:12:19"/>
    <x v="193"/>
    <d v="2023-10-23T10:17:28"/>
    <x v="0"/>
    <x v="0"/>
    <x v="0"/>
  </r>
  <r>
    <n v="281"/>
    <s v="FDC9WXG718H1-1"/>
    <s v="FDC9WXG718H1"/>
    <s v="Normal"/>
    <s v="ANGIE BETZABETH PEREZ PIMENTEL"/>
    <s v="DNI"/>
    <n v="71401694"/>
    <n v="51"/>
    <n v="903389442"/>
    <x v="0"/>
    <s v="Tienda"/>
    <s v="Confirmada"/>
    <s v="Diferida"/>
    <s v="Ecommerce android"/>
    <s v="Cluster"/>
    <s v="Confirmado"/>
    <x v="0"/>
    <s v="Creado"/>
    <m/>
    <x v="0"/>
    <s v="Mega Plaza Chimbote"/>
    <s v="Mz B Lt 1-A Parque Gran Chavin C.C. Megaplaza Chimbote Tda. L57 - L58"/>
    <s v="CHIMBOTE"/>
    <s v="SANTA"/>
    <s v="ANCASH"/>
    <d v="2023-10-23T02:29:37"/>
    <x v="194"/>
    <d v="2023-10-23T02:29:37"/>
    <x v="0"/>
    <x v="0"/>
    <x v="0"/>
  </r>
  <r>
    <n v="282"/>
    <s v="FDC9WYEMWK8J-1"/>
    <s v="FDC9WYEMWK8J"/>
    <s v="Normal"/>
    <s v="OSCAR FLAVIO ESPINOZA GUTIERREZ"/>
    <s v="DNI"/>
    <n v="42907326"/>
    <n v="51"/>
    <n v="993203390"/>
    <x v="0"/>
    <s v="Tienda"/>
    <s v="Confirmada"/>
    <s v="Diferida"/>
    <s v="Ecommerce android"/>
    <s v="Cluster"/>
    <s v="Confirmado"/>
    <x v="2"/>
    <s v="Creado"/>
    <m/>
    <x v="0"/>
    <s v="Open Plaza Atocongo"/>
    <s v="Av. Circunvalacion 1801-1803 C.C. Atocongo Open Plaza Tda. 16 - A"/>
    <s v="SAN JUAN DE MIRAFLORES"/>
    <s v="LIMA"/>
    <s v="LIMA"/>
    <d v="2023-10-23T17:13:54"/>
    <x v="195"/>
    <d v="2023-10-23T17:13:54"/>
    <x v="0"/>
    <x v="0"/>
    <x v="0"/>
  </r>
  <r>
    <n v="283"/>
    <s v="FDC9WYTHXOUE-1"/>
    <s v="FDC9WYTHXOUE"/>
    <s v="Normal"/>
    <s v="Ricardo Contreras"/>
    <s v="DNI"/>
    <n v="43070196"/>
    <n v="51"/>
    <n v="936591014"/>
    <x v="0"/>
    <s v="Tienda"/>
    <s v="Confirmada"/>
    <s v="Diferida"/>
    <s v="Ecommerce mobile"/>
    <s v="Cluster"/>
    <s v="Confirmado"/>
    <x v="2"/>
    <s v="Creado"/>
    <m/>
    <x v="0"/>
    <s v="Plaza Lima Sur Chorrillos"/>
    <s v="Av. Paseo de la Republica s/n C.C. Plaza Lima Sur Tda. Nro 229 - 231"/>
    <s v="CHORRILLOS"/>
    <s v="LIMA"/>
    <s v="LIMA"/>
    <d v="2023-10-23T05:42:42"/>
    <x v="196"/>
    <d v="2023-10-23T05:42:42"/>
    <x v="0"/>
    <x v="0"/>
    <x v="0"/>
  </r>
  <r>
    <n v="284"/>
    <s v="FDC9WZ977MHQ-1"/>
    <s v="FDC9WZ977MHQ"/>
    <s v="Normal"/>
    <s v="GARY CONDORI PORTILLA"/>
    <s v="DNI"/>
    <n v="71537563"/>
    <n v="51"/>
    <n v="945739728"/>
    <x v="0"/>
    <s v="Tienda"/>
    <s v="Confirmada"/>
    <s v="Diferida"/>
    <s v="Ecommerce mobile"/>
    <m/>
    <m/>
    <x v="0"/>
    <s v="Confirmado"/>
    <m/>
    <x v="1"/>
    <s v="Real Plaza Cuzco"/>
    <s v="Av. La Cultura C.C. Real Plaza Cuzco, Tda Nro 148"/>
    <s v="CUSCO"/>
    <s v="CUSCO"/>
    <s v="CUSCO"/>
    <d v="2023-10-23T06:23:11"/>
    <x v="197"/>
    <d v="2023-10-23T06:23:11"/>
    <x v="0"/>
    <x v="0"/>
    <x v="0"/>
  </r>
  <r>
    <n v="285"/>
    <s v="FDC9WZ9DKYSZ-1"/>
    <s v="FDC9WZ9DKYSZ"/>
    <s v="Normal"/>
    <s v="LUIS ANDRES MORENO ALBITES"/>
    <s v="DNI"/>
    <n v="70171994"/>
    <n v="51"/>
    <n v="913839907"/>
    <x v="0"/>
    <s v="Tienda"/>
    <s v="Confirmada"/>
    <s v="Diferida"/>
    <s v="Ecommerce android"/>
    <s v="Cluster"/>
    <s v="Confirmado"/>
    <x v="4"/>
    <s v="Creado"/>
    <m/>
    <x v="0"/>
    <s v="Open Plaza Angamos"/>
    <s v="Av. Angamos Nro 1803 C.C. Angamos Open Plaza Tda. 39"/>
    <s v="SURQUILLO"/>
    <s v="LIMA"/>
    <s v="LIMA"/>
    <d v="2023-10-23T15:42:34"/>
    <x v="198"/>
    <d v="2023-10-23T15:42:34"/>
    <x v="0"/>
    <x v="0"/>
    <x v="0"/>
  </r>
  <r>
    <n v="286"/>
    <s v="FDC9WZBW7QR8-2"/>
    <s v="FDC9WZBW7QR8"/>
    <s v="Normal"/>
    <s v="GRACE ALLISON ESPINOZA HERRERA"/>
    <s v="DNI"/>
    <n v="70689366"/>
    <n v="51"/>
    <n v="957147913"/>
    <x v="0"/>
    <s v="Tienda"/>
    <s v="Confirmada"/>
    <s v="Diferida"/>
    <s v="Ecommerce android"/>
    <m/>
    <m/>
    <x v="1"/>
    <s v="Confirmado"/>
    <m/>
    <x v="8"/>
    <s v="Tacna San Martin 737 Tacna"/>
    <s v="Av. San Martin Nro 737"/>
    <s v="TACNA"/>
    <s v="TACNA"/>
    <s v="TACNA"/>
    <d v="2023-10-23T06:46:11"/>
    <x v="199"/>
    <d v="2023-10-23T07:16:49"/>
    <x v="1"/>
    <x v="0"/>
    <x v="0"/>
  </r>
  <r>
    <n v="287"/>
    <s v="FDC9WZDBYC40-2"/>
    <s v="FDC9WZDBYC40"/>
    <s v="Normal"/>
    <s v="PATRICIA EVELIA SAUCEDO MONTERO"/>
    <s v="DNI"/>
    <n v="9992916"/>
    <n v="51"/>
    <n v="992882756"/>
    <x v="0"/>
    <s v="Domicilio"/>
    <s v="Confirmada"/>
    <s v="Diferida"/>
    <s v="Ecommerce android"/>
    <m/>
    <m/>
    <x v="1"/>
    <s v="Confirmado"/>
    <m/>
    <x v="8"/>
    <s v="Delivery"/>
    <s v="CALLE CAPITÁN DANIEL MUÑOZ 209 ALTURA DE LA CUADRA 5 DE AV. JULIO BAILETTI O CUADRA 33 DE LA AV. JAVIER PRADO (REJA)"/>
    <s v="SAN BORJA"/>
    <s v="LIMA"/>
    <s v="LIMA"/>
    <d v="2023-10-23T06:48:13"/>
    <x v="200"/>
    <d v="2023-10-23T06:48:14"/>
    <x v="1"/>
    <x v="0"/>
    <x v="0"/>
  </r>
  <r>
    <n v="288"/>
    <s v="FDC9WZEO01OH-1"/>
    <s v="FDC9WZEO01OH"/>
    <s v="Normal"/>
    <s v="ANGELICA MARIA DEL CARMEN CAMPOS GARCIA"/>
    <s v="DNI"/>
    <n v="47154972"/>
    <n v="51"/>
    <n v="977347429"/>
    <x v="0"/>
    <s v="Tienda"/>
    <s v="Confirmada"/>
    <s v="Diferida"/>
    <s v="Ecommerce mobile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06:57:40"/>
    <x v="201"/>
    <d v="2023-10-23T06:57:40"/>
    <x v="0"/>
    <x v="0"/>
    <x v="0"/>
  </r>
  <r>
    <n v="289"/>
    <s v="FDC9WZN4H6DH-1"/>
    <s v="FDC9WZN4H6DH"/>
    <s v="Normal"/>
    <s v="LUIS MIGUEL GUERRA CANO"/>
    <s v="DNI"/>
    <n v="43270105"/>
    <n v="51"/>
    <n v="966713489"/>
    <x v="0"/>
    <s v="Tienda"/>
    <s v="Confirmada"/>
    <s v="Diferida"/>
    <s v="Ecommerce mobile"/>
    <m/>
    <m/>
    <x v="2"/>
    <s v="Confirmado"/>
    <m/>
    <x v="1"/>
    <s v="Plaza San Miguel"/>
    <s v="Av. La Marina Nro 2000 Tda. Nro 96 SN C.C. Plaza San Miguel"/>
    <s v="SAN MIGUEL"/>
    <s v="LIMA"/>
    <s v="LIMA"/>
    <d v="2023-10-23T07:06:48"/>
    <x v="202"/>
    <d v="2023-10-23T07:13:41"/>
    <x v="0"/>
    <x v="0"/>
    <x v="0"/>
  </r>
  <r>
    <n v="290"/>
    <s v="FDC9WZO518RJ-1"/>
    <s v="FDC9WZO518RJ"/>
    <s v="Normal"/>
    <s v="Roberto Arturo  Campomanes Carranza"/>
    <s v="DNI"/>
    <n v="41599174"/>
    <n v="51"/>
    <n v="942403026"/>
    <x v="0"/>
    <s v="Tienda"/>
    <s v="Confirmada"/>
    <s v="Diferida"/>
    <s v="Ecommerce android"/>
    <m/>
    <m/>
    <x v="2"/>
    <s v="Confirmado"/>
    <m/>
    <x v="1"/>
    <s v="Mall Plaza Comas"/>
    <s v="Av. Los Angeles S/N - Mall Plaza Comas Tda B1014 - B1018"/>
    <s v="COMAS"/>
    <s v="LIMA"/>
    <s v="LIMA"/>
    <d v="2023-10-23T07:15:56"/>
    <x v="203"/>
    <d v="2023-10-23T07:15:56"/>
    <x v="0"/>
    <x v="0"/>
    <x v="0"/>
  </r>
  <r>
    <n v="291"/>
    <s v="FDC9WZQ3619X-1"/>
    <s v="FDC9WZQ3619X"/>
    <s v="Normal"/>
    <s v="MARIA MAGDALENA SANTACRUZ VASQUEZ"/>
    <s v="DNI"/>
    <n v="44055079"/>
    <n v="51"/>
    <n v="968588934"/>
    <x v="0"/>
    <s v="Domicilio"/>
    <s v="Confirmada"/>
    <s v="Diferida"/>
    <s v="Ecommerce android"/>
    <m/>
    <m/>
    <x v="1"/>
    <s v="Confirmado"/>
    <m/>
    <x v="1"/>
    <s v="Delivery"/>
    <s v="ROBERTO SEGURA 428 PARQUE LOS SHINGOS"/>
    <s v="JAEN"/>
    <s v="JAEN"/>
    <s v="CAJAMARCA"/>
    <d v="2023-10-23T07:28:52"/>
    <x v="204"/>
    <d v="2023-10-23T07:28:52"/>
    <x v="0"/>
    <x v="0"/>
    <x v="0"/>
  </r>
  <r>
    <n v="292"/>
    <s v="FDC9WZRKF2Y3-1"/>
    <s v="FDC9WZRKF2Y3"/>
    <s v="Normal"/>
    <s v="ALVINA MARCELINA ZEVALLOS VALERIANO"/>
    <s v="DNI"/>
    <n v="10028092"/>
    <n v="51"/>
    <n v="900609703"/>
    <x v="0"/>
    <s v="Tienda"/>
    <s v="Confirmada"/>
    <s v="Diferida"/>
    <s v="Ecommerce android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07:33:29"/>
    <x v="205"/>
    <d v="2023-10-23T07:36:40"/>
    <x v="0"/>
    <x v="0"/>
    <x v="0"/>
  </r>
  <r>
    <n v="293"/>
    <s v="FDC9WZSDH4IW-1"/>
    <s v="FDC9WZSDH4IW"/>
    <s v="Normal"/>
    <s v="SHIRLEY WENDY SANTARIA DELGADO"/>
    <s v="DNI"/>
    <n v="72706563"/>
    <n v="51"/>
    <n v="919519244"/>
    <x v="0"/>
    <s v="Tienda"/>
    <s v="Confirmada"/>
    <s v="Diferida"/>
    <s v="Ecommerce mobile"/>
    <m/>
    <m/>
    <x v="2"/>
    <s v="Confirmado"/>
    <m/>
    <x v="1"/>
    <s v="Mall Del Sur"/>
    <s v="Av. Los Lirios Nro 301 LCS-1042 C.C. Mall del Sur"/>
    <s v="SAN JUAN DE MIRAFLORES"/>
    <s v="LIMA"/>
    <s v="LIMA"/>
    <d v="2023-10-23T07:42:53"/>
    <x v="206"/>
    <d v="2023-10-23T07:42:53"/>
    <x v="0"/>
    <x v="0"/>
    <x v="0"/>
  </r>
  <r>
    <n v="294"/>
    <s v="FDC9WZUKUXOM-1"/>
    <s v="FDC9WZUKUXOM"/>
    <s v="Normal"/>
    <s v="VICTOR ALFREDO MANDUJANO PALACIOS"/>
    <s v="DNI"/>
    <n v="71332244"/>
    <n v="51"/>
    <n v="970520440"/>
    <x v="0"/>
    <s v="Tienda"/>
    <s v="Confirmada"/>
    <s v="Diferida"/>
    <s v="Ecommerce desktop"/>
    <m/>
    <m/>
    <x v="1"/>
    <s v="Confirmado"/>
    <m/>
    <x v="8"/>
    <s v="Home Vulcano Premium"/>
    <s v="Calle Vulcano 120 - C.C. Vulcano Premium Outlet 2do Piso LC 209-210 - Urb. Vulcano-Ate"/>
    <s v="ATE"/>
    <s v="LIMA"/>
    <s v="LIMA"/>
    <d v="2023-10-23T07:51:40"/>
    <x v="207"/>
    <d v="2023-10-23T07:52:22"/>
    <x v="1"/>
    <x v="0"/>
    <x v="0"/>
  </r>
  <r>
    <n v="295"/>
    <s v="FDC9WZVLCXDF-1"/>
    <s v="FDC9WZVLCXDF"/>
    <s v="Normal"/>
    <s v="PATRICIA DEL PILAR CABA REATEGUI"/>
    <s v="DNI"/>
    <n v="40922771"/>
    <n v="51"/>
    <n v="990675381"/>
    <x v="0"/>
    <s v="Tienda"/>
    <s v="Confirmada"/>
    <s v="Diferida"/>
    <s v="Ecommerce android"/>
    <m/>
    <m/>
    <x v="0"/>
    <s v="Confirmado"/>
    <m/>
    <x v="1"/>
    <s v="Tarapoto Plaza De Armas 451 San Martin"/>
    <s v="Jr. Plaza de Armas Nro 451"/>
    <s v="TARAPOTO"/>
    <s v="SAN MARTIN"/>
    <s v="SAN MARTÍN"/>
    <d v="2023-10-23T07:58:00"/>
    <x v="208"/>
    <d v="2023-10-23T07:58:00"/>
    <x v="0"/>
    <x v="0"/>
    <x v="0"/>
  </r>
  <r>
    <n v="296"/>
    <s v="FDC9WZVUL5UQ-1"/>
    <s v="FDC9WZVUL5UQ"/>
    <s v="Normal"/>
    <s v="KARIN MARIBEL MORAN BARBOZA"/>
    <s v="DNI"/>
    <n v="26719765"/>
    <n v="51"/>
    <n v="985976412"/>
    <x v="0"/>
    <s v="Recógelo ahora"/>
    <s v="Confirmada"/>
    <s v="Diferida"/>
    <s v="Ecommerce android"/>
    <m/>
    <m/>
    <x v="5"/>
    <m/>
    <m/>
    <x v="0"/>
    <s v=".com Vulcano Premium"/>
    <s v="Calle Vulcano 120 3er Piso Urb. Vulcano"/>
    <s v="ATE"/>
    <s v="LIMA"/>
    <s v="LIMA"/>
    <d v="2023-10-23T08:00:36"/>
    <x v="209"/>
    <d v="2023-10-23T08:00:36"/>
    <x v="0"/>
    <x v="0"/>
    <x v="0"/>
  </r>
  <r>
    <n v="297"/>
    <s v="FDC9X03OG5G4-1"/>
    <s v="FDC9X03OG5G4"/>
    <s v="Normal"/>
    <s v="JULIA JANNINE GONZALEZ CHAVEZ"/>
    <s v="DNI"/>
    <n v="10310400"/>
    <n v="51"/>
    <n v="999447716"/>
    <x v="0"/>
    <s v="Domicilio"/>
    <s v="Confirmada"/>
    <s v="Diferida"/>
    <s v="Admin desktop"/>
    <m/>
    <m/>
    <x v="3"/>
    <s v="Confirmado"/>
    <m/>
    <x v="1"/>
    <s v="Delivery"/>
    <s v="JR BATALLON CALLAO SUR 545 DPT 202 URB LAS GARDENIAS SANTIAGO DE SURCO REFERENCIA A LA ALTURA DE LA CUADRA 49 DE LA AV BENAVIDES O  FRENTE AL CINE CUADRA Y MEDIA"/>
    <s v="SANTIAGO DE SURCO"/>
    <s v="LIMA"/>
    <s v="LIMA"/>
    <d v="2023-10-23T10:00:40"/>
    <x v="210"/>
    <d v="2023-10-23T10:00:41"/>
    <x v="0"/>
    <x v="0"/>
    <x v="0"/>
  </r>
  <r>
    <n v="298"/>
    <s v="FDC9X04NR9MP-1"/>
    <s v="FDC9X04NR9MP"/>
    <s v="Normal"/>
    <s v="JENIFFER JOMA TELLO"/>
    <s v="DNI"/>
    <n v="47790724"/>
    <n v="51"/>
    <n v="981639830"/>
    <x v="0"/>
    <s v="Domicilio"/>
    <s v="Confirmada"/>
    <s v="Diferida"/>
    <s v="Ecommerce android"/>
    <m/>
    <m/>
    <x v="1"/>
    <s v="Confirmado"/>
    <m/>
    <x v="1"/>
    <s v="Delivery"/>
    <s v="CALLE 23 MZ 72 LT 3 ALTURA POLLERIA DON NICO"/>
    <s v="VENTANILLA"/>
    <s v="PROV. CONST. DEL CALLAO"/>
    <s v="CALLAO"/>
    <d v="2023-10-23T19:01:41"/>
    <x v="211"/>
    <d v="2023-10-23T19:01:41"/>
    <x v="0"/>
    <x v="0"/>
    <x v="0"/>
  </r>
  <r>
    <n v="299"/>
    <s v="FDC9X05U3N2N-2"/>
    <s v="FDC9X05U3N2N"/>
    <s v="Normal"/>
    <s v="ASHLEY STEPHANNY MARTINEZ FLORES"/>
    <s v="DNI"/>
    <n v="72413804"/>
    <n v="51"/>
    <n v="936688943"/>
    <x v="0"/>
    <s v="Tienda"/>
    <s v="Confirmada"/>
    <s v="Diferida"/>
    <s v="Ecommerce android"/>
    <m/>
    <m/>
    <x v="1"/>
    <s v="Confirmado"/>
    <m/>
    <x v="8"/>
    <s v="La Rambla San Borja"/>
    <s v="Av. Javier Prado Este 2050 C.C. La Rambla Tdas. 140-141"/>
    <s v="SAN BORJA"/>
    <s v="LIMA"/>
    <s v="LIMA"/>
    <d v="2023-10-23T08:20:18"/>
    <x v="212"/>
    <d v="2023-10-23T08:25:49"/>
    <x v="1"/>
    <x v="0"/>
    <x v="0"/>
  </r>
  <r>
    <n v="300"/>
    <s v="FDC9X06AFQ87-1"/>
    <s v="FDC9X06AFQ87"/>
    <s v="Normal"/>
    <s v="MARILU ZAMORA CHOCCLLO"/>
    <s v="DNI"/>
    <n v="70753009"/>
    <n v="51"/>
    <n v="982152407"/>
    <x v="0"/>
    <s v="Domicilio"/>
    <s v="Confirmada"/>
    <s v="Diferida"/>
    <s v="Ecommerce iOS"/>
    <m/>
    <m/>
    <x v="1"/>
    <s v="Confirmado"/>
    <m/>
    <x v="1"/>
    <s v="Delivery"/>
    <s v="JIRÓN BOLOGNESI CERCA AL JARDÍN SANTA ANA"/>
    <s v="HUANCARAMA"/>
    <s v="ANDAHUAYLAS"/>
    <s v="APURÍMAC"/>
    <d v="2023-10-23T12:37:37"/>
    <x v="213"/>
    <d v="2023-10-23T12:37:38"/>
    <x v="0"/>
    <x v="0"/>
    <x v="0"/>
  </r>
  <r>
    <n v="301"/>
    <s v="FDC9X06UK8RR-1"/>
    <s v="FDC9X06UK8RR"/>
    <s v="Normal"/>
    <s v="Luis Gustavo  Leyva Collado"/>
    <s v="DNI"/>
    <n v="46836461"/>
    <n v="51"/>
    <n v="987639340"/>
    <x v="0"/>
    <s v="Tienda"/>
    <s v="Confirmada"/>
    <s v="Diferida"/>
    <s v="Ecommerce mobile"/>
    <m/>
    <m/>
    <x v="2"/>
    <s v="Confirmado"/>
    <m/>
    <x v="1"/>
    <s v="Mall Plaza Comas"/>
    <s v="Av. Los Angeles S/N - Mall Plaza Comas Tda B1014 - B1018"/>
    <s v="COMAS"/>
    <s v="LIMA"/>
    <s v="LIMA"/>
    <d v="2023-10-23T08:34:27"/>
    <x v="214"/>
    <d v="2023-10-23T08:34:27"/>
    <x v="0"/>
    <x v="0"/>
    <x v="0"/>
  </r>
  <r>
    <n v="302"/>
    <s v="FDC9X06ZKAU9-1"/>
    <s v="FDC9X06ZKAU9"/>
    <s v="Normal"/>
    <s v="MARIA AMPARO MALLQUI SHICSHE"/>
    <s v="DNI"/>
    <n v="40440700"/>
    <n v="51"/>
    <n v="941372699"/>
    <x v="0"/>
    <s v="Tienda"/>
    <s v="Confirmada"/>
    <s v="Diferida"/>
    <s v="Ecommerce android"/>
    <m/>
    <m/>
    <x v="1"/>
    <s v="Confirmado"/>
    <m/>
    <x v="6"/>
    <s v="Real Plaza Centro Cívico"/>
    <s v="Av. Garcilazo de la Vega Nro 1337 Int. 2011 C.C. Real Plaza Centro Civico"/>
    <s v="LIMA"/>
    <s v="LIMA"/>
    <s v="LIMA"/>
    <d v="2023-10-23T11:57:51"/>
    <x v="215"/>
    <d v="2023-10-23T11:57:51"/>
    <x v="1"/>
    <x v="1"/>
    <x v="0"/>
  </r>
  <r>
    <n v="303"/>
    <s v="FDC9X07T2VBG-1"/>
    <s v="FDC9X07T2VBG"/>
    <s v="Normal"/>
    <s v="Fiorella Kimberly Challco Piscoya"/>
    <s v="DNI"/>
    <n v="73034592"/>
    <n v="51"/>
    <n v="936136720"/>
    <x v="0"/>
    <s v="Tienda"/>
    <s v="Confirmada"/>
    <s v="Diferida"/>
    <s v="Ecommerce mobile"/>
    <m/>
    <m/>
    <x v="2"/>
    <s v="Confirmado"/>
    <m/>
    <x v="1"/>
    <s v="Mega Plaza Villa El Salvador"/>
    <s v="Av. Lima Lote A-1 Int L103 Sub Lote A-1 C.C. Mega Plaza Express"/>
    <s v="VILLA EL SALVADOR"/>
    <s v="LIMA"/>
    <s v="LIMA"/>
    <d v="2023-10-23T08:35:06"/>
    <x v="216"/>
    <d v="2023-10-23T08:35:07"/>
    <x v="0"/>
    <x v="0"/>
    <x v="0"/>
  </r>
  <r>
    <n v="304"/>
    <s v="FDC9X08Z47XG-1"/>
    <s v="FDC9X08Z47XG"/>
    <s v="Normal"/>
    <s v="MARYCIELO HUANCA"/>
    <s v="DNI"/>
    <n v="70787695"/>
    <n v="51"/>
    <n v="954157117"/>
    <x v="0"/>
    <s v="Tienda"/>
    <s v="Confirmada"/>
    <s v="Diferida"/>
    <s v="Ecommerce iOS"/>
    <m/>
    <m/>
    <x v="2"/>
    <s v="Confirmado"/>
    <m/>
    <x v="1"/>
    <s v="Real Plaza Salaverry"/>
    <s v="Av. Salaverry Nro 24 - LC. Nro 421 CC. Real Plaza Salaverry"/>
    <s v="JESUS MARIA"/>
    <s v="LIMA"/>
    <s v="LIMA"/>
    <d v="2023-10-23T08:40:49"/>
    <x v="217"/>
    <d v="2023-10-23T08:44:50"/>
    <x v="0"/>
    <x v="0"/>
    <x v="0"/>
  </r>
  <r>
    <n v="305"/>
    <s v="FDC9X09FSGYI-2"/>
    <s v="FDC9X09FSGYI"/>
    <s v="Normal"/>
    <s v="MAGALY CINTHYA RONCAL TEJADA"/>
    <s v="DNI"/>
    <n v="29723261"/>
    <n v="51"/>
    <n v="952529493"/>
    <x v="0"/>
    <s v="Tienda"/>
    <s v="Confirmada"/>
    <s v="Diferida"/>
    <s v="Ecommerce android"/>
    <m/>
    <m/>
    <x v="1"/>
    <s v="Confirmado"/>
    <m/>
    <x v="8"/>
    <s v="Tacna San Martin 737 Tacna"/>
    <s v="Av. San Martin Nro 737"/>
    <s v="TACNA"/>
    <s v="TACNA"/>
    <s v="TACNA"/>
    <d v="2023-10-23T08:43:19"/>
    <x v="218"/>
    <d v="2023-10-23T08:43:19"/>
    <x v="1"/>
    <x v="0"/>
    <x v="0"/>
  </r>
  <r>
    <n v="306"/>
    <s v="FDC9X09NCPE2-1"/>
    <s v="FDC9X09NCPE2"/>
    <s v="Normal"/>
    <s v="Angel la rosa soria"/>
    <s v="DNI"/>
    <n v="44536480"/>
    <n v="51"/>
    <n v="992427681"/>
    <x v="0"/>
    <s v="Tienda"/>
    <s v="Confirmada"/>
    <s v="Diferida"/>
    <s v="Ecommerce mobile"/>
    <m/>
    <m/>
    <x v="2"/>
    <s v="Confirmado"/>
    <m/>
    <x v="1"/>
    <s v="Plaza San Miguel"/>
    <s v="Av. La Marina Nro 2000 Tda. Nro 96 SN C.C. Plaza San Miguel"/>
    <s v="SAN MIGUEL"/>
    <s v="LIMA"/>
    <s v="LIMA"/>
    <d v="2023-10-23T08:55:08"/>
    <x v="219"/>
    <d v="2023-10-23T08:55:08"/>
    <x v="0"/>
    <x v="0"/>
    <x v="0"/>
  </r>
  <r>
    <n v="307"/>
    <s v="FDC9X09NPKG7-1"/>
    <s v="FDC9X09NPKG7"/>
    <s v="Normal"/>
    <s v="PRISCILA ISABEL LETURIA CARNERO"/>
    <s v="DNI"/>
    <n v="75372336"/>
    <n v="51"/>
    <n v="949497858"/>
    <x v="0"/>
    <s v="Tienda"/>
    <s v="Confirmada"/>
    <s v="Diferida"/>
    <s v="Ecommerce android"/>
    <m/>
    <m/>
    <x v="2"/>
    <s v="Confirmado"/>
    <m/>
    <x v="1"/>
    <s v="Minka Callao"/>
    <s v="Av. Argentina 3093 Local L570 C.C. Minka"/>
    <s v="CALLAO"/>
    <s v="PROV. CONST. DEL CALLAO"/>
    <s v="CALLAO"/>
    <d v="2023-10-23T08:44:18"/>
    <x v="220"/>
    <d v="2023-10-23T08:44:19"/>
    <x v="0"/>
    <x v="0"/>
    <x v="0"/>
  </r>
  <r>
    <n v="308"/>
    <s v="FDC9X09THHK8-1"/>
    <s v="FDC9X09THHK8"/>
    <s v="Normal"/>
    <s v="CRISTINA SOLEDAD URRUTIA RAMOS"/>
    <s v="DNI"/>
    <n v="21427303"/>
    <n v="51"/>
    <n v="948942495"/>
    <x v="0"/>
    <s v="Domicilio"/>
    <s v="Confirmada"/>
    <s v="Diferida"/>
    <s v="Ecommerce android"/>
    <m/>
    <m/>
    <x v="1"/>
    <s v="Confirmado"/>
    <m/>
    <x v="1"/>
    <s v="Delivery"/>
    <s v="CAPULIES L23 - SAN ISIDRO POR EL PARQUE MIGUEL GRAU."/>
    <s v="ICA"/>
    <s v="ICA"/>
    <s v="ICA"/>
    <d v="2023-10-23T08:43:59"/>
    <x v="221"/>
    <d v="2023-10-23T08:44:36"/>
    <x v="0"/>
    <x v="0"/>
    <x v="0"/>
  </r>
  <r>
    <n v="309"/>
    <s v="FDC9X0AYKXYW-1"/>
    <s v="FDC9X0AYKXYW"/>
    <s v="Normal"/>
    <s v="HILDA ANDREA ARISTA FLORES"/>
    <s v="DNI"/>
    <n v="44675407"/>
    <n v="51"/>
    <n v="993728000"/>
    <x v="0"/>
    <s v="Domicilio"/>
    <s v="Confirmada"/>
    <s v="Diferida"/>
    <s v="Ecommerce iOS"/>
    <m/>
    <m/>
    <x v="3"/>
    <s v="Confirmado"/>
    <m/>
    <x v="1"/>
    <s v="Delivery"/>
    <s v="Calle Alberto Ureta 191 Dpto. 202 Entre cuadra 34 y 35 de Av. Javier Prado Este"/>
    <s v="SAN BORJA"/>
    <s v="LIMA"/>
    <s v="LIMA"/>
    <d v="2023-10-23T08:51:37"/>
    <x v="222"/>
    <d v="2023-10-23T09:22:42"/>
    <x v="0"/>
    <x v="0"/>
    <x v="0"/>
  </r>
  <r>
    <n v="310"/>
    <s v="FDC9X0BFDET0-1"/>
    <s v="FDC9X0BFDET0"/>
    <s v="Normal"/>
    <s v="Alba Martinez"/>
    <s v="DNI"/>
    <n v="45141028"/>
    <n v="51"/>
    <n v="941463579"/>
    <x v="0"/>
    <s v="Tienda"/>
    <s v="Confirmada"/>
    <s v="Diferida"/>
    <s v="Ecommerce desktop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08:55:14"/>
    <x v="223"/>
    <d v="2023-10-23T08:55:14"/>
    <x v="0"/>
    <x v="0"/>
    <x v="0"/>
  </r>
  <r>
    <n v="311"/>
    <s v="FDC9X0BNESTB-1"/>
    <s v="FDC9X0BNESTB"/>
    <s v="Normal"/>
    <s v="MAYCOL JESUS MAYTA ORTIZ"/>
    <s v="DNI"/>
    <n v="71802532"/>
    <n v="51"/>
    <n v="903406548"/>
    <x v="0"/>
    <s v="Tienda"/>
    <s v="Confirmada"/>
    <s v="Diferida"/>
    <s v="Ecommerce desktop"/>
    <m/>
    <m/>
    <x v="2"/>
    <s v="Confirmado"/>
    <m/>
    <x v="1"/>
    <s v="Real Plaza Santa Clara"/>
    <s v="Av. Nicolas Ayllon 8694 C.C. Real Plaza Santa Clara Tda.142-143"/>
    <s v="ATE"/>
    <s v="LIMA"/>
    <s v="LIMA"/>
    <d v="2023-10-23T09:00:58"/>
    <x v="224"/>
    <d v="2023-10-23T09:00:59"/>
    <x v="0"/>
    <x v="0"/>
    <x v="0"/>
  </r>
  <r>
    <n v="312"/>
    <s v="FDC9X0BSH054-1"/>
    <s v="FDC9X0BSH054"/>
    <s v="Normal"/>
    <s v="ALVARO WALLACE LAMAN SANCHO DAVILA"/>
    <s v="DNI"/>
    <n v="42855051"/>
    <n v="51"/>
    <n v="994912004"/>
    <x v="0"/>
    <s v="Tienda"/>
    <s v="Confirmada"/>
    <s v="Diferida"/>
    <s v="Ecommerce android"/>
    <m/>
    <m/>
    <x v="2"/>
    <s v="Confirmado"/>
    <m/>
    <x v="1"/>
    <s v="Mega Plaza Villa El Salvador"/>
    <s v="Av. Lima Lote A-1 Int L103 Sub Lote A-1 C.C. Mega Plaza Express"/>
    <s v="VILLA EL SALVADOR"/>
    <s v="LIMA"/>
    <s v="LIMA"/>
    <d v="2023-10-23T08:56:34"/>
    <x v="225"/>
    <d v="2023-10-23T08:57:10"/>
    <x v="0"/>
    <x v="0"/>
    <x v="0"/>
  </r>
  <r>
    <n v="313"/>
    <s v="FDC9X0JBZ72Z-1"/>
    <s v="FDC9X0JBZ72Z"/>
    <s v="Normal"/>
    <s v="CAROL CYNTHIA LARICO LARICO"/>
    <s v="DNI"/>
    <n v="47006445"/>
    <n v="51"/>
    <n v="972719150"/>
    <x v="0"/>
    <s v="Tienda"/>
    <s v="Confirmada"/>
    <s v="Diferida"/>
    <s v="Ecommerce mobile"/>
    <m/>
    <m/>
    <x v="2"/>
    <s v="Confirmado"/>
    <m/>
    <x v="1"/>
    <s v="Mall Plaza Comas"/>
    <s v="Av. Los Angeles S/N - Mall Plaza Comas Tda B1014 - B1018"/>
    <s v="COMAS"/>
    <s v="LIMA"/>
    <s v="LIMA"/>
    <d v="2023-10-23T09:02:47"/>
    <x v="226"/>
    <d v="2023-10-23T09:02:48"/>
    <x v="0"/>
    <x v="0"/>
    <x v="0"/>
  </r>
  <r>
    <n v="314"/>
    <s v="FDC9X0JCIKJ7-1"/>
    <s v="FDC9X0JCIKJ7"/>
    <s v="Normal"/>
    <s v="GLORIA GABRIELA RENGIFO ASIPALI"/>
    <s v="DNI"/>
    <n v="42601460"/>
    <n v="51"/>
    <n v="966343292"/>
    <x v="0"/>
    <s v="Tienda"/>
    <s v="Confirmada"/>
    <s v="Diferida"/>
    <s v="Ecommerce iOS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09:03:53"/>
    <x v="227"/>
    <d v="2023-10-23T09:03:53"/>
    <x v="0"/>
    <x v="0"/>
    <x v="0"/>
  </r>
  <r>
    <n v="315"/>
    <s v="FDC9X0JIRRE9-1"/>
    <s v="FDC9X0JIRRE9"/>
    <s v="Normal"/>
    <s v="Katerin Lizeth  Giron Cruz"/>
    <s v="DNI"/>
    <n v="74746725"/>
    <n v="51"/>
    <n v="972235457"/>
    <x v="0"/>
    <s v="Tienda"/>
    <s v="Confirmada"/>
    <s v="Diferida"/>
    <s v="Ecommerce android"/>
    <m/>
    <m/>
    <x v="0"/>
    <s v="Confirmado"/>
    <m/>
    <x v="1"/>
    <s v="Open Plaza Piura"/>
    <s v="Av. Andres Avelino Caceres 147 C.C. Open Plaza Piura Tda. 88"/>
    <s v="PIURA"/>
    <s v="PIURA"/>
    <s v="PIURA"/>
    <d v="2023-10-23T14:53:38"/>
    <x v="228"/>
    <d v="2023-10-23T14:53:38"/>
    <x v="0"/>
    <x v="0"/>
    <x v="0"/>
  </r>
  <r>
    <n v="316"/>
    <s v="FDC9X0JJYMYA-1"/>
    <s v="FDC9X0JJYMYA"/>
    <s v="Normal"/>
    <s v="PIETRO ANTONIO ZEGARRA RODRIGUEZ"/>
    <s v="DNI"/>
    <n v="47159978"/>
    <n v="51"/>
    <n v="987986881"/>
    <x v="0"/>
    <s v="Domicilio"/>
    <s v="Confirmada"/>
    <s v="Diferida"/>
    <s v="Ecommerce desktop"/>
    <m/>
    <m/>
    <x v="3"/>
    <s v="Confirmado"/>
    <m/>
    <x v="1"/>
    <s v="Delivery"/>
    <s v="JIRON SANCHEZ CERRO 1868 DPTO 301 JESUS MARÍA ALT CUADRA 9 DE SAN FELIPE   CANAL 2"/>
    <s v="JESUS MARIA"/>
    <s v="LIMA"/>
    <s v="LIMA"/>
    <d v="2023-10-23T09:04:30"/>
    <x v="229"/>
    <d v="2023-10-23T09:04:30"/>
    <x v="0"/>
    <x v="0"/>
    <x v="0"/>
  </r>
  <r>
    <n v="317"/>
    <s v="FDC9X0K7BK2S-1"/>
    <s v="FDC9X0K7BK2S"/>
    <s v="Normal"/>
    <s v="RODRIGO MORENO"/>
    <s v="DNI"/>
    <n v="45695514"/>
    <n v="51"/>
    <n v="961984545"/>
    <x v="0"/>
    <s v="Domicilio"/>
    <s v="Confirmada"/>
    <s v="Diferida"/>
    <s v="Ecommerce desktop"/>
    <m/>
    <m/>
    <x v="1"/>
    <s v="Confirmado"/>
    <m/>
    <x v="1"/>
    <s v="Delivery"/>
    <s v="JR 7 DE JUNIO 253 CASA DE LA SOLDADURA"/>
    <s v="CALLERIA"/>
    <s v="CORONEL PORTILLO"/>
    <s v="UCAYALI"/>
    <d v="2023-10-23T09:08:41"/>
    <x v="230"/>
    <d v="2023-10-23T09:08:41"/>
    <x v="0"/>
    <x v="0"/>
    <x v="0"/>
  </r>
  <r>
    <n v="318"/>
    <s v="FDC9X0KOHSEI-1"/>
    <s v="FDC9X0KOHSEI"/>
    <s v="Normal"/>
    <s v="ESGAR EDUARDO DELGADO CHAVEZ"/>
    <s v="DNI"/>
    <n v="48050789"/>
    <n v="51"/>
    <n v="953723998"/>
    <x v="0"/>
    <s v="Tienda"/>
    <s v="Confirmada"/>
    <s v="Diferida"/>
    <s v="Ecommerce mobile"/>
    <m/>
    <m/>
    <x v="2"/>
    <s v="Confirmado"/>
    <m/>
    <x v="1"/>
    <s v="Plaza Norte"/>
    <s v="Av. Alfredo Mendiola Nro 1400 Int. 132 - 134 C.C. Plaza Lima Norte"/>
    <s v="INDEPENDENCIA"/>
    <s v="LIMA"/>
    <s v="LIMA"/>
    <d v="2023-10-23T12:15:39"/>
    <x v="231"/>
    <d v="2023-10-23T12:15:39"/>
    <x v="0"/>
    <x v="0"/>
    <x v="0"/>
  </r>
  <r>
    <n v="319"/>
    <s v="FDC9X0KZIVCW-1"/>
    <s v="FDC9X0KZIVCW"/>
    <s v="Normal"/>
    <s v="LUIS FERNANDO BENITES REBAZA"/>
    <s v="DNI"/>
    <n v="47260600"/>
    <n v="51"/>
    <n v="974606465"/>
    <x v="0"/>
    <s v="Domicilio"/>
    <s v="Confirmada"/>
    <s v="Diferida"/>
    <s v="Ecommerce android"/>
    <s v="Cluster"/>
    <s v="Confirmado"/>
    <x v="1"/>
    <s v="Creado"/>
    <m/>
    <x v="0"/>
    <s v="Delivery"/>
    <s v="PSJE CHÁVEZ DE LA ROSA 361   URB RAZURI I ETAPA  SEGUNDO PISO  TRUJILLO PERÚ ESPALDAS DEL HOSPITAL LAZARTE, PARQUE MARÍA PARADO DE BELLIDO"/>
    <s v="TRUJILLO"/>
    <s v="TRUJILLO"/>
    <s v="LA LIBERTAD"/>
    <d v="2023-10-23T09:11:27"/>
    <x v="232"/>
    <d v="2023-10-23T09:20:42"/>
    <x v="0"/>
    <x v="0"/>
    <x v="0"/>
  </r>
  <r>
    <n v="320"/>
    <s v="FDC9X0LNO59G-1"/>
    <s v="FDC9X0LNO59G"/>
    <s v="Normal"/>
    <s v="JUAN CARLOS BERNAL TESEN"/>
    <s v="DNI"/>
    <n v="73468054"/>
    <n v="51"/>
    <n v="996861309"/>
    <x v="0"/>
    <s v="Tienda"/>
    <s v="Confirmada"/>
    <s v="Diferida"/>
    <s v="Ecommerce mobile"/>
    <m/>
    <m/>
    <x v="2"/>
    <s v="Confirmado"/>
    <m/>
    <x v="1"/>
    <s v="Mall Del Sur"/>
    <s v="Av. Los Lirios Nro 301 LCS-1042 C.C. Mall del Sur"/>
    <s v="SAN JUAN DE MIRAFLORES"/>
    <s v="LIMA"/>
    <s v="LIMA"/>
    <d v="2023-10-23T09:17:38"/>
    <x v="233"/>
    <d v="2023-10-23T09:17:39"/>
    <x v="0"/>
    <x v="0"/>
    <x v="0"/>
  </r>
  <r>
    <n v="321"/>
    <s v="FDC9X0NUF9PI-1"/>
    <s v="FDC9X0NUF9PI"/>
    <s v="Normal"/>
    <s v="ANA MARÍA RAMOS CARRANZA"/>
    <s v="DNI"/>
    <n v="72442655"/>
    <n v="51"/>
    <n v="903148691"/>
    <x v="0"/>
    <s v="Domicilio"/>
    <s v="Confirmada"/>
    <s v="Diferida"/>
    <s v="Ecommerce android"/>
    <m/>
    <m/>
    <x v="1"/>
    <s v="Confirmado"/>
    <m/>
    <x v="1"/>
    <s v="Delivery"/>
    <s v="Jr. 28 de Julio 419 Boticas Elyfarma"/>
    <s v="BAMBAMARCA"/>
    <s v="HUALGAYOC"/>
    <s v="CAJAMARCA"/>
    <d v="2023-10-23T11:03:10"/>
    <x v="234"/>
    <d v="2023-10-23T11:03:10"/>
    <x v="0"/>
    <x v="0"/>
    <x v="0"/>
  </r>
  <r>
    <n v="322"/>
    <s v="FDC9X0OBY10N-1"/>
    <s v="FDC9X0OBY10N"/>
    <s v="Normal"/>
    <s v="INGRID VISQUERRA HINOSTROZA"/>
    <s v="DNI"/>
    <n v="48015916"/>
    <n v="51"/>
    <n v="939006034"/>
    <x v="0"/>
    <s v="Domicilio"/>
    <s v="Confirmada"/>
    <s v="Diferida"/>
    <s v="Ecommerce mobile"/>
    <m/>
    <m/>
    <x v="1"/>
    <s v="Confirmado"/>
    <m/>
    <x v="1"/>
    <s v="Delivery"/>
    <s v="DON GERARDO MZJ LT20_x000a_ ESPALDA DEL MERCADO NUEVO AMANECER, DONDE HAY UNA ESCUELA DE INICIAL"/>
    <s v="BARRANCA"/>
    <s v="BARRANCA"/>
    <s v="LIMA"/>
    <d v="2023-10-23T11:18:07"/>
    <x v="235"/>
    <d v="2023-10-23T11:18:07"/>
    <x v="0"/>
    <x v="0"/>
    <x v="0"/>
  </r>
  <r>
    <n v="323"/>
    <s v="FDC9X0OCYHKA-1"/>
    <s v="FDC9X0OCYHKA"/>
    <s v="Normal"/>
    <s v="CESAR STUARDO ZAMBRANO FERNANDEZ"/>
    <s v="DNI"/>
    <n v="44547148"/>
    <n v="51"/>
    <n v="991129134"/>
    <x v="0"/>
    <s v="Domicilio"/>
    <s v="Confirmada"/>
    <s v="Diferida"/>
    <s v="Ecommerce desktop"/>
    <m/>
    <m/>
    <x v="3"/>
    <s v="Confirmado"/>
    <m/>
    <x v="1"/>
    <s v="Delivery"/>
    <s v="JR.CORONEL ZEGARRA # 1172_x000a_PARALELA CUADRA 11 DE LA AV.CUBA_x000a_A UNA CUADRA DEL COLEGIO FANNY FACHADA BEIGE PEATONAL AL COSTADO DE UNA PANADERÍA Y UNA OPTICA LLAMAR AL CEL.991129134"/>
    <s v="JESUS MARIA"/>
    <s v="LIMA"/>
    <s v="LIMA"/>
    <d v="2023-10-23T09:32:20"/>
    <x v="236"/>
    <d v="2023-10-23T09:32:20"/>
    <x v="0"/>
    <x v="0"/>
    <x v="0"/>
  </r>
  <r>
    <n v="324"/>
    <s v="FDC9X0OHUA3X-1"/>
    <s v="FDC9X0OHUA3X"/>
    <s v="Normal"/>
    <s v="YURY DEIVYS GUEVARA LOZANO"/>
    <s v="DNI"/>
    <n v="47099908"/>
    <n v="51"/>
    <n v="975998976"/>
    <x v="0"/>
    <s v="Tienda"/>
    <s v="Confirmada"/>
    <s v="Diferida"/>
    <s v="Admin desktop"/>
    <m/>
    <m/>
    <x v="0"/>
    <s v="Confirmado"/>
    <m/>
    <x v="1"/>
    <s v="Iquitos Prospero 1038 Loreto"/>
    <s v="Calle Prospero Nro 1038"/>
    <s v="IQUITOS"/>
    <s v="MAYNAS"/>
    <s v="LORETO"/>
    <d v="2023-10-23T09:32:56"/>
    <x v="237"/>
    <d v="2023-10-23T09:32:56"/>
    <x v="0"/>
    <x v="0"/>
    <x v="0"/>
  </r>
  <r>
    <n v="325"/>
    <s v="FDC9X0OY7SDX-1"/>
    <s v="FDC9X0OY7SDX"/>
    <s v="Normal"/>
    <s v="DIGNA YSABEL SILVA SALAZAR"/>
    <s v="DNI"/>
    <n v="42903089"/>
    <n v="51"/>
    <n v="987453779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09:36:01"/>
    <x v="238"/>
    <d v="2023-10-23T09:36:02"/>
    <x v="0"/>
    <x v="0"/>
    <x v="0"/>
  </r>
  <r>
    <n v="326"/>
    <s v="FDC9X0PALSH0-1"/>
    <s v="FDC9X0PALSH0"/>
    <s v="Normal"/>
    <s v="MAGALY GERALDINE AYERBE MALAVER"/>
    <s v="DNI"/>
    <n v="45808525"/>
    <n v="51"/>
    <n v="934357700"/>
    <x v="0"/>
    <s v="Domicilio"/>
    <s v="Confirmada"/>
    <s v="Diferida"/>
    <s v="Ecommerce desktop"/>
    <m/>
    <m/>
    <x v="3"/>
    <s v="Confirmado"/>
    <m/>
    <x v="1"/>
    <s v="Delivery"/>
    <s v="AV. JORGE CHÁVEZ 184 - MIRAFLORES"/>
    <s v="MIRAFLORES"/>
    <s v="LIMA"/>
    <s v="LIMA"/>
    <d v="2023-10-23T09:44:38"/>
    <x v="239"/>
    <d v="2023-10-23T09:44:39"/>
    <x v="0"/>
    <x v="0"/>
    <x v="0"/>
  </r>
  <r>
    <n v="327"/>
    <s v="FDC9X0PH5N0Q-1"/>
    <s v="FDC9X0PH5N0Q"/>
    <s v="Normal"/>
    <s v="PIA ZARELI ALHUAY MARQUINA"/>
    <s v="DNI"/>
    <n v="40719275"/>
    <n v="51"/>
    <n v="983664088"/>
    <x v="0"/>
    <s v="Domicilio"/>
    <s v="Confirmada"/>
    <s v="Diferida"/>
    <s v="Admin desktop"/>
    <m/>
    <m/>
    <x v="1"/>
    <s v="Confirmado"/>
    <m/>
    <x v="1"/>
    <s v="Delivery"/>
    <s v="Av. 3 de Octubre N ° 191 Costado Jardín Happy Kids Garden"/>
    <s v="TALAVERA"/>
    <s v="ANDAHUAYLAS"/>
    <s v="APURÍMAC"/>
    <d v="2023-10-23T18:53:17"/>
    <x v="240"/>
    <d v="2023-10-23T18:53:17"/>
    <x v="0"/>
    <x v="0"/>
    <x v="0"/>
  </r>
  <r>
    <n v="328"/>
    <s v="FDC9X0PP4W47-1"/>
    <s v="FDC9X0PP4W47"/>
    <s v="Normal"/>
    <s v="ASHLEY STEPHANNY MARTINEZ FLORES"/>
    <s v="DNI"/>
    <n v="72413804"/>
    <n v="51"/>
    <n v="936688943"/>
    <x v="0"/>
    <s v="Tienda"/>
    <s v="Confirmada"/>
    <s v="Diferida"/>
    <s v="Ecommerce android"/>
    <m/>
    <m/>
    <x v="4"/>
    <s v="Confirmado"/>
    <m/>
    <x v="1"/>
    <s v="La Rambla San Borja"/>
    <s v="Av. Javier Prado Este 2050 C.C. La Rambla Tdas. 140-141"/>
    <s v="SAN BORJA"/>
    <s v="LIMA"/>
    <s v="LIMA"/>
    <d v="2023-10-23T09:41:36"/>
    <x v="241"/>
    <d v="2023-10-23T09:41:36"/>
    <x v="0"/>
    <x v="0"/>
    <x v="0"/>
  </r>
  <r>
    <n v="329"/>
    <s v="FDC9X0PP4W4F-1"/>
    <s v="FDC9X0PP4W4F"/>
    <s v="Normal"/>
    <s v="Victor  Castañeda Huaman"/>
    <s v="DNI"/>
    <n v="10080259"/>
    <n v="51"/>
    <n v="999892584"/>
    <x v="0"/>
    <s v="Tienda"/>
    <s v="Confirmada"/>
    <s v="Diferida"/>
    <s v="Ecommerce mobile"/>
    <m/>
    <m/>
    <x v="2"/>
    <s v="Confirmado"/>
    <m/>
    <x v="1"/>
    <s v="Open Plaza Atocongo"/>
    <s v="Av. Circunvalacion 1801-1803 C.C. Atocongo Open Plaza Tda. 16 - A"/>
    <s v="SAN JUAN DE MIRAFLORES"/>
    <s v="LIMA"/>
    <s v="LIMA"/>
    <d v="2023-10-23T18:52:36"/>
    <x v="241"/>
    <d v="2023-10-23T18:52:36"/>
    <x v="0"/>
    <x v="0"/>
    <x v="0"/>
  </r>
  <r>
    <n v="330"/>
    <s v="FDC9X0QB8BR2-1"/>
    <s v="FDC9X0QB8BR2"/>
    <s v="Normal"/>
    <s v="FRIZZIA JOANA VILLENA BERNAL"/>
    <s v="DNI"/>
    <n v="70913622"/>
    <n v="51"/>
    <n v="941366464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09:44:23"/>
    <x v="242"/>
    <d v="2023-10-23T09:44:23"/>
    <x v="0"/>
    <x v="0"/>
    <x v="0"/>
  </r>
  <r>
    <n v="331"/>
    <s v="FDC9X0QBER9K-1"/>
    <s v="FDC9X0QBER9K"/>
    <s v="Normal"/>
    <s v="JULY DIAZ HURTADO"/>
    <s v="DNI"/>
    <n v="48427182"/>
    <n v="51"/>
    <n v="998000762"/>
    <x v="0"/>
    <s v="Domicilio"/>
    <s v="Confirmada"/>
    <s v="Diferida"/>
    <s v="Ecommerce mobile"/>
    <m/>
    <m/>
    <x v="1"/>
    <s v="Confirmado"/>
    <m/>
    <x v="1"/>
    <s v="Delivery"/>
    <s v="AVENIDA  LOS  ÁLAMOS  MZ  F  LOTE  6 FRENTE  A  LA  RESIDENCIAL  INCLAN"/>
    <s v="SAN JUAN DE MIRAFLORES"/>
    <s v="LIMA"/>
    <s v="LIMA"/>
    <d v="2023-10-23T12:17:35"/>
    <x v="243"/>
    <d v="2023-10-23T12:17:35"/>
    <x v="0"/>
    <x v="0"/>
    <x v="0"/>
  </r>
  <r>
    <n v="332"/>
    <s v="FDC9X0QLTWGP-1"/>
    <s v="FDC9X0QLTWGP"/>
    <s v="Normal"/>
    <s v="DIANA DESIRED FUSTER SALAZAR"/>
    <s v="DNI"/>
    <n v="46352070"/>
    <n v="51"/>
    <n v="916496602"/>
    <x v="0"/>
    <s v="Domicilio"/>
    <s v="Confirmada"/>
    <s v="Diferida"/>
    <s v="Ecommerce iOS"/>
    <m/>
    <m/>
    <x v="3"/>
    <s v="Confirmado"/>
    <m/>
    <x v="1"/>
    <s v="Delivery"/>
    <s v="AV. BRASIL 1836, DPTO. 1710 - EDIFICIO BELLO HORIZONTE SUR AV BRASIL 1836, PUEBLO LIBRE 15084, PERÚ"/>
    <s v="PUEBLO LIBRE"/>
    <s v="LIMA"/>
    <s v="LIMA"/>
    <d v="2023-10-23T09:48:37"/>
    <x v="244"/>
    <d v="2023-10-23T09:48:37"/>
    <x v="0"/>
    <x v="0"/>
    <x v="0"/>
  </r>
  <r>
    <n v="333"/>
    <s v="FDC9X0QNXH78-1"/>
    <s v="FDC9X0QNXH78"/>
    <s v="Normal"/>
    <s v="KAREN LIZETH GUTIERREZ RAMOS"/>
    <s v="DNI"/>
    <n v="73968770"/>
    <n v="51"/>
    <n v="946273792"/>
    <x v="0"/>
    <s v="Tienda"/>
    <s v="Confirmada"/>
    <s v="Diferida"/>
    <s v="Ecommerce mobile"/>
    <m/>
    <m/>
    <x v="4"/>
    <s v="Confirmado"/>
    <m/>
    <x v="1"/>
    <s v="La Rambla San Borja"/>
    <s v="Av. Javier Prado Este 2050 C.C. La Rambla Tdas. 140-141"/>
    <s v="SAN BORJA"/>
    <s v="LIMA"/>
    <s v="LIMA"/>
    <d v="2023-10-23T09:49:55"/>
    <x v="245"/>
    <d v="2023-10-23T09:49:55"/>
    <x v="0"/>
    <x v="0"/>
    <x v="0"/>
  </r>
  <r>
    <n v="334"/>
    <s v="FDC9X0QT88ZG-1"/>
    <s v="FDC9X0QT88ZG"/>
    <s v="Normal"/>
    <s v="JHON MICHAEL TRUJILLO CHAVARRI"/>
    <s v="DNI"/>
    <n v="74032961"/>
    <n v="51"/>
    <n v="992108527"/>
    <x v="0"/>
    <s v="Tienda"/>
    <s v="Confirmada"/>
    <s v="Diferida"/>
    <s v="Ecommerce mobile"/>
    <m/>
    <m/>
    <x v="2"/>
    <s v="Confirmado"/>
    <m/>
    <x v="1"/>
    <s v="Mall Plaza Comas"/>
    <s v="Av. Los Angeles S/N - Mall Plaza Comas Tda B1014 - B1018"/>
    <s v="COMAS"/>
    <s v="LIMA"/>
    <s v="LIMA"/>
    <d v="2023-10-23T09:59:26"/>
    <x v="246"/>
    <d v="2023-10-23T09:59:26"/>
    <x v="0"/>
    <x v="0"/>
    <x v="0"/>
  </r>
  <r>
    <n v="335"/>
    <s v="FDC9X0RM1QPB-1"/>
    <s v="FDC9X0RM1QPB"/>
    <s v="Normal"/>
    <s v="Antony Anselmo  Reyna Huaman"/>
    <s v="DNI"/>
    <n v="74434613"/>
    <n v="51"/>
    <n v="944054461"/>
    <x v="0"/>
    <s v="Tienda"/>
    <s v="Confirmada"/>
    <s v="Diferida"/>
    <s v="Ecommerce mobile"/>
    <m/>
    <m/>
    <x v="4"/>
    <s v="Confirmado"/>
    <m/>
    <x v="1"/>
    <s v="La Rambla San Borja"/>
    <s v="Av. Javier Prado Este 2050 C.C. La Rambla Tdas. 140-141"/>
    <s v="SAN BORJA"/>
    <s v="LIMA"/>
    <s v="LIMA"/>
    <d v="2023-10-23T09:55:05"/>
    <x v="247"/>
    <d v="2023-10-23T09:55:05"/>
    <x v="0"/>
    <x v="0"/>
    <x v="0"/>
  </r>
  <r>
    <n v="336"/>
    <s v="FDC9X0RZ9LVE-1"/>
    <s v="FDC9X0RZ9LVE"/>
    <s v="Normal"/>
    <s v="ELVIS JIMMY TERREROS CAJA"/>
    <s v="DNI"/>
    <n v="43996744"/>
    <n v="51"/>
    <n v="955422921"/>
    <x v="0"/>
    <s v="Tienda"/>
    <s v="Confirmada"/>
    <s v="Diferida"/>
    <s v="Ecommerce android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6:13:03"/>
    <x v="248"/>
    <d v="2023-10-23T16:13:03"/>
    <x v="0"/>
    <x v="0"/>
    <x v="0"/>
  </r>
  <r>
    <n v="337"/>
    <s v="FDC9X0S99PZ6-1"/>
    <s v="FDC9X0S99PZ6"/>
    <s v="Normal"/>
    <s v="JOYCE KATHERINE I COLLAZOS NIEVES"/>
    <s v="DNI"/>
    <n v="42178086"/>
    <n v="51"/>
    <n v="995557803"/>
    <x v="0"/>
    <s v="Tienda"/>
    <s v="Confirmada"/>
    <s v="Diferida"/>
    <s v="Ecommerce mobile"/>
    <m/>
    <m/>
    <x v="4"/>
    <s v="Confirmado"/>
    <m/>
    <x v="1"/>
    <s v="Jockey Plaza"/>
    <s v="Av. Javier Prado Este 4200 C.C. Jockey Plaza Tda. Nro 264"/>
    <s v="SANTIAGO DE SURCO"/>
    <s v="LIMA"/>
    <s v="LIMA"/>
    <d v="2023-10-23T09:55:56"/>
    <x v="249"/>
    <d v="2023-10-23T09:55:57"/>
    <x v="0"/>
    <x v="0"/>
    <x v="0"/>
  </r>
  <r>
    <n v="338"/>
    <s v="FDC9X0SHD9DT-1"/>
    <s v="FDC9X0SHD9DT"/>
    <s v="Normal"/>
    <s v="SHEILA FLORES LEZAMA"/>
    <s v="DNI"/>
    <n v="25562819"/>
    <n v="51"/>
    <n v="980043577"/>
    <x v="0"/>
    <s v="Tienda"/>
    <s v="Confirmada"/>
    <s v="Diferida"/>
    <s v="Ecommerce android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09:56:56"/>
    <x v="250"/>
    <d v="2023-10-23T09:57:25"/>
    <x v="0"/>
    <x v="0"/>
    <x v="0"/>
  </r>
  <r>
    <n v="339"/>
    <s v="FDC9X107YBKU-1"/>
    <s v="FDC9X107YBKU"/>
    <s v="Normal"/>
    <s v="ISABEL RUTH BERRIOS ARCE"/>
    <s v="DNI"/>
    <n v="40211889"/>
    <n v="51"/>
    <n v="989011871"/>
    <x v="0"/>
    <s v="Tienda"/>
    <s v="Confirmada"/>
    <s v="Diferida"/>
    <s v="Ecommerce desktop"/>
    <m/>
    <m/>
    <x v="0"/>
    <s v="Confirmado"/>
    <m/>
    <x v="1"/>
    <s v="Tacna San Martin 737 Tacna"/>
    <s v="Av. San Martin Nro 737"/>
    <s v="TACNA"/>
    <s v="TACNA"/>
    <s v="TACNA"/>
    <d v="2023-10-23T10:13:36"/>
    <x v="251"/>
    <d v="2023-10-23T10:13:36"/>
    <x v="0"/>
    <x v="0"/>
    <x v="0"/>
  </r>
  <r>
    <n v="340"/>
    <s v="FDC9X10FGFW3-1"/>
    <s v="FDC9X10FGFW3"/>
    <s v="Normal"/>
    <s v="Karla Isabel Abarca Ninapaytan"/>
    <s v="DNI"/>
    <n v="44167449"/>
    <n v="51"/>
    <n v="934890981"/>
    <x v="0"/>
    <s v="Domicilio"/>
    <s v="Confirmada"/>
    <s v="Diferida"/>
    <s v="Ecommerce desktop"/>
    <m/>
    <m/>
    <x v="1"/>
    <s v="Confirmado"/>
    <m/>
    <x v="9"/>
    <s v="Delivery"/>
    <s v="Calle 9 Mz Z Lt 15 - San Genaro Una cuadra de la comisaria de San Genaro"/>
    <s v="CHORRILLOS"/>
    <s v="LIMA"/>
    <s v="LIMA"/>
    <d v="2023-10-23T10:08:47"/>
    <x v="252"/>
    <d v="2023-10-23T10:08:47"/>
    <x v="1"/>
    <x v="0"/>
    <x v="0"/>
  </r>
  <r>
    <n v="341"/>
    <s v="FDC9X10VAOL2-1"/>
    <s v="FDC9X10VAOL2"/>
    <s v="Normal"/>
    <s v="ASHLEY STEPHANNY MARTINEZ FLORES"/>
    <s v="DNI"/>
    <n v="72413804"/>
    <n v="51"/>
    <n v="936688943"/>
    <x v="0"/>
    <s v="Tienda"/>
    <s v="Confirmada"/>
    <s v="Diferida"/>
    <s v="Ecommerce android"/>
    <m/>
    <m/>
    <x v="4"/>
    <s v="Confirmado"/>
    <m/>
    <x v="1"/>
    <s v="La Rambla San Borja"/>
    <s v="Av. Javier Prado Este 2050 C.C. La Rambla Tdas. 140-141"/>
    <s v="SAN BORJA"/>
    <s v="LIMA"/>
    <s v="LIMA"/>
    <d v="2023-10-23T10:07:16"/>
    <x v="253"/>
    <d v="2023-10-23T10:18:12"/>
    <x v="0"/>
    <x v="0"/>
    <x v="0"/>
  </r>
  <r>
    <n v="342"/>
    <s v="FDC9X111SC8U-1"/>
    <s v="FDC9X111SC8U"/>
    <s v="Normal"/>
    <s v="MARIA ANDREA MACEDO ROCCA"/>
    <s v="DNI"/>
    <n v="76242764"/>
    <n v="51"/>
    <n v="960166901"/>
    <x v="0"/>
    <s v="Tienda"/>
    <s v="Confirmada"/>
    <s v="Diferida"/>
    <s v="Ecommerce android"/>
    <m/>
    <m/>
    <x v="2"/>
    <s v="Confirmado"/>
    <m/>
    <x v="1"/>
    <s v="Real Plaza Centro Cívico"/>
    <s v="Av. Garcilazo de la Vega Nro 1337 Int. 2011 C.C. Real Plaza Centro Civico"/>
    <s v="LIMA"/>
    <s v="LIMA"/>
    <s v="LIMA"/>
    <d v="2023-10-23T10:08:31"/>
    <x v="254"/>
    <d v="2023-10-23T10:11:57"/>
    <x v="0"/>
    <x v="0"/>
    <x v="0"/>
  </r>
  <r>
    <n v="343"/>
    <s v="FDC9X111UHFJ-1"/>
    <s v="FDC9X111UHFJ"/>
    <s v="Normal"/>
    <s v="CLAUDIA ROSA BALVIN VELASQUEZ"/>
    <s v="DNI"/>
    <n v="45480227"/>
    <n v="51"/>
    <n v="981523409"/>
    <x v="0"/>
    <s v="Tienda"/>
    <s v="Confirmada"/>
    <s v="Diferida"/>
    <s v="Ecommerce desktop"/>
    <m/>
    <m/>
    <x v="2"/>
    <s v="Confirmado"/>
    <m/>
    <x v="1"/>
    <s v="Mall Del Sur"/>
    <s v="Av. Los Lirios Nro 301 LCS-1042 C.C. Mall del Sur"/>
    <s v="SAN JUAN DE MIRAFLORES"/>
    <s v="LIMA"/>
    <s v="LIMA"/>
    <d v="2023-10-23T10:08:29"/>
    <x v="255"/>
    <d v="2023-10-23T10:11:45"/>
    <x v="0"/>
    <x v="0"/>
    <x v="0"/>
  </r>
  <r>
    <n v="344"/>
    <s v="FDC9X11D3NHN-1"/>
    <s v="FDC9X11D3NHN"/>
    <s v="Normal"/>
    <s v="Jean Bastian  Trejo Reyes"/>
    <s v="DNI"/>
    <n v="70994213"/>
    <n v="51"/>
    <n v="924645193"/>
    <x v="0"/>
    <s v="Tienda"/>
    <s v="Confirmada"/>
    <s v="Diferida"/>
    <s v="Ecommerce android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0:11:00"/>
    <x v="256"/>
    <d v="2023-10-23T10:11:00"/>
    <x v="0"/>
    <x v="0"/>
    <x v="0"/>
  </r>
  <r>
    <n v="345"/>
    <s v="FDC9X11EETFH-1"/>
    <s v="FDC9X11EETFH"/>
    <s v="Normal"/>
    <s v="EDWAR LENIN SOTO ROJAS"/>
    <s v="DNI"/>
    <n v="46608760"/>
    <n v="51"/>
    <n v="932484609"/>
    <x v="0"/>
    <s v="Tienda"/>
    <s v="Confirmada"/>
    <s v="Diferida"/>
    <s v="Ecommerce android"/>
    <m/>
    <m/>
    <x v="2"/>
    <s v="Confirmado"/>
    <m/>
    <x v="1"/>
    <s v="Mall Plaza Comas"/>
    <s v="Av. Los Angeles S/N - Mall Plaza Comas Tda B1014 - B1018"/>
    <s v="COMAS"/>
    <s v="LIMA"/>
    <s v="LIMA"/>
    <d v="2023-10-23T10:10:38"/>
    <x v="257"/>
    <d v="2023-10-23T10:10:38"/>
    <x v="0"/>
    <x v="0"/>
    <x v="0"/>
  </r>
  <r>
    <n v="346"/>
    <s v="FDC9X11RT5GQ-1"/>
    <s v="FDC9X11RT5GQ"/>
    <s v="Normal"/>
    <s v="PAMELA ANDREA RETAMOZO TIPACTI"/>
    <s v="DNI"/>
    <n v="75584933"/>
    <n v="51"/>
    <n v="974650515"/>
    <x v="0"/>
    <s v="Tienda"/>
    <s v="Confirmada"/>
    <s v="Diferida"/>
    <s v="Ecommerce mobile"/>
    <m/>
    <m/>
    <x v="1"/>
    <s v="Confirmado"/>
    <m/>
    <x v="10"/>
    <s v="Plaza Del Sol Ica"/>
    <s v="Av. San Martin 727 - 763, LC 236-238"/>
    <s v="ICA"/>
    <s v="ICA"/>
    <s v="ICA"/>
    <d v="2023-10-23T10:16:07"/>
    <x v="258"/>
    <d v="2023-10-23T10:16:07"/>
    <x v="2"/>
    <x v="1"/>
    <x v="0"/>
  </r>
  <r>
    <n v="347"/>
    <s v="FDC9X1215P2H-1"/>
    <s v="FDC9X1215P2H"/>
    <s v="Normal"/>
    <s v="JULISA CRESPO OBREGON"/>
    <s v="DNI"/>
    <n v="43745705"/>
    <n v="51"/>
    <n v="985686792"/>
    <x v="0"/>
    <s v="Domicilio"/>
    <s v="Confirmada"/>
    <s v="Diferida"/>
    <s v="Ecommerce android"/>
    <m/>
    <m/>
    <x v="1"/>
    <s v="Confirmado"/>
    <m/>
    <x v="1"/>
    <s v="Delivery"/>
    <s v="JIRÓN CALLERIA 621 REF:  A DOS CUADRAS ESPALDAS DE LA POLLERÍA EL DORADO DE YARINACOCHA JIRÓN CALLERIA 621 - YARINACOCHA"/>
    <s v="YARINACOCHA"/>
    <s v="CORONEL PORTILLO"/>
    <s v="UCAYALI"/>
    <d v="2023-10-23T10:15:37"/>
    <x v="259"/>
    <d v="2023-10-23T10:15:37"/>
    <x v="0"/>
    <x v="0"/>
    <x v="0"/>
  </r>
  <r>
    <n v="348"/>
    <s v="FDC9X1217U8T-1"/>
    <s v="FDC9X1217U8T"/>
    <s v="Normal"/>
    <s v="CAROLINA ANGELA FAJARDO LOYOLA"/>
    <s v="DNI"/>
    <n v="46195188"/>
    <n v="51"/>
    <n v="989780751"/>
    <x v="0"/>
    <s v="Tienda"/>
    <s v="Confirmada"/>
    <s v="Diferida"/>
    <s v="Ecommerce android"/>
    <m/>
    <m/>
    <x v="4"/>
    <s v="Confirmado"/>
    <m/>
    <x v="1"/>
    <s v="La Rambla San Borja"/>
    <s v="Av. Javier Prado Este 2050 C.C. La Rambla Tdas. 140-141"/>
    <s v="SAN BORJA"/>
    <s v="LIMA"/>
    <s v="LIMA"/>
    <d v="2023-10-23T10:15:18"/>
    <x v="260"/>
    <d v="2023-10-23T10:15:18"/>
    <x v="0"/>
    <x v="0"/>
    <x v="0"/>
  </r>
  <r>
    <n v="349"/>
    <s v="FDC9X12JOEL2-1"/>
    <s v="FDC9X12JOEL2"/>
    <s v="Normal"/>
    <s v="Elmer Terrones penachi"/>
    <s v="DNI"/>
    <n v="25825053"/>
    <n v="51"/>
    <n v="904037177"/>
    <x v="0"/>
    <s v="Domicilio"/>
    <s v="Confirmada"/>
    <s v="Diferida"/>
    <s v="Admin desktop"/>
    <m/>
    <m/>
    <x v="3"/>
    <s v="Confirmado"/>
    <m/>
    <x v="1"/>
    <s v="Delivery"/>
    <s v="Malecón de la marina 450"/>
    <s v="MIRAFLORES"/>
    <s v="LIMA"/>
    <s v="LIMA"/>
    <d v="2023-10-23T12:16:56"/>
    <x v="261"/>
    <d v="2023-10-23T12:16:56"/>
    <x v="0"/>
    <x v="0"/>
    <x v="0"/>
  </r>
  <r>
    <n v="350"/>
    <s v="FDC9X12VPFB7-1"/>
    <s v="FDC9X12VPFB7"/>
    <s v="Normal"/>
    <s v="JOSE NIZAMA YAMUNAQUE"/>
    <s v="DNI"/>
    <n v="46261760"/>
    <n v="51"/>
    <n v="939375530"/>
    <x v="0"/>
    <s v="Domicilio"/>
    <s v="Confirmada"/>
    <s v="Diferida"/>
    <s v="Ecommerce iOS"/>
    <m/>
    <m/>
    <x v="1"/>
    <s v="Confirmado"/>
    <m/>
    <x v="1"/>
    <s v="Delivery"/>
    <s v="JR HUAYABAMBA 304 - SAN NICOLÁS PLAZA PRINCIPAL"/>
    <s v="SAN NICOLAS"/>
    <s v="RODRIGUEZ DE MENDOZA"/>
    <s v="AMAZONAS"/>
    <d v="2023-10-23T10:22:14"/>
    <x v="262"/>
    <d v="2023-10-23T10:22:14"/>
    <x v="0"/>
    <x v="0"/>
    <x v="0"/>
  </r>
  <r>
    <n v="351"/>
    <s v="FDC9X136E0KV-1"/>
    <s v="FDC9X136E0KV"/>
    <s v="Normal"/>
    <s v="RAUL ALBERTO BENAVIDES VALERA"/>
    <s v="DNI"/>
    <n v="9534081"/>
    <n v="51"/>
    <n v="995281622"/>
    <x v="0"/>
    <s v="Domicilio"/>
    <s v="Confirmada"/>
    <s v="Diferida"/>
    <s v="Ecommerce iOS"/>
    <m/>
    <m/>
    <x v="3"/>
    <s v="Confirmado"/>
    <m/>
    <x v="1"/>
    <s v="Delivery"/>
    <s v="MARCHAND 145 ESPALDA CUADRA 27 AV AVIACIÓN"/>
    <s v="SAN BORJA"/>
    <s v="LIMA"/>
    <s v="LIMA"/>
    <d v="2023-10-23T10:21:08"/>
    <x v="263"/>
    <d v="2023-10-23T10:25:11"/>
    <x v="0"/>
    <x v="0"/>
    <x v="0"/>
  </r>
  <r>
    <n v="352"/>
    <s v="FDC9X136E0KV-2"/>
    <s v="FDC9X136E0KV"/>
    <s v="Normal"/>
    <s v="RAUL ALBERTO BENAVIDES VALERA"/>
    <s v="DNI"/>
    <n v="9534081"/>
    <n v="51"/>
    <n v="995281622"/>
    <x v="0"/>
    <s v="Domicilio"/>
    <s v="Confirmada"/>
    <s v="Diferida"/>
    <s v="Ecommerce iOS"/>
    <m/>
    <m/>
    <x v="1"/>
    <s v="Confirmado"/>
    <m/>
    <x v="8"/>
    <s v="Delivery"/>
    <s v="MARCHAND 145 ESPALDA CUADRA 27 AV AVIACIÓN"/>
    <s v="SAN BORJA"/>
    <s v="LIMA"/>
    <s v="LIMA"/>
    <d v="2023-10-23T10:21:08"/>
    <x v="263"/>
    <d v="2023-10-23T10:25:11"/>
    <x v="1"/>
    <x v="0"/>
    <x v="0"/>
  </r>
  <r>
    <n v="353"/>
    <s v="FDC9X13FBM6B-1"/>
    <s v="FDC9X13FBM6B"/>
    <s v="Normal"/>
    <s v="Jair Alfredo Flores Chang"/>
    <s v="DNI"/>
    <n v="72422665"/>
    <n v="51"/>
    <n v="944126975"/>
    <x v="0"/>
    <s v="Tienda"/>
    <s v="Confirmada"/>
    <s v="Diferida"/>
    <s v="Ecommerce android"/>
    <m/>
    <m/>
    <x v="2"/>
    <s v="Confirmado"/>
    <m/>
    <x v="1"/>
    <s v="Schell 271 Miraflores Lima"/>
    <s v="Calle Schell Nro 271"/>
    <s v="MIRAFLORES"/>
    <s v="LIMA"/>
    <s v="LIMA"/>
    <d v="2023-10-23T10:24:57"/>
    <x v="264"/>
    <d v="2023-10-23T10:24:57"/>
    <x v="0"/>
    <x v="0"/>
    <x v="0"/>
  </r>
  <r>
    <n v="354"/>
    <s v="FDC9X13I6HZH-1"/>
    <s v="FDC9X13I6HZH"/>
    <s v="Normal"/>
    <s v="MARTHA ORE RIOS"/>
    <s v="DNI"/>
    <n v="40690391"/>
    <n v="51"/>
    <n v="923676501"/>
    <x v="0"/>
    <s v="Domicilio"/>
    <s v="Confirmada"/>
    <s v="Diferida"/>
    <s v="Admin desktop"/>
    <m/>
    <m/>
    <x v="3"/>
    <s v="Confirmado"/>
    <m/>
    <x v="1"/>
    <s v="Delivery"/>
    <s v="Calle Andreas Vesalio 106 San borja Altura cuadra 33 avenida aviacion"/>
    <s v="SAN BORJA"/>
    <s v="LIMA"/>
    <s v="LIMA"/>
    <d v="2023-10-23T10:23:29"/>
    <x v="265"/>
    <d v="2023-10-23T10:23:29"/>
    <x v="0"/>
    <x v="0"/>
    <x v="0"/>
  </r>
  <r>
    <n v="355"/>
    <s v="FDC9X13IASC1-1"/>
    <s v="FDC9X13IASC1"/>
    <s v="Normal"/>
    <s v="DANIELA MARILY APAZA GARCIA"/>
    <s v="DNI"/>
    <n v="47308765"/>
    <n v="51"/>
    <n v="954606082"/>
    <x v="0"/>
    <s v="Tienda"/>
    <s v="Confirmada"/>
    <s v="Diferida"/>
    <s v="Ecommerce iOS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0:25:35"/>
    <x v="266"/>
    <d v="2023-10-23T10:25:35"/>
    <x v="0"/>
    <x v="0"/>
    <x v="0"/>
  </r>
  <r>
    <n v="356"/>
    <s v="FDC9X14DSV4B-1"/>
    <s v="FDC9X14DSV4B"/>
    <s v="Normal"/>
    <s v="DAVID RAMOS SANCHEZ"/>
    <s v="DNI"/>
    <n v="71877700"/>
    <n v="51"/>
    <n v="982749714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8:30:40"/>
    <x v="267"/>
    <d v="2023-10-23T18:30:40"/>
    <x v="0"/>
    <x v="0"/>
    <x v="0"/>
  </r>
  <r>
    <n v="357"/>
    <s v="FDC9X14KPKQ0-1"/>
    <s v="FDC9X14KPKQ0"/>
    <s v="Normal"/>
    <s v="LILIAN PAMELA FIERRO QUINTANA"/>
    <s v="DNI"/>
    <n v="44785471"/>
    <n v="51"/>
    <n v="987177620"/>
    <x v="0"/>
    <s v="Recógelo ahora"/>
    <s v="Confirmada"/>
    <s v="Diferida"/>
    <s v="Ecommerce android"/>
    <m/>
    <m/>
    <x v="5"/>
    <m/>
    <m/>
    <x v="0"/>
    <s v=".com Vulcano Premium"/>
    <s v="Calle Vulcano 120 3er Piso Urb. Vulcano"/>
    <s v="ATE"/>
    <s v="LIMA"/>
    <s v="LIMA"/>
    <d v="2023-10-23T10:30:07"/>
    <x v="268"/>
    <d v="2023-10-23T10:36:32"/>
    <x v="0"/>
    <x v="0"/>
    <x v="0"/>
  </r>
  <r>
    <n v="358"/>
    <s v="FDC9X14QFD4U-1"/>
    <s v="FDC9X14QFD4U"/>
    <s v="Normal"/>
    <s v="GUILLERMO ANTONIO DIOS QUISPE"/>
    <s v="DNI"/>
    <n v="46971245"/>
    <n v="51"/>
    <n v="954682007"/>
    <x v="0"/>
    <s v="Tienda"/>
    <s v="Confirmada"/>
    <s v="Diferida"/>
    <s v="Ecommerce desktop"/>
    <m/>
    <m/>
    <x v="4"/>
    <s v="Confirmado"/>
    <m/>
    <x v="1"/>
    <s v="Real Plaza Primavera"/>
    <s v="Av. Angamos Este 2681 Int. 113 - San Borja"/>
    <s v="SAN BORJA"/>
    <s v="LIMA"/>
    <s v="LIMA"/>
    <d v="2023-10-23T10:32:49"/>
    <x v="269"/>
    <d v="2023-10-23T10:32:49"/>
    <x v="0"/>
    <x v="0"/>
    <x v="0"/>
  </r>
  <r>
    <n v="359"/>
    <s v="FDC9X158LQAM-1"/>
    <s v="FDC9X158LQAM"/>
    <s v="Normal"/>
    <s v="DIGMAR GARCIA PAREDES"/>
    <s v="DNI"/>
    <n v="71107089"/>
    <n v="51"/>
    <n v="943047512"/>
    <x v="0"/>
    <s v="Tienda"/>
    <s v="Confirmada"/>
    <s v="Diferida"/>
    <s v="Ecommerce desktop"/>
    <m/>
    <m/>
    <x v="0"/>
    <s v="Confirmado"/>
    <m/>
    <x v="1"/>
    <s v="Tarapoto Plaza De Armas 451 San Martin"/>
    <s v="Jr. Plaza de Armas Nro 451"/>
    <s v="TARAPOTO"/>
    <s v="SAN MARTIN"/>
    <s v="SAN MARTÍN"/>
    <d v="2023-10-23T15:16:31"/>
    <x v="270"/>
    <d v="2023-10-23T15:16:31"/>
    <x v="0"/>
    <x v="0"/>
    <x v="0"/>
  </r>
  <r>
    <n v="360"/>
    <s v="FDC9X15EUTBR-1"/>
    <s v="FDC9X15EUTBR"/>
    <s v="Normal"/>
    <s v="MIGUEL ANGEL NARANJO PANTA"/>
    <s v="DNI"/>
    <n v="9378702"/>
    <n v="51"/>
    <n v="991444094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0:41:33"/>
    <x v="271"/>
    <d v="2023-10-23T10:41:34"/>
    <x v="0"/>
    <x v="0"/>
    <x v="0"/>
  </r>
  <r>
    <n v="361"/>
    <s v="FDC9X15KIGFF-1"/>
    <s v="FDC9X15KIGFF"/>
    <s v="Normal"/>
    <s v="LUIS RENATO TORRES IGLESIAS"/>
    <s v="DNI"/>
    <n v="42160229"/>
    <n v="51"/>
    <n v="919554579"/>
    <x v="0"/>
    <s v="Tienda"/>
    <s v="Confirmada"/>
    <s v="Diferida"/>
    <s v="Admin desktop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0:36:42"/>
    <x v="272"/>
    <d v="2023-10-23T10:36:42"/>
    <x v="0"/>
    <x v="0"/>
    <x v="0"/>
  </r>
  <r>
    <n v="362"/>
    <s v="FDC9X15P9Y1U-1"/>
    <s v="FDC9X15P9Y1U"/>
    <s v="Normal"/>
    <s v="PAULA ELIZABETH GONZALES CASTILLO"/>
    <s v="DNI"/>
    <n v="42651826"/>
    <n v="51"/>
    <n v="968463824"/>
    <x v="0"/>
    <s v="Domicilio"/>
    <s v="Confirmada"/>
    <s v="Diferida"/>
    <s v="Admin desktop"/>
    <m/>
    <m/>
    <x v="1"/>
    <s v="Confirmado"/>
    <m/>
    <x v="1"/>
    <s v="Delivery"/>
    <s v="CALLE AREQUIPA 210 REF: CERCA AL CEPRO O AUGEL AYABACA"/>
    <s v="AYABACA"/>
    <s v="AYABACA"/>
    <s v="PIURA"/>
    <d v="2023-10-23T16:56:01"/>
    <x v="273"/>
    <d v="2023-10-23T16:56:01"/>
    <x v="0"/>
    <x v="0"/>
    <x v="0"/>
  </r>
  <r>
    <n v="363"/>
    <s v="FDC9X15VRLEW-1"/>
    <s v="FDC9X15VRLEW"/>
    <s v="Normal"/>
    <s v="Romina De la Cruz Velezmoro"/>
    <s v="DNI"/>
    <n v="73500278"/>
    <n v="51"/>
    <n v="984170456"/>
    <x v="0"/>
    <s v="Tienda"/>
    <s v="Confirmada"/>
    <s v="Diferida"/>
    <s v="Ecommerce desktop"/>
    <m/>
    <m/>
    <x v="4"/>
    <s v="Confirmado"/>
    <m/>
    <x v="1"/>
    <s v="Open Plaza Angamos"/>
    <s v="Av. Angamos Nro 1803 C.C. Angamos Open Plaza Tda. 39"/>
    <s v="SURQUILLO"/>
    <s v="LIMA"/>
    <s v="LIMA"/>
    <d v="2023-10-23T10:39:42"/>
    <x v="274"/>
    <d v="2023-10-23T10:39:42"/>
    <x v="0"/>
    <x v="0"/>
    <x v="0"/>
  </r>
  <r>
    <n v="364"/>
    <s v="FDC9X160AI36-1"/>
    <s v="FDC9X160AI36"/>
    <s v="Normal"/>
    <s v="ANGEL AUGUSTO PELAEZ GUILLEN"/>
    <s v="DNI"/>
    <n v="43382854"/>
    <n v="51"/>
    <n v="942094520"/>
    <x v="0"/>
    <s v="Tienda"/>
    <s v="Confirmada"/>
    <s v="Diferida"/>
    <s v="Ecommerce desktop"/>
    <m/>
    <m/>
    <x v="2"/>
    <s v="Confirmado"/>
    <m/>
    <x v="1"/>
    <s v="Schell 271 Miraflores Lima"/>
    <s v="Calle Schell Nro 271"/>
    <s v="MIRAFLORES"/>
    <s v="LIMA"/>
    <s v="LIMA"/>
    <d v="2023-10-23T10:40:48"/>
    <x v="275"/>
    <d v="2023-10-23T10:40:48"/>
    <x v="0"/>
    <x v="0"/>
    <x v="0"/>
  </r>
  <r>
    <n v="365"/>
    <s v="FDC9X162M3VE-1"/>
    <s v="FDC9X162M3VE"/>
    <s v="Normal"/>
    <s v="CARMEN AIDA CUCHO RODRIGUEZ"/>
    <s v="DNI"/>
    <n v="29648544"/>
    <n v="51"/>
    <n v="938949162"/>
    <x v="0"/>
    <s v="Domicilio"/>
    <s v="Confirmada"/>
    <s v="Diferida"/>
    <s v="Ecommerce desktop"/>
    <m/>
    <m/>
    <x v="1"/>
    <s v="Confirmado"/>
    <m/>
    <x v="1"/>
    <s v="Delivery"/>
    <s v="CALLE CAHUIDE N° 104   SEGUNDO PISO   URBANIZACION LA LIBERTAD MEDIA CUADRA MAS ARRIBA DEL COLEGIO DOMINGO JAUREGUI   TOCAR TIMBRE 102"/>
    <s v="CERRO COLORADO"/>
    <s v="AREQUIPA"/>
    <s v="AREQUIPA"/>
    <d v="2023-10-23T10:40:45"/>
    <x v="276"/>
    <d v="2023-10-23T10:40:45"/>
    <x v="0"/>
    <x v="0"/>
    <x v="0"/>
  </r>
  <r>
    <n v="366"/>
    <s v="FDC9X16BHHOP-1"/>
    <s v="FDC9X16BHHOP"/>
    <s v="Normal"/>
    <s v="Estrella Nicol Veliz Aquino"/>
    <s v="DNI"/>
    <n v="60761405"/>
    <n v="51"/>
    <n v="913445056"/>
    <x v="0"/>
    <s v="Tienda"/>
    <s v="Confirmada"/>
    <s v="Diferida"/>
    <s v="Ecommerce iOS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3:52:10"/>
    <x v="277"/>
    <d v="2023-10-23T13:52:10"/>
    <x v="0"/>
    <x v="0"/>
    <x v="0"/>
  </r>
  <r>
    <n v="367"/>
    <s v="FDC9X16JGR0I-1"/>
    <s v="FDC9X16JGR0I"/>
    <s v="Normal"/>
    <s v="VALERIA SOFIA SEMINARIO ARHUAPAZA"/>
    <s v="DNI"/>
    <n v="74074478"/>
    <n v="51"/>
    <n v="956787778"/>
    <x v="0"/>
    <s v="Tienda"/>
    <s v="Confirmada"/>
    <s v="Diferida"/>
    <s v="Ecommerce desktop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0:43:10"/>
    <x v="278"/>
    <d v="2023-10-23T10:43:10"/>
    <x v="0"/>
    <x v="0"/>
    <x v="0"/>
  </r>
  <r>
    <n v="368"/>
    <s v="FDC9X16NOY4T-1"/>
    <s v="FDC9X16NOY4T"/>
    <s v="Normal"/>
    <s v="EDINSON PAUL MESIAS GARAY"/>
    <s v="DNI"/>
    <n v="44917412"/>
    <n v="51"/>
    <n v="972313718"/>
    <x v="0"/>
    <s v="Tienda"/>
    <s v="Confirmada"/>
    <s v="Diferida"/>
    <s v="Admin desktop"/>
    <m/>
    <m/>
    <x v="2"/>
    <s v="Confirmado"/>
    <m/>
    <x v="1"/>
    <s v="Mall Plaza Comas"/>
    <s v="Av. Los Angeles S/N - Mall Plaza Comas Tda B1014 - B1018"/>
    <s v="COMAS"/>
    <s v="LIMA"/>
    <s v="LIMA"/>
    <d v="2023-10-23T10:42:37"/>
    <x v="279"/>
    <d v="2023-10-23T10:42:37"/>
    <x v="0"/>
    <x v="0"/>
    <x v="0"/>
  </r>
  <r>
    <n v="369"/>
    <s v="FDC9X16P0462-1"/>
    <s v="FDC9X16P0462"/>
    <s v="Normal"/>
    <s v="OLGA SUSANA NAGATOMY RIVAS"/>
    <s v="DNI"/>
    <n v="9562553"/>
    <n v="51"/>
    <n v="983226339"/>
    <x v="0"/>
    <s v="Domicilio"/>
    <s v="Confirmada"/>
    <s v="Diferida"/>
    <s v="Ecommerce desktop"/>
    <m/>
    <m/>
    <x v="1"/>
    <s v="Confirmado"/>
    <m/>
    <x v="1"/>
    <s v="Delivery"/>
    <s v="EL CURACA 449 URBANIZACIÓN ZÁRATE ALTURA CUADRA 12 AV. GRAN CHIMÚ INTERSECCIÓN CON AVENIDA LAS LOMAS"/>
    <s v="SAN JUAN DE LURIGANCHO"/>
    <s v="LIMA"/>
    <s v="LIMA"/>
    <d v="2023-10-23T10:44:28"/>
    <x v="280"/>
    <d v="2023-10-23T10:44:28"/>
    <x v="0"/>
    <x v="0"/>
    <x v="0"/>
  </r>
  <r>
    <n v="370"/>
    <s v="FDC9X16TNDD5-1"/>
    <s v="FDC9X16TNDD5"/>
    <s v="Normal"/>
    <s v="SEGUNDO AMERICO MANOSALVA VERA"/>
    <s v="DNI"/>
    <n v="44316017"/>
    <n v="51"/>
    <n v="952663377"/>
    <x v="0"/>
    <s v="Tienda"/>
    <s v="Confirmada"/>
    <s v="Diferida"/>
    <s v="Ecommerce desktop"/>
    <m/>
    <m/>
    <x v="2"/>
    <s v="Confirmado"/>
    <m/>
    <x v="1"/>
    <s v="Jr De La Union 860 Lima Lima"/>
    <s v="Jr. De la Union Nro 860"/>
    <s v="LIMA"/>
    <s v="LIMA"/>
    <s v="LIMA"/>
    <d v="2023-10-23T10:46:30"/>
    <x v="281"/>
    <d v="2023-10-23T10:46:30"/>
    <x v="0"/>
    <x v="0"/>
    <x v="0"/>
  </r>
  <r>
    <n v="371"/>
    <s v="FDC9X16WDZFR-2"/>
    <s v="FDC9X16WDZFR"/>
    <s v="Normal"/>
    <s v="LIZ MAGALLY ARANDA MORALES"/>
    <s v="DNI"/>
    <n v="42593677"/>
    <n v="51"/>
    <n v="950590600"/>
    <x v="0"/>
    <s v="Tienda"/>
    <s v="Confirmada"/>
    <s v="Diferida"/>
    <s v="Ecommerce android"/>
    <m/>
    <m/>
    <x v="1"/>
    <s v="Confirmado"/>
    <m/>
    <x v="11"/>
    <s v="Huaraz Luzuriaga 526 Ancash"/>
    <s v="Av. Luzuriaga Nro 526"/>
    <s v="HUARAZ"/>
    <s v="HUARAZ"/>
    <s v="ANCASH"/>
    <d v="2023-10-23T10:44:29"/>
    <x v="282"/>
    <d v="2023-10-23T10:44:30"/>
    <x v="2"/>
    <x v="1"/>
    <x v="0"/>
  </r>
  <r>
    <n v="372"/>
    <s v="FDC9X16Z4KUX-1"/>
    <s v="FDC9X16Z4KUX"/>
    <s v="Normal"/>
    <s v="KRIS CARLA GALARZA QUIROZ"/>
    <s v="DNI"/>
    <n v="47691595"/>
    <n v="51"/>
    <n v="973981736"/>
    <x v="0"/>
    <s v="Tienda"/>
    <s v="Confirmada"/>
    <s v="Diferida"/>
    <s v="Ecommerce mobile"/>
    <m/>
    <m/>
    <x v="2"/>
    <s v="Confirmado"/>
    <m/>
    <x v="1"/>
    <s v="Plaza Norte"/>
    <s v="Av. Alfredo Mendiola Nro 1400 Int. 132 - 134 C.C. Plaza Lima Norte"/>
    <s v="INDEPENDENCIA"/>
    <s v="LIMA"/>
    <s v="LIMA"/>
    <d v="2023-10-23T10:46:02"/>
    <x v="283"/>
    <d v="2023-10-23T10:46:03"/>
    <x v="0"/>
    <x v="0"/>
    <x v="0"/>
  </r>
  <r>
    <n v="373"/>
    <s v="FDC9X17DU2YY-1"/>
    <s v="FDC9X17DU2YY"/>
    <s v="Normal"/>
    <s v="JOSE ANTONIO ROCHA SORIANO"/>
    <s v="DNI"/>
    <n v="40924231"/>
    <n v="51"/>
    <n v="961719415"/>
    <x v="0"/>
    <s v="Tienda"/>
    <s v="Confirmada"/>
    <s v="Diferida"/>
    <s v="Ecommerce android"/>
    <m/>
    <m/>
    <x v="2"/>
    <s v="Confirmado"/>
    <m/>
    <x v="1"/>
    <s v="Plaza Norte"/>
    <s v="Av. Alfredo Mendiola Nro 1400 Int. 132 - 134 C.C. Plaza Lima Norte"/>
    <s v="INDEPENDENCIA"/>
    <s v="LIMA"/>
    <s v="LIMA"/>
    <d v="2023-10-23T10:49:47"/>
    <x v="284"/>
    <d v="2023-10-23T10:49:47"/>
    <x v="0"/>
    <x v="0"/>
    <x v="0"/>
  </r>
  <r>
    <n v="374"/>
    <s v="FDC9X17N2DVQ-1"/>
    <s v="FDC9X17N2DVQ"/>
    <s v="Normal"/>
    <s v="CLAUDIA FABIOLA CABRERA ZEVALLOS"/>
    <s v="DNI"/>
    <n v="253199"/>
    <n v="51"/>
    <n v="944941964"/>
    <x v="0"/>
    <s v="Domicilio"/>
    <s v="Confirmada"/>
    <s v="Diferida"/>
    <s v="Ecommerce android"/>
    <m/>
    <m/>
    <x v="3"/>
    <s v="Confirmado"/>
    <m/>
    <x v="1"/>
    <s v="Delivery"/>
    <s v="Av. Brasil 3540 Dpto 202 a una cuadra de candy en diagonal a la Municipalidad"/>
    <s v="MAGDALENA DEL MAR"/>
    <s v="LIMA"/>
    <s v="LIMA"/>
    <d v="2023-10-23T10:56:30"/>
    <x v="285"/>
    <d v="2023-10-23T10:56:30"/>
    <x v="0"/>
    <x v="0"/>
    <x v="0"/>
  </r>
  <r>
    <n v="375"/>
    <s v="FDC9X1864D4L-1"/>
    <s v="FDC9X1864D4L"/>
    <s v="Normal"/>
    <s v="Yuly Jenny  Pinedo Santillan"/>
    <s v="DNI"/>
    <n v="44038050"/>
    <n v="51"/>
    <n v="991064387"/>
    <x v="0"/>
    <s v="Tienda"/>
    <s v="Confirmada"/>
    <s v="Diferida"/>
    <s v="Ecommerce android"/>
    <m/>
    <m/>
    <x v="2"/>
    <s v="Confirmado"/>
    <m/>
    <x v="1"/>
    <s v="Real Plaza Santa Clara"/>
    <s v="Av. Nicolas Ayllon 8694 C.C. Real Plaza Santa Clara Tda.142-143"/>
    <s v="ATE"/>
    <s v="LIMA"/>
    <s v="LIMA"/>
    <d v="2023-10-23T10:52:35"/>
    <x v="286"/>
    <d v="2023-10-23T10:52:35"/>
    <x v="0"/>
    <x v="0"/>
    <x v="0"/>
  </r>
  <r>
    <n v="376"/>
    <s v="FDC9X187DDSX-1"/>
    <s v="FDC9X187DDSX"/>
    <s v="Normal"/>
    <s v="Key Ilares"/>
    <s v="DNI"/>
    <n v="75486821"/>
    <n v="51"/>
    <n v="946288428"/>
    <x v="0"/>
    <s v="Domicilio"/>
    <s v="Confirmada"/>
    <s v="Diferida"/>
    <s v="Ecommerce android"/>
    <m/>
    <m/>
    <x v="1"/>
    <s v="Confirmado"/>
    <m/>
    <x v="1"/>
    <s v="Delivery"/>
    <s v="Jiron huanuco 1221 Entre garcia naranjo y raimondi ante de grau"/>
    <s v="LA VICTORIA"/>
    <s v="LIMA"/>
    <s v="LIMA"/>
    <d v="2023-10-23T11:14:19"/>
    <x v="287"/>
    <d v="2023-10-23T11:14:19"/>
    <x v="0"/>
    <x v="0"/>
    <x v="0"/>
  </r>
  <r>
    <n v="377"/>
    <s v="FDC9X187UJ7P-1"/>
    <s v="FDC9X187UJ7P"/>
    <s v="Normal"/>
    <s v="ZINNIA ISABEL GOMERO RODRIGUEZ"/>
    <s v="DNI"/>
    <n v="71776608"/>
    <n v="51"/>
    <n v="986492329"/>
    <x v="0"/>
    <s v="Domicilio"/>
    <s v="Confirmada"/>
    <s v="Diferida"/>
    <s v="Ecommerce desktop"/>
    <m/>
    <m/>
    <x v="1"/>
    <s v="Confirmado"/>
    <m/>
    <x v="1"/>
    <s v="Delivery"/>
    <s v="Avenida Naranjal 1668 Entre el óvalo Huandoy y el óvalo Canta_x000a_Casa de 4 pisos, al lado de una lavandería"/>
    <s v="LOS OLIVOS"/>
    <s v="LIMA"/>
    <s v="LIMA"/>
    <d v="2023-10-23T18:07:45"/>
    <x v="288"/>
    <d v="2023-10-23T18:07:45"/>
    <x v="0"/>
    <x v="0"/>
    <x v="0"/>
  </r>
  <r>
    <n v="378"/>
    <s v="FDC9X18JRC3D-1"/>
    <s v="FDC9X18JRC3D"/>
    <s v="Normal"/>
    <s v="ALEXANDER HANZ LINO GUTIERREZ"/>
    <s v="DNI"/>
    <n v="76533728"/>
    <n v="51"/>
    <n v="982429141"/>
    <x v="0"/>
    <s v="Tienda"/>
    <s v="Confirmada"/>
    <s v="Diferida"/>
    <s v="Ecommerce desktop"/>
    <m/>
    <m/>
    <x v="1"/>
    <s v="Confirmado"/>
    <m/>
    <x v="8"/>
    <s v="Mall Aventura Santa Anita"/>
    <s v="Av. Carretera Central 111 C.C. Mall Aventura Plaza Santa Anita Tda. B-1020a"/>
    <s v="SANTA ANITA"/>
    <s v="LIMA"/>
    <s v="LIMA"/>
    <d v="2023-10-23T10:55:02"/>
    <x v="289"/>
    <d v="2023-10-23T10:55:02"/>
    <x v="1"/>
    <x v="0"/>
    <x v="0"/>
  </r>
  <r>
    <n v="379"/>
    <s v="FDC9X18ORE70-1"/>
    <s v="FDC9X18ORE70"/>
    <s v="Normal"/>
    <s v="LUIS EMILIO QUIROZ YAULI"/>
    <s v="DNI"/>
    <n v="41221548"/>
    <n v="51"/>
    <n v="970685686"/>
    <x v="0"/>
    <s v="Tienda"/>
    <s v="Confirmada"/>
    <s v="Diferida"/>
    <s v="Ecommerce android"/>
    <m/>
    <m/>
    <x v="2"/>
    <s v="Confirmado"/>
    <m/>
    <x v="1"/>
    <s v="Real Plaza Santa Clara"/>
    <s v="Av. Nicolas Ayllon 8694 C.C. Real Plaza Santa Clara Tda.142-143"/>
    <s v="ATE"/>
    <s v="LIMA"/>
    <s v="LIMA"/>
    <d v="2023-10-23T10:56:21"/>
    <x v="290"/>
    <d v="2023-10-23T10:56:22"/>
    <x v="0"/>
    <x v="0"/>
    <x v="0"/>
  </r>
  <r>
    <n v="380"/>
    <s v="FDC9X1GKISVL-1"/>
    <s v="FDC9X1GKISVL"/>
    <s v="Normal"/>
    <s v="ISRAEL ANGEL SAROLI RUIZ"/>
    <s v="DNI"/>
    <n v="41395036"/>
    <n v="51"/>
    <n v="955316112"/>
    <x v="0"/>
    <s v="Tienda"/>
    <s v="Confirmada"/>
    <s v="Diferida"/>
    <s v="Ecommerce mobile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1:06:44"/>
    <x v="291"/>
    <d v="2023-10-23T11:06:45"/>
    <x v="0"/>
    <x v="0"/>
    <x v="0"/>
  </r>
  <r>
    <n v="381"/>
    <s v="FDC9X1GNMA87-1"/>
    <s v="FDC9X1GNMA87"/>
    <s v="Normal"/>
    <s v="JIMENA MACHADO CASTELLARES"/>
    <s v="DNI"/>
    <n v="77058725"/>
    <n v="51"/>
    <n v="921605859"/>
    <x v="0"/>
    <s v="Tienda"/>
    <s v="Confirmada"/>
    <s v="Diferida"/>
    <s v="Ecommerce android"/>
    <m/>
    <m/>
    <x v="2"/>
    <s v="Confirmado"/>
    <m/>
    <x v="1"/>
    <s v="Mega Plaza Independencia"/>
    <s v="Av. Alfredo Mendiola  Nro 698  C.C. Megaplaza Tda. 30"/>
    <s v="INDEPENDENCIA"/>
    <s v="LIMA"/>
    <s v="LIMA"/>
    <d v="2023-10-23T11:04:20"/>
    <x v="292"/>
    <d v="2023-10-23T11:30:33"/>
    <x v="0"/>
    <x v="0"/>
    <x v="0"/>
  </r>
  <r>
    <n v="382"/>
    <s v="FDC9X1GRDBW5-1"/>
    <s v="FDC9X1GRDBW5"/>
    <s v="Normal"/>
    <s v="Kely  Paniagua"/>
    <s v="CE"/>
    <n v="4879915"/>
    <n v="51"/>
    <n v="904762191"/>
    <x v="0"/>
    <s v="Domicilio"/>
    <s v="Confirmada"/>
    <s v="Diferida"/>
    <s v="Ecommerce mobile"/>
    <m/>
    <m/>
    <x v="3"/>
    <s v="Confirmado"/>
    <m/>
    <x v="1"/>
    <s v="Delivery"/>
    <s v="Calle las acacias 884 dpto 502 A 3 cuadras de la estación 28 de julio"/>
    <s v="MIRAFLORES"/>
    <s v="LIMA"/>
    <s v="LIMA"/>
    <d v="2023-10-23T11:06:44"/>
    <x v="293"/>
    <d v="2023-10-23T11:06:44"/>
    <x v="0"/>
    <x v="0"/>
    <x v="0"/>
  </r>
  <r>
    <n v="383"/>
    <s v="FDC9X1GTOXQC-1"/>
    <s v="FDC9X1GTOXQC"/>
    <s v="Normal"/>
    <s v="David Joel  Alcantara Gutierrez"/>
    <s v="DNI"/>
    <n v="62764839"/>
    <n v="51"/>
    <n v="955801479"/>
    <x v="0"/>
    <s v="Domicilio"/>
    <s v="Confirmada"/>
    <s v="Diferida"/>
    <s v="Ecommerce mobile"/>
    <s v="Cluster"/>
    <s v="Confirmado"/>
    <x v="1"/>
    <s v="Creado"/>
    <m/>
    <x v="0"/>
    <s v="Delivery"/>
    <s v="Ramiro priale Mz 6 Lt 10 Por el Camal San Luis la esperanza"/>
    <s v="LA ESPERANZA"/>
    <s v="TRUJILLO"/>
    <s v="LA LIBERTAD"/>
    <d v="2023-10-23T11:07:02"/>
    <x v="294"/>
    <d v="2023-10-23T11:07:02"/>
    <x v="0"/>
    <x v="0"/>
    <x v="0"/>
  </r>
  <r>
    <n v="384"/>
    <s v="FDC9X1H8A4TO-1"/>
    <s v="FDC9X1H8A4TO"/>
    <s v="Normal"/>
    <s v="Bertha Howell"/>
    <s v="DNI"/>
    <n v="6731983"/>
    <n v="51"/>
    <n v="942918298"/>
    <x v="0"/>
    <s v="Tienda"/>
    <s v="Confirmada"/>
    <s v="Diferida"/>
    <s v="Admin mobile"/>
    <m/>
    <m/>
    <x v="4"/>
    <s v="Confirmado"/>
    <m/>
    <x v="1"/>
    <s v="Real Plaza Primavera"/>
    <s v="Av. Angamos Este 2681 Int. 113 - San Borja"/>
    <s v="SAN BORJA"/>
    <s v="LIMA"/>
    <s v="LIMA"/>
    <d v="2023-10-23T11:08:00"/>
    <x v="295"/>
    <d v="2023-10-23T11:08:00"/>
    <x v="0"/>
    <x v="0"/>
    <x v="0"/>
  </r>
  <r>
    <n v="385"/>
    <s v="FDC9X1H9Y64M-1"/>
    <s v="FDC9X1H9Y64M"/>
    <s v="Normal"/>
    <s v="DEYSI INES ROSAS MAVILA"/>
    <s v="DNI"/>
    <n v="72131552"/>
    <n v="51"/>
    <n v="967821964"/>
    <x v="0"/>
    <s v="Domicilio"/>
    <s v="Confirmada"/>
    <s v="Diferida"/>
    <s v="Ecommerce android"/>
    <m/>
    <m/>
    <x v="1"/>
    <s v="Confirmado"/>
    <m/>
    <x v="1"/>
    <s v="Delivery"/>
    <s v="JR CHÁCRA CERRÓ MZ H LT 19 FRENTE AL CAMPO DEPORTIVO DE YANAG"/>
    <s v="PILLCO MARCA"/>
    <s v="HUANUCO"/>
    <s v="HUÁNUCO"/>
    <d v="2023-10-23T11:08:55"/>
    <x v="296"/>
    <d v="2023-10-23T11:08:55"/>
    <x v="0"/>
    <x v="0"/>
    <x v="0"/>
  </r>
  <r>
    <n v="386"/>
    <s v="FDC9X1HAUBSK-1"/>
    <s v="FDC9X1HAUBSK"/>
    <s v="Normal"/>
    <s v="Jean Manuel Rodriguez Padilla"/>
    <s v="DNI"/>
    <n v="48944283"/>
    <n v="51"/>
    <n v="950182453"/>
    <x v="0"/>
    <s v="Domicilio"/>
    <s v="Confirmada"/>
    <s v="Diferida"/>
    <s v="Ecommerce desktop"/>
    <m/>
    <m/>
    <x v="3"/>
    <s v="Confirmado"/>
    <m/>
    <x v="1"/>
    <s v="Delivery"/>
    <s v="AV LIMA 106 a media cuadra del colegio Arnaez - FABRICA 2CERRITOS."/>
    <s v="BARRANCO"/>
    <s v="LIMA"/>
    <s v="LIMA"/>
    <d v="2023-10-23T13:54:20"/>
    <x v="297"/>
    <d v="2023-10-23T13:54:20"/>
    <x v="0"/>
    <x v="0"/>
    <x v="0"/>
  </r>
  <r>
    <n v="387"/>
    <s v="FDC9X1HS66J6-1"/>
    <s v="FDC9X1HS66J6"/>
    <s v="Normal"/>
    <s v="julio César  Flores Gomez"/>
    <s v="DNI"/>
    <n v="46695439"/>
    <n v="51"/>
    <n v="969228110"/>
    <x v="0"/>
    <s v="Tienda"/>
    <s v="Confirmada"/>
    <s v="Diferida"/>
    <s v="Ecommerce iOS"/>
    <m/>
    <m/>
    <x v="2"/>
    <s v="Confirmado"/>
    <m/>
    <x v="1"/>
    <s v="Mall Del Sur"/>
    <s v="Av. Los Lirios Nro 301 LCS-1042 C.C. Mall del Sur"/>
    <s v="SAN JUAN DE MIRAFLORES"/>
    <s v="LIMA"/>
    <s v="LIMA"/>
    <d v="2023-10-23T11:19:28"/>
    <x v="298"/>
    <d v="2023-10-23T11:19:28"/>
    <x v="0"/>
    <x v="0"/>
    <x v="0"/>
  </r>
  <r>
    <n v="388"/>
    <s v="FDC9X1HTF7EY-1"/>
    <s v="FDC9X1HTF7EY"/>
    <s v="Normal"/>
    <s v="AVILIO ELEAZAR LOPEZ QUEZADA"/>
    <s v="DNI"/>
    <n v="32736352"/>
    <n v="51"/>
    <n v="910533789"/>
    <x v="0"/>
    <s v="Tienda"/>
    <s v="Confirmada"/>
    <s v="Diferida"/>
    <s v="Ecommerce mobile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1:20:21"/>
    <x v="299"/>
    <d v="2023-10-23T11:20:21"/>
    <x v="0"/>
    <x v="0"/>
    <x v="0"/>
  </r>
  <r>
    <n v="389"/>
    <s v="FDC9X1HWA3BG-1"/>
    <s v="FDC9X1HWA3BG"/>
    <s v="Normal"/>
    <s v="JOSE ALFREDO CARRASCO PORTILLA"/>
    <s v="DNI"/>
    <n v="44974481"/>
    <n v="51"/>
    <n v="919550564"/>
    <x v="0"/>
    <s v="Tienda"/>
    <s v="Confirmada"/>
    <s v="Diferida"/>
    <s v="Ecommerce android"/>
    <m/>
    <m/>
    <x v="2"/>
    <s v="Confirmado"/>
    <m/>
    <x v="1"/>
    <s v="CC Risso"/>
    <s v="Av. General Alvarez de Arenales 2283."/>
    <s v="LINCE"/>
    <s v="LIMA"/>
    <s v="LIMA"/>
    <d v="2023-10-23T11:19:20"/>
    <x v="300"/>
    <d v="2023-10-23T11:19:20"/>
    <x v="0"/>
    <x v="0"/>
    <x v="0"/>
  </r>
  <r>
    <n v="390"/>
    <s v="FDC9X1I3D6YQ-1"/>
    <s v="FDC9X1I3D6YQ"/>
    <s v="Normal"/>
    <s v="ANGEL MICHEL NOA ROJAS"/>
    <s v="DNI"/>
    <n v="47034953"/>
    <n v="51"/>
    <n v="963453175"/>
    <x v="0"/>
    <s v="Domicilio"/>
    <s v="Confirmada"/>
    <s v="Diferida"/>
    <s v="Ecommerce android"/>
    <m/>
    <m/>
    <x v="1"/>
    <s v="Confirmado"/>
    <m/>
    <x v="1"/>
    <s v="Delivery"/>
    <s v="CARODOZO 8 DE NOVIEMBRE 274 CALLE 8 DE NOVIEMBRE 277, LORETO, BELÉN, PERU"/>
    <s v="BELEN"/>
    <s v="MAYNAS"/>
    <s v="LORETO"/>
    <d v="2023-10-23T11:11:40"/>
    <x v="301"/>
    <d v="2023-10-23T11:11:41"/>
    <x v="0"/>
    <x v="0"/>
    <x v="0"/>
  </r>
  <r>
    <n v="391"/>
    <s v="FDC9X1I979N7-1"/>
    <s v="FDC9X1I979N7"/>
    <s v="Normal"/>
    <s v="ANTHONY NELSON YBAÑEZ VALENCIA"/>
    <s v="DNI"/>
    <n v="72190236"/>
    <n v="51"/>
    <n v="959207564"/>
    <x v="0"/>
    <s v="Tienda"/>
    <s v="Confirmada"/>
    <s v="Diferida"/>
    <s v="Ecommerce android"/>
    <m/>
    <m/>
    <x v="0"/>
    <s v="Confirmado"/>
    <m/>
    <x v="1"/>
    <s v="Trujillo Ayacucho 552 La Libertad"/>
    <s v="Jr. Ayacucho Nro 552"/>
    <s v="TRUJILLO"/>
    <s v="TRUJILLO"/>
    <s v="LA LIBERTAD"/>
    <d v="2023-10-23T11:17:27"/>
    <x v="302"/>
    <d v="2023-10-23T11:30:19"/>
    <x v="0"/>
    <x v="0"/>
    <x v="0"/>
  </r>
  <r>
    <n v="392"/>
    <s v="FDC9X1IPVJPH-1"/>
    <s v="FDC9X1IPVJPH"/>
    <s v="Normal"/>
    <s v="ANDREA ELENA SILVA FUENTES"/>
    <s v="DNI"/>
    <n v="46164023"/>
    <n v="51"/>
    <n v="923749838"/>
    <x v="0"/>
    <s v="Tienda"/>
    <s v="Confirmada"/>
    <s v="Diferida"/>
    <s v="Ecommerce mobile"/>
    <m/>
    <m/>
    <x v="2"/>
    <s v="Confirmado"/>
    <m/>
    <x v="1"/>
    <s v="Real Plaza Centro Cívico"/>
    <s v="Av. Garcilazo de la Vega Nro 1337 Int. 2011 C.C. Real Plaza Centro Civico"/>
    <s v="LIMA"/>
    <s v="LIMA"/>
    <s v="LIMA"/>
    <d v="2023-10-23T11:16:48"/>
    <x v="303"/>
    <d v="2023-10-23T11:16:48"/>
    <x v="0"/>
    <x v="0"/>
    <x v="0"/>
  </r>
  <r>
    <n v="393"/>
    <s v="FDC9X1ISUQKF-1"/>
    <s v="FDC9X1ISUQKF"/>
    <s v="Normal"/>
    <s v="MARIA ALEJANDRA DE LOURDES GRANADOS MEOÑO"/>
    <s v="DNI"/>
    <n v="71203742"/>
    <n v="51"/>
    <n v="975519263"/>
    <x v="0"/>
    <s v="Tienda"/>
    <s v="Confirmada"/>
    <s v="Diferida"/>
    <s v="Ecommerce desktop"/>
    <m/>
    <m/>
    <x v="4"/>
    <s v="Confirmado"/>
    <m/>
    <x v="1"/>
    <s v="La Rambla San Borja"/>
    <s v="Av. Javier Prado Este 2050 C.C. La Rambla Tdas. 140-141"/>
    <s v="SAN BORJA"/>
    <s v="LIMA"/>
    <s v="LIMA"/>
    <d v="2023-10-23T11:16:04"/>
    <x v="304"/>
    <d v="2023-10-23T11:29:45"/>
    <x v="0"/>
    <x v="0"/>
    <x v="0"/>
  </r>
  <r>
    <n v="394"/>
    <s v="FDC9X1IT3B8N-3"/>
    <s v="FDC9X1IT3B8N"/>
    <s v="Normal"/>
    <s v="MIRIAN ROCIO ROBALINO CALLA"/>
    <s v="DNI"/>
    <n v="9634257"/>
    <n v="51"/>
    <n v="986910587"/>
    <x v="0"/>
    <s v="Tienda"/>
    <s v="Confirmada"/>
    <s v="Diferida"/>
    <s v="Ecommerce desktop"/>
    <m/>
    <m/>
    <x v="1"/>
    <s v="Confirmado"/>
    <m/>
    <x v="8"/>
    <s v="Outlet Vulcano Premium"/>
    <s v="Calle Vulcano 120 - C.C. Vulcano Premium Outlet LC 212-213 - Urb. Vulcano-Ate"/>
    <s v="ATE"/>
    <s v="LIMA"/>
    <s v="LIMA"/>
    <d v="2023-10-23T11:17:01"/>
    <x v="305"/>
    <d v="2023-10-23T11:29:39"/>
    <x v="1"/>
    <x v="0"/>
    <x v="0"/>
  </r>
  <r>
    <n v="395"/>
    <s v="FDC9X1JF2BE6-1"/>
    <s v="FDC9X1JF2BE6"/>
    <s v="Normal"/>
    <s v="GLORIA AGUIRRE TICONA"/>
    <s v="DNI"/>
    <n v="40037213"/>
    <n v="51"/>
    <n v="992010534"/>
    <x v="0"/>
    <s v="Tienda"/>
    <s v="Confirmada"/>
    <s v="Diferida"/>
    <s v="Ecommerce android"/>
    <m/>
    <m/>
    <x v="1"/>
    <s v="Confirmado"/>
    <m/>
    <x v="12"/>
    <s v="Mall Aventura Arequipa"/>
    <s v="Av. Porongoche 500 C.C. Mall Aventura Plaza Arequipa Tda. 2026-2028"/>
    <s v="AREQUIPA"/>
    <s v="AREQUIPA"/>
    <s v="AREQUIPA"/>
    <d v="2023-10-23T11:21:34"/>
    <x v="306"/>
    <d v="2023-10-23T11:21:34"/>
    <x v="1"/>
    <x v="0"/>
    <x v="0"/>
  </r>
  <r>
    <n v="396"/>
    <s v="FDC9X1JG0MCQ-1"/>
    <s v="FDC9X1JG0MCQ"/>
    <s v="Normal"/>
    <s v="RONALD MILTON TACUCHI NUE"/>
    <s v="DNI"/>
    <n v="10054767"/>
    <n v="51"/>
    <n v="972001658"/>
    <x v="0"/>
    <s v="Tienda"/>
    <s v="Confirmada"/>
    <s v="Diferida"/>
    <s v="Ecommerce desktop"/>
    <m/>
    <m/>
    <x v="4"/>
    <s v="Confirmado"/>
    <m/>
    <x v="1"/>
    <s v="Mall Aventura Santa Anita"/>
    <s v="Av. Carretera Central 111 C.C. Mall Aventura Plaza Santa Anita Tda. B-1020a"/>
    <s v="SANTA ANITA"/>
    <s v="LIMA"/>
    <s v="LIMA"/>
    <d v="2023-10-23T11:24:28"/>
    <x v="307"/>
    <d v="2023-10-23T11:24:29"/>
    <x v="0"/>
    <x v="0"/>
    <x v="0"/>
  </r>
  <r>
    <n v="397"/>
    <s v="FDC9X1JJYE1S-1"/>
    <s v="FDC9X1JJYE1S"/>
    <s v="Normal"/>
    <s v="ALICIA CECILIA FLORIAN TUTAYA"/>
    <s v="DNI"/>
    <n v="10114098"/>
    <n v="51"/>
    <n v="985475906"/>
    <x v="0"/>
    <s v="Tienda"/>
    <s v="Confirmada"/>
    <s v="Diferida"/>
    <s v="Ecommerce iOS"/>
    <m/>
    <m/>
    <x v="2"/>
    <s v="Confirmado"/>
    <m/>
    <x v="1"/>
    <s v="SJL Chimu 757 Lima"/>
    <s v="Av. Chimu Nro 757"/>
    <s v="SAN JUAN DE LURIGANCHO"/>
    <s v="LIMA"/>
    <s v="LIMA"/>
    <d v="2023-10-23T11:20:35"/>
    <x v="308"/>
    <d v="2023-10-23T11:20:35"/>
    <x v="0"/>
    <x v="0"/>
    <x v="0"/>
  </r>
  <r>
    <n v="398"/>
    <s v="FDC9X1JWO14D-1"/>
    <s v="FDC9X1JWO14D"/>
    <s v="Normal"/>
    <s v="Claudia Donayre"/>
    <s v="DNI"/>
    <n v="71215029"/>
    <n v="51"/>
    <n v="965848757"/>
    <x v="0"/>
    <s v="Tienda"/>
    <s v="Confirmada"/>
    <s v="Diferida"/>
    <s v="Ecommerce mobile"/>
    <m/>
    <m/>
    <x v="2"/>
    <s v="Confirmado"/>
    <m/>
    <x v="1"/>
    <s v="Schell 271 Miraflores Lima"/>
    <s v="Calle Schell Nro 271"/>
    <s v="MIRAFLORES"/>
    <s v="LIMA"/>
    <s v="LIMA"/>
    <d v="2023-10-23T11:27:25"/>
    <x v="309"/>
    <d v="2023-10-23T11:27:25"/>
    <x v="0"/>
    <x v="0"/>
    <x v="0"/>
  </r>
  <r>
    <n v="399"/>
    <s v="FDC9X1JWYR1R-1"/>
    <s v="FDC9X1JWYR1R"/>
    <s v="Normal"/>
    <s v="DANIEL ANTONIO SAN ROMAN CANTONI"/>
    <s v="DNI"/>
    <n v="10503674"/>
    <n v="51"/>
    <n v="930112991"/>
    <x v="0"/>
    <s v="Tienda"/>
    <s v="Confirmada"/>
    <s v="Diferida"/>
    <s v="Ecommerce android"/>
    <m/>
    <m/>
    <x v="4"/>
    <s v="Confirmado"/>
    <m/>
    <x v="1"/>
    <s v="El Polo"/>
    <s v="Av. El Polo 706 Tda. B 127-128"/>
    <s v="SANTIAGO DE SURCO"/>
    <s v="LIMA"/>
    <s v="LIMA"/>
    <d v="2023-10-23T11:23:55"/>
    <x v="310"/>
    <d v="2023-10-23T11:23:55"/>
    <x v="0"/>
    <x v="0"/>
    <x v="0"/>
  </r>
  <r>
    <n v="400"/>
    <s v="FDC9X1K1HOWR-1"/>
    <s v="FDC9X1K1HOWR"/>
    <s v="Normal"/>
    <s v="MARTHA ELENA GARCIA MENESES"/>
    <s v="DNI"/>
    <n v="15413226"/>
    <n v="51"/>
    <n v="996031242"/>
    <x v="0"/>
    <s v="Tienda"/>
    <s v="Confirmada"/>
    <s v="Diferida"/>
    <s v="Admin desktop"/>
    <s v="Cluster"/>
    <s v="Confirmado"/>
    <x v="2"/>
    <s v="Creado"/>
    <m/>
    <x v="13"/>
    <s v="Mall Del Sur"/>
    <s v="Av. Los Lirios Nro 301 LCS-1042 C.C. Mall del Sur"/>
    <s v="SAN JUAN DE MIRAFLORES"/>
    <s v="LIMA"/>
    <s v="LIMA"/>
    <d v="2023-10-23T11:23:41"/>
    <x v="311"/>
    <d v="2023-10-23T11:23:41"/>
    <x v="0"/>
    <x v="0"/>
    <x v="0"/>
  </r>
  <r>
    <n v="401"/>
    <s v="FDC9X1K2FZPK-1"/>
    <s v="FDC9X1K2FZPK"/>
    <s v="Normal"/>
    <s v="MARIA GLADYS PEREZ PEREZ"/>
    <s v="DNI"/>
    <n v="40226913"/>
    <n v="51"/>
    <n v="940262769"/>
    <x v="0"/>
    <s v="Tienda"/>
    <s v="Confirmada"/>
    <s v="Diferida"/>
    <s v="Ecommerce android"/>
    <m/>
    <m/>
    <x v="4"/>
    <s v="Confirmado"/>
    <m/>
    <x v="1"/>
    <s v="Mall Aventura Santa Anita"/>
    <s v="Av. Carretera Central 111 C.C. Mall Aventura Plaza Santa Anita Tda. B-1020a"/>
    <s v="SANTA ANITA"/>
    <s v="LIMA"/>
    <s v="LIMA"/>
    <d v="2023-10-23T11:24:18"/>
    <x v="312"/>
    <d v="2023-10-23T11:24:18"/>
    <x v="0"/>
    <x v="0"/>
    <x v="0"/>
  </r>
  <r>
    <n v="402"/>
    <s v="FDC9X1K2I4WB-1"/>
    <s v="FDC9X1K2I4WB"/>
    <s v="Normal"/>
    <s v="JOSE ANTONIO LEON MEZARINA"/>
    <s v="DNI"/>
    <n v="9873271"/>
    <n v="51"/>
    <n v="993574880"/>
    <x v="0"/>
    <s v="Domicilio"/>
    <s v="Confirmada"/>
    <s v="Diferida"/>
    <s v="Ecommerce mobile"/>
    <m/>
    <m/>
    <x v="3"/>
    <s v="Confirmado"/>
    <m/>
    <x v="1"/>
    <s v="Delivery"/>
    <s v="JR. CORBETA LA UNIÓN 150 DPTO I 402 COSTADO DEL COMEDOR MUNICIPAL A DOS CUADRAS DE LA PLAZA DE ARMAS SURCO PUEBLO."/>
    <s v="SANTIAGO DE SURCO"/>
    <s v="LIMA"/>
    <s v="LIMA"/>
    <d v="2023-10-23T11:26:30"/>
    <x v="313"/>
    <d v="2023-10-23T11:26:30"/>
    <x v="0"/>
    <x v="0"/>
    <x v="0"/>
  </r>
  <r>
    <n v="403"/>
    <s v="FDC9X1K4VW3Y-1"/>
    <s v="FDC9X1K4VW3Y"/>
    <s v="Normal"/>
    <s v="ANITA ALVAREZ"/>
    <s v="DNI"/>
    <n v="41361377"/>
    <n v="51"/>
    <n v="975037957"/>
    <x v="0"/>
    <s v="Tienda"/>
    <s v="Confirmada"/>
    <s v="Diferida"/>
    <s v="Ecommerce android"/>
    <m/>
    <m/>
    <x v="4"/>
    <s v="Confirmado"/>
    <m/>
    <x v="1"/>
    <s v="El Polo"/>
    <s v="Av. El Polo 706 Tda. B 127-128"/>
    <s v="SANTIAGO DE SURCO"/>
    <s v="LIMA"/>
    <s v="LIMA"/>
    <d v="2023-10-23T11:38:59"/>
    <x v="314"/>
    <d v="2023-10-23T11:38:59"/>
    <x v="0"/>
    <x v="0"/>
    <x v="0"/>
  </r>
  <r>
    <n v="404"/>
    <s v="FDC9X1KEY5YH-1"/>
    <s v="FDC9X1KEY5YH"/>
    <s v="Normal"/>
    <s v="SAMUEL HUANCA CONDORI"/>
    <s v="DNI"/>
    <n v="23893712"/>
    <n v="51"/>
    <n v="987269138"/>
    <x v="0"/>
    <s v="Tienda"/>
    <s v="Confirmada"/>
    <s v="Diferida"/>
    <s v="Ecommerce mobile"/>
    <m/>
    <m/>
    <x v="2"/>
    <s v="Confirmado"/>
    <m/>
    <x v="1"/>
    <s v="La Rambla Brasil"/>
    <s v="Av. Brasil Nro 778 LC. 126 – 127 – CC. La Rambla Brasil"/>
    <s v="BREÑA"/>
    <s v="LIMA"/>
    <s v="LIMA"/>
    <d v="2023-10-23T11:28:14"/>
    <x v="315"/>
    <d v="2023-10-23T11:29:19"/>
    <x v="0"/>
    <x v="0"/>
    <x v="0"/>
  </r>
  <r>
    <n v="405"/>
    <s v="FDC9X1KKYON5-1"/>
    <s v="FDC9X1KKYON5"/>
    <s v="Normal"/>
    <s v="geiser nazareth míreles ugas"/>
    <s v="CE"/>
    <n v="4515327"/>
    <n v="51"/>
    <n v="961238777"/>
    <x v="0"/>
    <s v="Tienda"/>
    <s v="Confirmada"/>
    <s v="Diferida"/>
    <s v="Ecommerce iOS"/>
    <m/>
    <m/>
    <x v="2"/>
    <s v="Confirmado"/>
    <m/>
    <x v="1"/>
    <s v="Plaza San Miguel"/>
    <s v="Av. La Marina Nro 2000 Tda. Nro 96 SN C.C. Plaza San Miguel"/>
    <s v="SAN MIGUEL"/>
    <s v="LIMA"/>
    <s v="LIMA"/>
    <d v="2023-10-23T11:27:26"/>
    <x v="316"/>
    <d v="2023-10-23T11:27:26"/>
    <x v="0"/>
    <x v="0"/>
    <x v="0"/>
  </r>
  <r>
    <n v="406"/>
    <s v="FDC9X1KQZ79U-1"/>
    <s v="FDC9X1KQZ79U"/>
    <s v="Normal"/>
    <s v="HAROLD STMITH ATOCHE ESCARATE"/>
    <s v="DNI"/>
    <n v="73031202"/>
    <n v="51"/>
    <n v="985031658"/>
    <x v="0"/>
    <s v="Tienda"/>
    <s v="Confirmada"/>
    <s v="Diferida"/>
    <s v="Ecommerce iOS"/>
    <m/>
    <m/>
    <x v="1"/>
    <s v="Confirmado"/>
    <m/>
    <x v="8"/>
    <s v="Sullana San Martin 620 Piura"/>
    <s v="Calle San Martin Nro 620"/>
    <s v="SULLANA"/>
    <s v="SULLANA"/>
    <s v="PIURA"/>
    <d v="2023-10-23T11:27:57"/>
    <x v="317"/>
    <d v="2023-10-23T11:27:57"/>
    <x v="1"/>
    <x v="0"/>
    <x v="0"/>
  </r>
  <r>
    <n v="407"/>
    <s v="FDC9X1KSENRG-1"/>
    <s v="FDC9X1KSENRG"/>
    <s v="Normal"/>
    <s v="JOSE LUIS GONZALEZ HIJAR"/>
    <s v="DNI"/>
    <n v="42395294"/>
    <n v="51"/>
    <n v="927407985"/>
    <x v="0"/>
    <s v="Tienda"/>
    <s v="Confirmada"/>
    <s v="Diferida"/>
    <s v="Ecommerce iOS"/>
    <m/>
    <m/>
    <x v="4"/>
    <s v="Confirmado"/>
    <m/>
    <x v="1"/>
    <s v="Open Plaza Angamos"/>
    <s v="Av. Angamos Nro 1803 C.C. Angamos Open Plaza Tda. 39"/>
    <s v="SURQUILLO"/>
    <s v="LIMA"/>
    <s v="LIMA"/>
    <d v="2023-10-23T11:28:44"/>
    <x v="318"/>
    <d v="2023-10-23T11:28:44"/>
    <x v="0"/>
    <x v="0"/>
    <x v="0"/>
  </r>
  <r>
    <n v="408"/>
    <s v="FDC9X1KYS0VQ-1"/>
    <s v="FDC9X1KYS0VQ"/>
    <s v="Normal"/>
    <s v="Rosario  Collavino Huamani"/>
    <s v="DNI"/>
    <n v="31347994"/>
    <n v="51"/>
    <n v="918134517"/>
    <x v="0"/>
    <s v="Domicilio"/>
    <s v="Confirmada"/>
    <s v="Diferida"/>
    <s v="Ecommerce android"/>
    <m/>
    <m/>
    <x v="1"/>
    <s v="Confirmado"/>
    <m/>
    <x v="1"/>
    <s v="Delivery"/>
    <s v="Cielo Azul Segunda Etapa Paradero 2 Bancapata"/>
    <s v="TAMBURCO"/>
    <s v="ABANCAY"/>
    <s v="APURÍMAC"/>
    <d v="2023-10-23T11:34:41"/>
    <x v="319"/>
    <d v="2023-10-23T11:34:42"/>
    <x v="0"/>
    <x v="0"/>
    <x v="0"/>
  </r>
  <r>
    <n v="409"/>
    <s v="FDC9X1KYS0VQ-2"/>
    <s v="FDC9X1KYS0VQ"/>
    <s v="Normal"/>
    <s v="Rosario  Collavino Huamani"/>
    <s v="DNI"/>
    <n v="31347994"/>
    <n v="51"/>
    <n v="918134517"/>
    <x v="0"/>
    <s v="Domicilio"/>
    <s v="Confirmada"/>
    <s v="Diferida"/>
    <s v="Ecommerce android"/>
    <m/>
    <m/>
    <x v="1"/>
    <s v="Confirmado"/>
    <m/>
    <x v="8"/>
    <s v="Delivery"/>
    <s v="Cielo Azul Segunda Etapa Paradero 2 Bancapata"/>
    <s v="TAMBURCO"/>
    <s v="ABANCAY"/>
    <s v="APURÍMAC"/>
    <d v="2023-10-23T11:34:41"/>
    <x v="319"/>
    <d v="2023-10-23T11:34:42"/>
    <x v="1"/>
    <x v="0"/>
    <x v="0"/>
  </r>
  <r>
    <n v="410"/>
    <s v="FDC9X1LSG6BP-1"/>
    <s v="FDC9X1LSG6BP"/>
    <s v="Normal"/>
    <s v="Karina rocio Laguna ambrosio"/>
    <s v="DNI"/>
    <n v="10291304"/>
    <n v="51"/>
    <n v="991337720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1:43:13"/>
    <x v="320"/>
    <d v="2023-10-23T11:43:13"/>
    <x v="0"/>
    <x v="0"/>
    <x v="0"/>
  </r>
  <r>
    <n v="411"/>
    <s v="FDC9X1LVNX7L-1"/>
    <s v="FDC9X1LVNX7L"/>
    <s v="Normal"/>
    <s v="GABY GISELA MAMANI HANCCO"/>
    <s v="DNI"/>
    <n v="46843648"/>
    <n v="51"/>
    <n v="984750923"/>
    <x v="0"/>
    <s v="Tienda"/>
    <s v="Confirmada"/>
    <s v="Diferida"/>
    <s v="Ecommerce android"/>
    <s v="Cluster"/>
    <s v="Confirmado"/>
    <x v="0"/>
    <s v="Creado"/>
    <m/>
    <x v="0"/>
    <s v="Real Plaza Juliaca"/>
    <s v="Calle Tumbes y San Martin s/n C.C. Real Plaza Juliaca Tda. Nro 135"/>
    <s v="JULIACA"/>
    <s v="SAN ROMAN"/>
    <s v="PUNO"/>
    <d v="2023-10-23T11:34:31"/>
    <x v="321"/>
    <d v="2023-10-23T11:34:31"/>
    <x v="0"/>
    <x v="0"/>
    <x v="0"/>
  </r>
  <r>
    <n v="412"/>
    <s v="FDC9X1LWSNKD-1"/>
    <s v="FDC9X1LWSNKD"/>
    <s v="Normal"/>
    <s v="AUGUSTO MARCELINO ALVARADO OSES"/>
    <s v="DNI"/>
    <n v="10745164"/>
    <n v="51"/>
    <n v="931513004"/>
    <x v="0"/>
    <s v="Tienda"/>
    <s v="Confirmada"/>
    <s v="Diferida"/>
    <s v="Admin desktop"/>
    <m/>
    <m/>
    <x v="2"/>
    <s v="Confirmado"/>
    <m/>
    <x v="1"/>
    <s v="Plaza Norte"/>
    <s v="Av. Alfredo Mendiola Nro 1400 Int. 132 - 134 C.C. Plaza Lima Norte"/>
    <s v="INDEPENDENCIA"/>
    <s v="LIMA"/>
    <s v="LIMA"/>
    <d v="2023-10-23T11:34:58"/>
    <x v="322"/>
    <d v="2023-10-23T11:34:58"/>
    <x v="0"/>
    <x v="0"/>
    <x v="0"/>
  </r>
  <r>
    <n v="413"/>
    <s v="FDC9X1LWZ344-1"/>
    <s v="FDC9X1LWZ344"/>
    <s v="Normal"/>
    <s v="RICHARD TARAZONA"/>
    <s v="DNI"/>
    <n v="44864532"/>
    <n v="51"/>
    <n v="942912426"/>
    <x v="0"/>
    <s v="Domicilio"/>
    <s v="Confirmada"/>
    <s v="Diferida"/>
    <s v="Ecommerce android"/>
    <m/>
    <m/>
    <x v="1"/>
    <s v="Confirmado"/>
    <m/>
    <x v="1"/>
    <s v="Delivery"/>
    <s v="PLAZA S/N PLAZA DE ACOCHACA"/>
    <s v="ACOCHACA"/>
    <s v="ASUNCION"/>
    <s v="ANCASH"/>
    <d v="2023-10-23T11:41:19"/>
    <x v="323"/>
    <d v="2023-10-23T11:41:19"/>
    <x v="0"/>
    <x v="0"/>
    <x v="0"/>
  </r>
  <r>
    <n v="414"/>
    <s v="FDC9X1M77SBC-1"/>
    <s v="FDC9X1M77SBC"/>
    <s v="Normal"/>
    <s v="Marilu Aparicio"/>
    <s v="DNI"/>
    <n v="44202186"/>
    <n v="51"/>
    <n v="991780084"/>
    <x v="0"/>
    <s v="Tienda"/>
    <s v="Confirmada"/>
    <s v="Diferida"/>
    <s v="Ecommerce mobile"/>
    <m/>
    <m/>
    <x v="4"/>
    <s v="Confirmado"/>
    <m/>
    <x v="1"/>
    <s v="Gamarra 801-803 La Victoria Lima"/>
    <s v="Jr. Gamarra Nro 801 - 803"/>
    <s v="LA VICTORIA"/>
    <s v="LIMA"/>
    <s v="LIMA"/>
    <d v="2023-10-23T11:58:04"/>
    <x v="324"/>
    <d v="2023-10-23T12:48:34"/>
    <x v="0"/>
    <x v="0"/>
    <x v="0"/>
  </r>
  <r>
    <n v="415"/>
    <s v="FDC9X1M9U42F-1"/>
    <s v="FDC9X1M9U42F"/>
    <s v="Normal"/>
    <s v="FELIPA MENDOZA TORRES"/>
    <s v="DNI"/>
    <n v="17405903"/>
    <n v="51"/>
    <n v="994598856"/>
    <x v="0"/>
    <s v="Domicilio"/>
    <s v="Confirmada"/>
    <s v="Diferida"/>
    <s v="Ecommerce mobile"/>
    <m/>
    <m/>
    <x v="1"/>
    <s v="Confirmado"/>
    <m/>
    <x v="1"/>
    <s v="Delivery"/>
    <s v="PROLONGACIÓN SANTA ROSA 221 PASANDO LA BELEGUIA"/>
    <s v="FERREÑAFE"/>
    <s v="FERREÑAFE"/>
    <s v="LAMBAYEQUE"/>
    <d v="2023-10-23T11:38:22"/>
    <x v="325"/>
    <d v="2023-10-23T11:38:22"/>
    <x v="0"/>
    <x v="0"/>
    <x v="0"/>
  </r>
  <r>
    <n v="416"/>
    <s v="FDC9X1M9U42F-2"/>
    <s v="FDC9X1M9U42F"/>
    <s v="Normal"/>
    <s v="FELIPA MENDOZA TORRES"/>
    <s v="DNI"/>
    <n v="17405903"/>
    <n v="51"/>
    <n v="994598856"/>
    <x v="0"/>
    <s v="Domicilio"/>
    <s v="Confirmada"/>
    <s v="Diferida"/>
    <s v="Ecommerce mobile"/>
    <m/>
    <m/>
    <x v="1"/>
    <s v="Confirmado"/>
    <m/>
    <x v="12"/>
    <s v="Delivery"/>
    <s v="PROLONGACIÓN SANTA ROSA 221 PASANDO LA BELEGUIA"/>
    <s v="FERREÑAFE"/>
    <s v="FERREÑAFE"/>
    <s v="LAMBAYEQUE"/>
    <d v="2023-10-23T11:38:22"/>
    <x v="325"/>
    <d v="2023-10-23T11:38:22"/>
    <x v="1"/>
    <x v="0"/>
    <x v="0"/>
  </r>
  <r>
    <n v="417"/>
    <s v="FDC9X1MES6IY-1"/>
    <s v="FDC9X1MES6IY"/>
    <s v="Normal"/>
    <s v="Ana Lucia Valentin Atencia"/>
    <s v="DNI"/>
    <n v="70362439"/>
    <n v="51"/>
    <n v="902128487"/>
    <x v="0"/>
    <s v="Domicilio"/>
    <s v="Confirmada"/>
    <s v="Diferida"/>
    <s v="Ecommerce mobile"/>
    <m/>
    <m/>
    <x v="1"/>
    <s v="Confirmado"/>
    <m/>
    <x v="1"/>
    <s v="Delivery"/>
    <s v="Lloque Yupanqui 124 Clínica dental Odontoservices"/>
    <s v="INDEPENDENCIA"/>
    <s v="LIMA"/>
    <s v="LIMA"/>
    <d v="2023-10-23T11:41:42"/>
    <x v="326"/>
    <d v="2023-10-23T11:41:42"/>
    <x v="0"/>
    <x v="0"/>
    <x v="0"/>
  </r>
  <r>
    <n v="418"/>
    <s v="FDC9X1MG5MQC-1"/>
    <s v="FDC9X1MG5MQC"/>
    <s v="Normal"/>
    <s v="SUMIKO ROMERO KATAYAMA"/>
    <s v="DNI"/>
    <n v="74943871"/>
    <n v="51"/>
    <n v="959974952"/>
    <x v="0"/>
    <s v="Tienda"/>
    <s v="Confirmada"/>
    <s v="Diferida"/>
    <s v="Ecommerce iOS"/>
    <s v="Cluster"/>
    <s v="Confirmado"/>
    <x v="0"/>
    <s v="Creado"/>
    <m/>
    <x v="0"/>
    <s v="Real Plaza Pucallpa"/>
    <s v="Av. Centenario Nro 1642 - CC. Real Plaza de LC-124 / LC- 126"/>
    <s v="YARINACOCHA"/>
    <s v="CORONEL PORTILLO"/>
    <s v="UCAYALI"/>
    <d v="2023-10-23T11:38:59"/>
    <x v="327"/>
    <d v="2023-10-23T11:39:00"/>
    <x v="0"/>
    <x v="0"/>
    <x v="0"/>
  </r>
  <r>
    <n v="419"/>
    <s v="FDC9X1MQ8GTP-1"/>
    <s v="FDC9X1MQ8GTP"/>
    <s v="Normal"/>
    <s v="PAOLA MADELEINE VENTURA AGUILAR"/>
    <s v="DNI"/>
    <n v="72844890"/>
    <n v="51"/>
    <n v="943478262"/>
    <x v="0"/>
    <s v="Tienda"/>
    <s v="Confirmada"/>
    <s v="Diferida"/>
    <s v="Ecommerce mobile"/>
    <m/>
    <m/>
    <x v="2"/>
    <s v="Confirmado"/>
    <m/>
    <x v="1"/>
    <s v="Mall Plaza Comas"/>
    <s v="Av. Los Angeles S/N - Mall Plaza Comas Tda B1014 - B1018"/>
    <s v="COMAS"/>
    <s v="LIMA"/>
    <s v="LIMA"/>
    <d v="2023-10-23T11:43:46"/>
    <x v="328"/>
    <d v="2023-10-23T11:43:46"/>
    <x v="0"/>
    <x v="0"/>
    <x v="0"/>
  </r>
  <r>
    <n v="420"/>
    <s v="FDC9X1N8KSKZ-1"/>
    <s v="FDC9X1N8KSKZ"/>
    <s v="Normal"/>
    <s v="RUTH ANAIS PALANTE TRILLO"/>
    <s v="DNI"/>
    <n v="70525148"/>
    <n v="51"/>
    <n v="986791743"/>
    <x v="0"/>
    <s v="Domicilio"/>
    <s v="Confirmada"/>
    <s v="Diferida"/>
    <s v="Ecommerce mobile"/>
    <m/>
    <m/>
    <x v="3"/>
    <s v="Confirmado"/>
    <m/>
    <x v="1"/>
    <s v="Delivery"/>
    <s v="Tucanes 110 Junto a citibank"/>
    <s v="SAN ISIDRO"/>
    <s v="LIMA"/>
    <s v="LIMA"/>
    <d v="2023-10-23T11:44:34"/>
    <x v="329"/>
    <d v="2023-10-23T11:44:34"/>
    <x v="0"/>
    <x v="0"/>
    <x v="0"/>
  </r>
  <r>
    <n v="421"/>
    <s v="FDC9X1NDZVEG-1"/>
    <s v="FDC9X1NDZVEG"/>
    <s v="Normal"/>
    <s v="JOHANA MILAGROS ACERO CUICA"/>
    <s v="DNI"/>
    <n v="48080529"/>
    <n v="51"/>
    <n v="934323886"/>
    <x v="0"/>
    <s v="Tienda"/>
    <s v="Confirmada"/>
    <s v="Diferida"/>
    <s v="Ecommerce android"/>
    <m/>
    <m/>
    <x v="2"/>
    <s v="Confirmado"/>
    <m/>
    <x v="1"/>
    <s v="La Rambla Brasil"/>
    <s v="Av. Brasil Nro 778 LC. 126 – 127 – CC. La Rambla Brasil"/>
    <s v="BREÑA"/>
    <s v="LIMA"/>
    <s v="LIMA"/>
    <d v="2023-10-23T11:43:34"/>
    <x v="330"/>
    <d v="2023-10-23T11:46:53"/>
    <x v="0"/>
    <x v="0"/>
    <x v="0"/>
  </r>
  <r>
    <n v="422"/>
    <s v="FDC9X1NPFH87-1"/>
    <s v="FDC9X1NPFH87"/>
    <s v="Normal"/>
    <s v="YULIANA CERDAN LINARES"/>
    <s v="DNI"/>
    <n v="45038235"/>
    <n v="51"/>
    <n v="923808073"/>
    <x v="0"/>
    <s v="Tienda"/>
    <s v="Confirmada"/>
    <s v="Diferida"/>
    <s v="Ecommerce mobile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1:45:22"/>
    <x v="331"/>
    <d v="2023-10-23T11:46:21"/>
    <x v="0"/>
    <x v="0"/>
    <x v="0"/>
  </r>
  <r>
    <n v="423"/>
    <s v="FDC9X1OOKAD4-1"/>
    <s v="FDC9X1OOKAD4"/>
    <s v="Normal"/>
    <s v="XIOMY GILDA GRABIELA GELDRES HURTADO"/>
    <s v="DNI"/>
    <n v="73036387"/>
    <n v="51"/>
    <n v="993916726"/>
    <x v="0"/>
    <s v="Tienda"/>
    <s v="Confirmada"/>
    <s v="Diferida"/>
    <s v="Ecommerce desktop"/>
    <m/>
    <m/>
    <x v="2"/>
    <s v="Confirmado"/>
    <m/>
    <x v="1"/>
    <s v="Jesus Maria Horacio Urteaga 1366 Lima"/>
    <s v="Jr. Horacio Urteaga Nro 1366"/>
    <s v="JESUS MARIA"/>
    <s v="LIMA"/>
    <s v="LIMA"/>
    <d v="2023-10-23T11:51:56"/>
    <x v="332"/>
    <d v="2023-10-23T11:51:56"/>
    <x v="0"/>
    <x v="0"/>
    <x v="0"/>
  </r>
  <r>
    <n v="424"/>
    <s v="FDC9X1OV43BQ-1"/>
    <s v="FDC9X1OV43BQ"/>
    <s v="Normal"/>
    <s v="YULIANA CERDAN LINARES"/>
    <s v="DNI"/>
    <n v="45038235"/>
    <n v="51"/>
    <n v="923808073"/>
    <x v="0"/>
    <s v="Tienda"/>
    <s v="Confirmada"/>
    <s v="Diferida"/>
    <s v="Ecommerce mobile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1:53:07"/>
    <x v="333"/>
    <d v="2023-10-23T11:59:43"/>
    <x v="0"/>
    <x v="0"/>
    <x v="0"/>
  </r>
  <r>
    <n v="425"/>
    <s v="FDC9X1P79F7M-1"/>
    <s v="FDC9X1P79F7M"/>
    <s v="Normal"/>
    <s v="ANA CECILIA DE LAMBARRI TRELLES"/>
    <s v="DNI"/>
    <n v="8258000"/>
    <n v="51"/>
    <n v="969307739"/>
    <x v="0"/>
    <s v="Domicilio"/>
    <s v="Confirmada"/>
    <s v="Diferida"/>
    <s v="Ecommerce mobile"/>
    <m/>
    <m/>
    <x v="3"/>
    <s v="Confirmado"/>
    <m/>
    <x v="1"/>
    <s v="Delivery"/>
    <s v="AV LOS PRECURSORES 575 DPTO 101 14 DE VELASCO ASTETE"/>
    <s v="SANTIAGO DE SURCO"/>
    <s v="LIMA"/>
    <s v="LIMA"/>
    <d v="2023-10-23T11:56:36"/>
    <x v="39"/>
    <d v="2023-10-23T11:56:36"/>
    <x v="0"/>
    <x v="0"/>
    <x v="0"/>
  </r>
  <r>
    <n v="426"/>
    <s v="FDC9X1P93WF3-1"/>
    <s v="FDC9X1P93WF3"/>
    <s v="Normal"/>
    <s v="EDWIN DAVID CHAVESTA REQUE"/>
    <s v="DNI"/>
    <n v="75581389"/>
    <n v="51"/>
    <n v="967241347"/>
    <x v="0"/>
    <s v="Domicilio"/>
    <s v="Confirmada"/>
    <s v="Diferida"/>
    <s v="Ecommerce android"/>
    <m/>
    <m/>
    <x v="1"/>
    <s v="Confirmado"/>
    <m/>
    <x v="1"/>
    <s v="Delivery"/>
    <s v="Calle tarata # 374 _ barrio san jose Por el ministerio de agricultura"/>
    <s v="TUMBES"/>
    <s v="TUMBES"/>
    <s v="TUMBES"/>
    <d v="2023-10-23T12:04:53"/>
    <x v="334"/>
    <d v="2023-10-23T12:04:53"/>
    <x v="0"/>
    <x v="0"/>
    <x v="0"/>
  </r>
  <r>
    <n v="427"/>
    <s v="FDC9X1PC0XFM-1"/>
    <s v="FDC9X1PC0XFM"/>
    <s v="Normal"/>
    <s v="RUTBEL MUÑOZ GALLEGOS"/>
    <s v="DNI"/>
    <n v="70101558"/>
    <n v="51"/>
    <n v="974224967"/>
    <x v="0"/>
    <s v="Domicilio"/>
    <s v="Confirmada"/>
    <s v="Diferida"/>
    <s v="Ecommerce android"/>
    <m/>
    <m/>
    <x v="1"/>
    <s v="Confirmado"/>
    <m/>
    <x v="1"/>
    <s v="Delivery"/>
    <s v="AV. YANATILE LACCO YAVERO A 2 CUADRAS ARRIBA DEL MERCADO MODELO"/>
    <s v="CALCA"/>
    <s v="CALCA"/>
    <s v="CUSCO"/>
    <d v="2023-10-23T11:58:22"/>
    <x v="335"/>
    <d v="2023-10-23T11:58:22"/>
    <x v="0"/>
    <x v="0"/>
    <x v="0"/>
  </r>
  <r>
    <n v="428"/>
    <s v="FDC9X1PJAHC8-1"/>
    <s v="FDC9X1PJAHC8"/>
    <s v="Normal"/>
    <s v="JESUS ZEGARRA CHIRINOS"/>
    <s v="DNI"/>
    <n v="4631715"/>
    <n v="51"/>
    <n v="958624188"/>
    <x v="0"/>
    <s v="Domicilio"/>
    <s v="Confirmada"/>
    <s v="Diferida"/>
    <s v="Ecommerce desktop"/>
    <m/>
    <m/>
    <x v="1"/>
    <s v="Confirmado"/>
    <m/>
    <x v="1"/>
    <s v="Delivery"/>
    <s v="LUIS E.VALCARCEL 66 6 POR AVENIDA PEDRO HUILCA"/>
    <s v="ILO"/>
    <s v="ILO"/>
    <s v="MOQUEGUA"/>
    <d v="2023-10-23T11:57:46"/>
    <x v="336"/>
    <d v="2023-10-23T11:57:46"/>
    <x v="0"/>
    <x v="0"/>
    <x v="0"/>
  </r>
  <r>
    <n v="429"/>
    <s v="FDC9X1PQM628-1"/>
    <s v="FDC9X1PQM628"/>
    <s v="Normal"/>
    <s v="BRIAN NILO ORTEGA CONDOR"/>
    <s v="DNI"/>
    <n v="75819394"/>
    <n v="51"/>
    <n v="926014161"/>
    <x v="0"/>
    <s v="Tienda"/>
    <s v="Confirmada"/>
    <s v="Diferida"/>
    <s v="Ecommerce mobile"/>
    <m/>
    <m/>
    <x v="4"/>
    <s v="Confirmado"/>
    <m/>
    <x v="1"/>
    <s v="Real Plaza Puruchuco"/>
    <s v="Av. Nicolás Ayllon 4770 C.C. Real Plaza Este LC-173"/>
    <s v="ATE"/>
    <s v="LIMA"/>
    <s v="LIMA"/>
    <d v="2023-10-23T11:57:57"/>
    <x v="337"/>
    <d v="2023-10-23T11:59:18"/>
    <x v="0"/>
    <x v="0"/>
    <x v="0"/>
  </r>
  <r>
    <n v="430"/>
    <s v="FDC9X1PRE1J5-1"/>
    <s v="FDC9X1PRE1J5"/>
    <s v="Normal"/>
    <s v="YOJAN NICOLAI ALONZO MORENO PALOMINO"/>
    <s v="DNI"/>
    <n v="46321404"/>
    <n v="51"/>
    <n v="987346196"/>
    <x v="0"/>
    <s v="Tienda"/>
    <s v="Confirmada"/>
    <s v="Diferida"/>
    <s v="Ecommerce mobile"/>
    <s v="Cluster"/>
    <s v="Confirmado"/>
    <x v="2"/>
    <s v="Creado"/>
    <m/>
    <x v="0"/>
    <s v="Minka Callao"/>
    <s v="Av. Argentina 3093 Local L570 C.C. Minka"/>
    <s v="CALLAO"/>
    <s v="PROV. CONST. DEL CALLAO"/>
    <s v="CALLAO"/>
    <d v="2023-10-23T12:22:23"/>
    <x v="338"/>
    <d v="2023-10-23T12:22:23"/>
    <x v="0"/>
    <x v="0"/>
    <x v="0"/>
  </r>
  <r>
    <n v="431"/>
    <s v="FDC9X1PW9TMN-1"/>
    <s v="FDC9X1PW9TMN"/>
    <s v="Normal"/>
    <s v="KEILA ELIZABETH COTRINA SANTA CRUZ"/>
    <s v="DNI"/>
    <n v="70882641"/>
    <n v="51"/>
    <n v="900524599"/>
    <x v="0"/>
    <s v="Domicilio"/>
    <s v="Confirmada"/>
    <s v="Diferida"/>
    <s v="Ecommerce android"/>
    <m/>
    <m/>
    <x v="1"/>
    <s v="Confirmado"/>
    <m/>
    <x v="1"/>
    <s v="Delivery"/>
    <s v="JR PIURA A UNA CUADRA DE LA AV. BAGUA (POR UN TALLER DE CARPINTERÍA)"/>
    <s v="BAGUA"/>
    <s v="BAGUA"/>
    <s v="AMAZONAS"/>
    <d v="2023-10-23T12:00:20"/>
    <x v="339"/>
    <d v="2023-10-23T12:00:20"/>
    <x v="0"/>
    <x v="0"/>
    <x v="0"/>
  </r>
  <r>
    <n v="432"/>
    <s v="FDC9X1WRY8WY-1"/>
    <s v="FDC9X1WRY8WY"/>
    <s v="Normal"/>
    <s v="ANTONELLA SCARLET VILELA TRISSOLLINI"/>
    <s v="DNI"/>
    <n v="72902593"/>
    <n v="51"/>
    <n v="906589080"/>
    <x v="0"/>
    <s v="Domicilio"/>
    <s v="Confirmada"/>
    <s v="Diferida"/>
    <s v="Ecommerce desktop"/>
    <m/>
    <m/>
    <x v="3"/>
    <s v="Confirmado"/>
    <m/>
    <x v="1"/>
    <s v="Delivery"/>
    <s v="JR PARQUE DANIEL HERNÁNDEZ 121 DPTO 601 URBANIZACIÓN LOS COLMENARES, ALT. CDRA 13 DE LA AV LA MAR"/>
    <s v="PUEBLO LIBRE"/>
    <s v="LIMA"/>
    <s v="LIMA"/>
    <d v="2023-10-23T12:00:08"/>
    <x v="340"/>
    <d v="2023-10-23T12:00:22"/>
    <x v="0"/>
    <x v="0"/>
    <x v="0"/>
  </r>
  <r>
    <n v="433"/>
    <s v="FDC9X1WUC1P8-1"/>
    <s v="FDC9X1WUC1P8"/>
    <s v="Normal"/>
    <s v="SHIRLEY CONSUELO CASACHAGUA MENESES"/>
    <s v="DNI"/>
    <n v="70135371"/>
    <n v="51"/>
    <n v="951220576"/>
    <x v="0"/>
    <s v="Tienda"/>
    <s v="Confirmada"/>
    <s v="Diferida"/>
    <s v="Ecommerce android"/>
    <m/>
    <m/>
    <x v="2"/>
    <s v="Confirmado"/>
    <m/>
    <x v="1"/>
    <s v="Open Plaza Atocongo"/>
    <s v="Av. Circunvalacion 1801-1803 C.C. Atocongo Open Plaza Tda. 16 - A"/>
    <s v="SAN JUAN DE MIRAFLORES"/>
    <s v="LIMA"/>
    <s v="LIMA"/>
    <d v="2023-10-23T12:01:50"/>
    <x v="341"/>
    <d v="2023-10-23T12:01:50"/>
    <x v="0"/>
    <x v="0"/>
    <x v="0"/>
  </r>
  <r>
    <n v="434"/>
    <s v="FDC9X1WUMRJV-2"/>
    <s v="FDC9X1WUMRJV"/>
    <s v="Normal"/>
    <s v="SEGUNDO FELIX MANUYAMA COHELO"/>
    <s v="DNI"/>
    <n v="40916205"/>
    <n v="51"/>
    <n v="920041936"/>
    <x v="0"/>
    <s v="Tienda"/>
    <s v="Confirmada"/>
    <s v="Diferida"/>
    <s v="Ecommerce android"/>
    <m/>
    <m/>
    <x v="4"/>
    <s v="Confirmado"/>
    <m/>
    <x v="0"/>
    <s v="Activa Vulcano Premium"/>
    <s v="Calle Vulcano 120 3er Piso Urb. Vulcano"/>
    <s v="ATE"/>
    <s v="LIMA"/>
    <s v="LIMA"/>
    <d v="2023-10-23T12:02:04"/>
    <x v="342"/>
    <d v="2023-10-23T12:02:05"/>
    <x v="0"/>
    <x v="0"/>
    <x v="0"/>
  </r>
  <r>
    <n v="435"/>
    <s v="FDC9X1WZGE7E-1"/>
    <s v="FDC9X1WZGE7E"/>
    <s v="Normal"/>
    <s v="MARIA PATRICIA GRADOS SILVA"/>
    <s v="DNI"/>
    <n v="8036561"/>
    <n v="51"/>
    <n v="932691985"/>
    <x v="0"/>
    <s v="Tienda"/>
    <s v="Confirmada"/>
    <s v="Diferida"/>
    <s v="Admin mobile"/>
    <s v="Tiendas"/>
    <s v="Confirmado"/>
    <x v="2"/>
    <s v="Creado"/>
    <m/>
    <x v="14"/>
    <s v="Real Plaza Centro Cívico"/>
    <s v="Av. Garcilazo de la Vega Nro 1337 Int. 2011 C.C. Real Plaza Centro Civico"/>
    <s v="LIMA"/>
    <s v="LIMA"/>
    <s v="LIMA"/>
    <d v="2023-10-23T12:02:36"/>
    <x v="343"/>
    <d v="2023-10-23T12:02:36"/>
    <x v="3"/>
    <x v="1"/>
    <x v="0"/>
  </r>
  <r>
    <n v="436"/>
    <s v="FDC9X1X5VXAS-1"/>
    <s v="FDC9X1X5VXAS"/>
    <s v="Normal"/>
    <s v="JUAN PABLO MUJICA MENDOZA"/>
    <s v="DNI"/>
    <n v="42878689"/>
    <n v="51"/>
    <n v="912297732"/>
    <x v="0"/>
    <s v="Domicilio"/>
    <s v="Confirmada"/>
    <s v="Diferida"/>
    <s v="Ecommerce desktop"/>
    <m/>
    <m/>
    <x v="1"/>
    <s v="Confirmado"/>
    <m/>
    <x v="1"/>
    <s v="Delivery"/>
    <s v="CALLE LOS JAZMINES 150, COOP. SANTA ROSA DE QUIVES ENTRE AV. LOS ROBLES Y CALLE AZAHARES"/>
    <s v="SANTA ANITA"/>
    <s v="LIMA"/>
    <s v="LIMA"/>
    <d v="2023-10-23T12:03:52"/>
    <x v="344"/>
    <d v="2023-10-23T12:17:45"/>
    <x v="0"/>
    <x v="0"/>
    <x v="0"/>
  </r>
  <r>
    <n v="437"/>
    <s v="FDC9X1XB4KON-1"/>
    <s v="FDC9X1XB4KON"/>
    <s v="Normal"/>
    <s v="YUDITH RIOS SAN MIGUEL"/>
    <s v="DNI"/>
    <n v="46252342"/>
    <n v="55"/>
    <n v="920075619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2:03:38"/>
    <x v="345"/>
    <d v="2023-10-23T12:03:38"/>
    <x v="0"/>
    <x v="0"/>
    <x v="0"/>
  </r>
  <r>
    <n v="438"/>
    <s v="FDC9X1XD1669-1"/>
    <s v="FDC9X1XD1669"/>
    <s v="Normal"/>
    <s v="Rocio  Soria Cruz"/>
    <s v="DNI"/>
    <n v="44381225"/>
    <n v="51"/>
    <n v="992212349"/>
    <x v="0"/>
    <s v="Tienda"/>
    <s v="Confirmada"/>
    <s v="Diferida"/>
    <s v="Ecommerce mobile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2:05:03"/>
    <x v="346"/>
    <d v="2023-10-23T12:05:03"/>
    <x v="0"/>
    <x v="0"/>
    <x v="0"/>
  </r>
  <r>
    <n v="439"/>
    <s v="FDC9X1XGHHYY-1"/>
    <s v="FDC9X1XGHHYY"/>
    <s v="Normal"/>
    <s v="NURIS REATEGUI RIOS"/>
    <s v="DNI"/>
    <n v="46084540"/>
    <n v="51"/>
    <n v="958644206"/>
    <x v="0"/>
    <s v="Domicilio"/>
    <s v="Confirmada"/>
    <s v="Diferida"/>
    <s v="Ecommerce mobile"/>
    <m/>
    <m/>
    <x v="1"/>
    <s v="Confirmado"/>
    <m/>
    <x v="1"/>
    <s v="Delivery"/>
    <s v="Calle arana vidal 750 Frente al hotel olimpo vip"/>
    <s v="JAEN"/>
    <s v="JAEN"/>
    <s v="CAJAMARCA"/>
    <d v="2023-10-23T12:25:53"/>
    <x v="347"/>
    <d v="2023-10-23T12:25:54"/>
    <x v="0"/>
    <x v="0"/>
    <x v="0"/>
  </r>
  <r>
    <n v="440"/>
    <s v="FDC9X1XO1QSU-1"/>
    <s v="FDC9X1XO1QSU"/>
    <s v="Normal"/>
    <s v="Cristian Suazo La Rosa"/>
    <s v="DNI"/>
    <n v="43663825"/>
    <n v="51"/>
    <n v="936319358"/>
    <x v="0"/>
    <s v="Tienda"/>
    <s v="Confirmada"/>
    <s v="Diferida"/>
    <s v="Ecommerce desktop"/>
    <m/>
    <m/>
    <x v="1"/>
    <s v="Confirmado"/>
    <m/>
    <x v="8"/>
    <s v="La Rambla San Borja"/>
    <s v="Av. Javier Prado Este 2050 C.C. La Rambla Tdas. 140-141"/>
    <s v="SAN BORJA"/>
    <s v="LIMA"/>
    <s v="LIMA"/>
    <d v="2023-10-23T12:08:06"/>
    <x v="348"/>
    <d v="2023-10-23T12:08:06"/>
    <x v="1"/>
    <x v="0"/>
    <x v="0"/>
  </r>
  <r>
    <n v="441"/>
    <s v="FDC9X1XOELVM-1"/>
    <s v="FDC9X1XOELVM"/>
    <s v="Normal"/>
    <s v="Cindy Urdanigue"/>
    <s v="DNI"/>
    <n v="40731949"/>
    <n v="51"/>
    <n v="951309879"/>
    <x v="0"/>
    <s v="Tienda"/>
    <s v="Confirmada"/>
    <s v="Diferida"/>
    <s v="Ecommerce desktop"/>
    <m/>
    <m/>
    <x v="2"/>
    <s v="Confirmado"/>
    <m/>
    <x v="1"/>
    <s v="Magdalena Leoncio Prado 780 Lima"/>
    <s v="Jirón Leoncio Prado N° 780"/>
    <s v="MAGDALENA DEL MAR"/>
    <s v="LIMA"/>
    <s v="LIMA"/>
    <d v="2023-10-23T12:07:39"/>
    <x v="349"/>
    <d v="2023-10-23T12:13:25"/>
    <x v="0"/>
    <x v="0"/>
    <x v="0"/>
  </r>
  <r>
    <n v="442"/>
    <s v="FDC9X1XP6H9K-1"/>
    <s v="FDC9X1XP6H9K"/>
    <s v="Normal"/>
    <s v="Maria Cladis Ninanya Tirado"/>
    <s v="DNI"/>
    <n v="28268623"/>
    <n v="51"/>
    <n v="989508170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2:11:09"/>
    <x v="350"/>
    <d v="2023-10-23T12:11:09"/>
    <x v="0"/>
    <x v="0"/>
    <x v="0"/>
  </r>
  <r>
    <n v="443"/>
    <s v="FDC9X1XP6HAB-1"/>
    <s v="FDC9X1XP6HAB"/>
    <s v="Normal"/>
    <s v="JUVISSA GABRIELA MALAVER CRUZ"/>
    <s v="DNI"/>
    <n v="40621835"/>
    <n v="51"/>
    <n v="948906874"/>
    <x v="0"/>
    <s v="Domicilio"/>
    <s v="Confirmada"/>
    <s v="Diferida"/>
    <s v="Ecommerce mobile"/>
    <m/>
    <m/>
    <x v="3"/>
    <s v="Confirmado"/>
    <m/>
    <x v="1"/>
    <s v="Delivery"/>
    <s v="Av.San Felipe 1035-Dpto 2302 Frente a Frecuencia Latina"/>
    <s v="JESUS MARIA"/>
    <s v="LIMA"/>
    <s v="LIMA"/>
    <d v="2023-10-23T12:08:53"/>
    <x v="351"/>
    <d v="2023-10-23T12:08:53"/>
    <x v="0"/>
    <x v="0"/>
    <x v="0"/>
  </r>
  <r>
    <n v="444"/>
    <s v="FDC9X1XSGDKJ-1"/>
    <s v="FDC9X1XSGDKJ"/>
    <s v="Normal"/>
    <s v="Juan Carlos  Torres tacanga"/>
    <s v="DNI"/>
    <n v="41653639"/>
    <n v="51"/>
    <n v="960819037"/>
    <x v="0"/>
    <s v="Domicilio"/>
    <s v="Confirmada"/>
    <s v="Diferida"/>
    <s v="Ecommerce mobile"/>
    <m/>
    <m/>
    <x v="1"/>
    <s v="Confirmado"/>
    <m/>
    <x v="1"/>
    <s v="Delivery"/>
    <s v="HUP.VILLA SANTA ROSA DEL SUR MZ A LTE 8 2DA ETAPA AV. INDUSTRIAL"/>
    <s v="NUEVO CHIMBOTE"/>
    <s v="SANTA"/>
    <s v="ANCASH"/>
    <d v="2023-10-23T12:07:24"/>
    <x v="352"/>
    <d v="2023-10-23T12:07:24"/>
    <x v="0"/>
    <x v="0"/>
    <x v="0"/>
  </r>
  <r>
    <n v="445"/>
    <s v="FDC9X1XUJEY8-1"/>
    <s v="FDC9X1XUJEY8"/>
    <s v="Normal"/>
    <s v="jannet sanchez hurtado"/>
    <s v="DNI"/>
    <n v="71242503"/>
    <n v="51"/>
    <n v="940333847"/>
    <x v="0"/>
    <s v="Tienda"/>
    <s v="Confirmada"/>
    <s v="Diferida"/>
    <s v="Ecommerce mobile"/>
    <m/>
    <m/>
    <x v="2"/>
    <s v="Confirmado"/>
    <m/>
    <x v="1"/>
    <s v="Mall Plaza Comas"/>
    <s v="Av. Los Angeles S/N - Mall Plaza Comas Tda B1014 - B1018"/>
    <s v="COMAS"/>
    <s v="LIMA"/>
    <s v="LIMA"/>
    <d v="2023-10-23T12:19:54"/>
    <x v="353"/>
    <d v="2023-10-23T12:22:50"/>
    <x v="0"/>
    <x v="0"/>
    <x v="0"/>
  </r>
  <r>
    <n v="446"/>
    <s v="FDC9X1YASMXI-1"/>
    <s v="FDC9X1YASMXI"/>
    <s v="Normal"/>
    <s v="MARIA ELENA DEL SOCORRO LEON RODRIGUEZ"/>
    <s v="DNI"/>
    <n v="43571775"/>
    <n v="51"/>
    <n v="943110630"/>
    <x v="0"/>
    <s v="Tienda"/>
    <s v="Confirmada"/>
    <s v="Diferida"/>
    <s v="Admin desktop"/>
    <m/>
    <m/>
    <x v="1"/>
    <s v="Confirmado"/>
    <m/>
    <x v="15"/>
    <s v="Real Plaza Trujillo"/>
    <s v="Av. Cesar Vallejo Oeste Nro 1345 C.C. Real Plaza Trujillo Tda. LC - 105B"/>
    <s v="TRUJILLO"/>
    <s v="TRUJILLO"/>
    <s v="LA LIBERTAD"/>
    <d v="2023-10-23T12:11:45"/>
    <x v="354"/>
    <d v="2023-10-23T12:11:45"/>
    <x v="2"/>
    <x v="1"/>
    <x v="0"/>
  </r>
  <r>
    <n v="447"/>
    <s v="FDC9X1YCCDHU-1"/>
    <s v="FDC9X1YCCDHU"/>
    <s v="Normal"/>
    <s v="EDDIE SMITH LOPEZ TERRONES"/>
    <s v="DNI"/>
    <n v="72042878"/>
    <n v="51"/>
    <n v="968177660"/>
    <x v="0"/>
    <s v="Tienda"/>
    <s v="Confirmada"/>
    <s v="Diferida"/>
    <s v="Ecommerce desktop"/>
    <m/>
    <m/>
    <x v="4"/>
    <s v="Confirmado"/>
    <m/>
    <x v="1"/>
    <s v="Real Plaza Puruchuco"/>
    <s v="Av. Nicolás Ayllon 4770 C.C. Real Plaza Este LC-173"/>
    <s v="ATE"/>
    <s v="LIMA"/>
    <s v="LIMA"/>
    <d v="2023-10-23T12:16:49"/>
    <x v="355"/>
    <d v="2023-10-23T12:16:50"/>
    <x v="0"/>
    <x v="0"/>
    <x v="0"/>
  </r>
  <r>
    <n v="448"/>
    <s v="FDC9X1YH87RH-1"/>
    <s v="FDC9X1YH87RH"/>
    <s v="Normal"/>
    <s v="VLADIMIR LENIN CAMPOS MUNARRIZ"/>
    <s v="DNI"/>
    <n v="21875919"/>
    <n v="51"/>
    <n v="910762390"/>
    <x v="0"/>
    <s v="Tienda"/>
    <s v="Confirmada"/>
    <s v="Diferida"/>
    <s v="Admin mobile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2:12:09"/>
    <x v="356"/>
    <d v="2023-10-23T12:12:10"/>
    <x v="0"/>
    <x v="0"/>
    <x v="0"/>
  </r>
  <r>
    <n v="449"/>
    <s v="FDC9X1YSWF79-1"/>
    <s v="FDC9X1YSWF79"/>
    <s v="Normal"/>
    <s v="KENNI JESUS VIDAL MARQUINA"/>
    <s v="DNI"/>
    <n v="42193422"/>
    <n v="51"/>
    <n v="948006763"/>
    <x v="0"/>
    <s v="Domicilio"/>
    <s v="Confirmada"/>
    <s v="Diferida"/>
    <s v="Ecommerce iOS"/>
    <m/>
    <m/>
    <x v="1"/>
    <s v="Confirmado"/>
    <m/>
    <x v="1"/>
    <s v="Delivery"/>
    <s v="JR. LEONCIÓ PRADO N° 265 ESQUINA CON COLEGIO MARELO A UNA CUADRA DE LA COOPERATIVA HACIA ARRIBA"/>
    <s v="CAJABAMBA"/>
    <s v="CAJABAMBA"/>
    <s v="CAJAMARCA"/>
    <d v="2023-10-23T12:17:39"/>
    <x v="357"/>
    <d v="2023-10-23T12:17:39"/>
    <x v="0"/>
    <x v="0"/>
    <x v="0"/>
  </r>
  <r>
    <n v="450"/>
    <s v="FDC9X1YU7L26-1"/>
    <s v="FDC9X1YU7L26"/>
    <s v="Normal"/>
    <s v="JORGE GUSTAVO GALLO CORREA"/>
    <s v="DNI"/>
    <n v="9577025"/>
    <n v="51"/>
    <n v="989376670"/>
    <x v="0"/>
    <s v="Tienda"/>
    <s v="Confirmada"/>
    <s v="Diferida"/>
    <s v="Ecommerce desktop"/>
    <m/>
    <m/>
    <x v="2"/>
    <s v="Confirmado"/>
    <m/>
    <x v="1"/>
    <s v="Schell 271 Miraflores Lima"/>
    <s v="Calle Schell Nro 271"/>
    <s v="MIRAFLORES"/>
    <s v="LIMA"/>
    <s v="LIMA"/>
    <d v="2023-10-23T12:16:36"/>
    <x v="358"/>
    <d v="2023-10-23T12:16:36"/>
    <x v="0"/>
    <x v="0"/>
    <x v="0"/>
  </r>
  <r>
    <n v="451"/>
    <s v="FDC9X1Z9E7NB-1"/>
    <s v="FDC9X1Z9E7NB"/>
    <s v="Normal"/>
    <s v="MARCO ANTONIO ESCALANTE RICO"/>
    <s v="DNI"/>
    <n v="47586363"/>
    <n v="51"/>
    <n v="902301412"/>
    <x v="0"/>
    <s v="Domicilio"/>
    <s v="Confirmada"/>
    <s v="Diferida"/>
    <s v="Ecommerce android"/>
    <m/>
    <m/>
    <x v="1"/>
    <s v="Confirmado"/>
    <m/>
    <x v="1"/>
    <s v="Delivery"/>
    <s v="CORAZÓN DE JESÚS MZ A LT 4 SANGANI LICORERÍA LIAM"/>
    <s v="PICHANAQUI"/>
    <s v="CHANCHAMAYO"/>
    <s v="JUNÍN"/>
    <d v="2023-10-23T12:15:18"/>
    <x v="359"/>
    <d v="2023-10-23T12:15:18"/>
    <x v="0"/>
    <x v="0"/>
    <x v="0"/>
  </r>
  <r>
    <n v="452"/>
    <s v="FDC9X1ZLD6FE-1"/>
    <s v="FDC9X1ZLD6FE"/>
    <s v="Normal"/>
    <s v="Pedro Elias  Castro Del Carpio"/>
    <s v="DNI"/>
    <n v="43086308"/>
    <n v="51"/>
    <n v="980730311"/>
    <x v="0"/>
    <s v="Tienda"/>
    <s v="Confirmada"/>
    <s v="Diferida"/>
    <s v="Admin mobile"/>
    <m/>
    <m/>
    <x v="2"/>
    <s v="Confirmado"/>
    <m/>
    <x v="1"/>
    <s v="Plaza San Miguel"/>
    <s v="Av. La Marina Nro 2000 Tda. Nro 96 SN C.C. Plaza San Miguel"/>
    <s v="SAN MIGUEL"/>
    <s v="LIMA"/>
    <s v="LIMA"/>
    <d v="2023-10-23T12:19:01"/>
    <x v="360"/>
    <d v="2023-10-23T12:19:01"/>
    <x v="0"/>
    <x v="0"/>
    <x v="0"/>
  </r>
  <r>
    <n v="453"/>
    <s v="FDC9X1ZSXFZU-1"/>
    <s v="FDC9X1ZSXFZU"/>
    <s v="Normal"/>
    <s v="Yolanda macedonia Huamani cochachi"/>
    <s v="DNI"/>
    <n v="9720452"/>
    <n v="51"/>
    <n v="960294833"/>
    <x v="0"/>
    <s v="Tienda"/>
    <s v="Confirmada"/>
    <s v="Diferida"/>
    <s v="Ecommerce mobile"/>
    <m/>
    <m/>
    <x v="2"/>
    <s v="Confirmado"/>
    <m/>
    <x v="1"/>
    <s v="SJM San Juan 1162 Lima"/>
    <s v="Av. San Juan Nro 1162 - 1162a"/>
    <s v="SAN JUAN DE MIRAFLORES"/>
    <s v="LIMA"/>
    <s v="LIMA"/>
    <d v="2023-10-23T12:20:26"/>
    <x v="361"/>
    <d v="2023-10-23T12:20:26"/>
    <x v="0"/>
    <x v="0"/>
    <x v="0"/>
  </r>
  <r>
    <n v="454"/>
    <s v="FDC9X1ZTL0XC-1"/>
    <s v="FDC9X1ZTL0XC"/>
    <s v="Normal"/>
    <s v="ALEX GABRIEL DE LA CRUZ MESIAS"/>
    <s v="DNI"/>
    <n v="46981135"/>
    <n v="51"/>
    <n v="955737034"/>
    <x v="0"/>
    <s v="Domicilio"/>
    <s v="Confirmada"/>
    <s v="Diferida"/>
    <s v="Ecommerce desktop"/>
    <m/>
    <m/>
    <x v="1"/>
    <s v="Confirmado"/>
    <m/>
    <x v="1"/>
    <s v="Delivery"/>
    <s v="AV. ALVA MAURTUA #144 - CRUZ BLANCA_x000a_ A UNA CUADRA ANTES DE LA CAPILLA, AL FRENTE DE LA NUEVA PLAZA DE ARMAS"/>
    <s v="CHINCHA ALTA"/>
    <s v="CHINCHA"/>
    <s v="ICA"/>
    <d v="2023-10-23T12:19:03"/>
    <x v="362"/>
    <d v="2023-10-23T12:19:22"/>
    <x v="0"/>
    <x v="0"/>
    <x v="0"/>
  </r>
  <r>
    <n v="455"/>
    <s v="FDC9X203JLEX-1"/>
    <s v="FDC9X203JLEX"/>
    <s v="Normal"/>
    <s v="LIVIA ROBERTA DE RESENDE"/>
    <s v="DNI"/>
    <n v="46744102"/>
    <n v="51"/>
    <n v="986677130"/>
    <x v="0"/>
    <s v="Tienda"/>
    <s v="Confirmada"/>
    <s v="Diferida"/>
    <s v="Ecommerce android"/>
    <m/>
    <m/>
    <x v="4"/>
    <s v="Confirmado"/>
    <m/>
    <x v="1"/>
    <s v="Real Plaza Primavera"/>
    <s v="Av. Angamos Este 2681 Int. 113 - San Borja"/>
    <s v="SAN BORJA"/>
    <s v="LIMA"/>
    <s v="LIMA"/>
    <d v="2023-10-23T18:42:37"/>
    <x v="363"/>
    <d v="2023-10-23T18:42:37"/>
    <x v="0"/>
    <x v="0"/>
    <x v="0"/>
  </r>
  <r>
    <n v="456"/>
    <s v="FDC9X203JLEX-2"/>
    <s v="FDC9X203JLEX"/>
    <s v="Normal"/>
    <s v="LIVIA ROBERTA DE RESENDE"/>
    <s v="DNI"/>
    <n v="46744102"/>
    <n v="51"/>
    <n v="986677130"/>
    <x v="0"/>
    <s v="Tienda"/>
    <s v="Confirmada"/>
    <s v="Diferida"/>
    <s v="Ecommerce android"/>
    <m/>
    <m/>
    <x v="1"/>
    <s v="Confirmado"/>
    <m/>
    <x v="8"/>
    <s v="Real Plaza Primavera"/>
    <s v="Av. Angamos Este 2681 Int. 113 - San Borja"/>
    <s v="SAN BORJA"/>
    <s v="LIMA"/>
    <s v="LIMA"/>
    <d v="2023-10-23T18:42:37"/>
    <x v="363"/>
    <d v="2023-10-23T18:42:37"/>
    <x v="1"/>
    <x v="0"/>
    <x v="0"/>
  </r>
  <r>
    <n v="457"/>
    <s v="FDC9X205KRRM-1"/>
    <s v="FDC9X205KRRM"/>
    <s v="Normal"/>
    <s v="ALEXANDER REYNA POQUIOMA"/>
    <s v="DNI"/>
    <n v="45049760"/>
    <n v="51"/>
    <n v="970636045"/>
    <x v="0"/>
    <s v="Tienda"/>
    <s v="Confirmada"/>
    <s v="Diferida"/>
    <s v="Ecommerce android"/>
    <m/>
    <m/>
    <x v="2"/>
    <s v="Confirmado"/>
    <m/>
    <x v="1"/>
    <s v="Mega Plaza Independencia"/>
    <s v="Av. Alfredo Mendiola  Nro 698  C.C. Megaplaza Tda. 30"/>
    <s v="INDEPENDENCIA"/>
    <s v="LIMA"/>
    <s v="LIMA"/>
    <d v="2023-10-23T12:25:00"/>
    <x v="364"/>
    <d v="2023-10-23T12:25:00"/>
    <x v="0"/>
    <x v="0"/>
    <x v="0"/>
  </r>
  <r>
    <n v="458"/>
    <s v="FDC9X208YY3Q-1"/>
    <s v="FDC9X208YY3Q"/>
    <s v="Normal"/>
    <s v="PAOLA CECILIA CHAVEZ BOHORQUEZ"/>
    <s v="DNI"/>
    <n v="46481091"/>
    <n v="51"/>
    <n v="939007822"/>
    <x v="0"/>
    <s v="Tienda"/>
    <s v="Confirmada"/>
    <s v="Diferida"/>
    <s v="Ecommerce desktop"/>
    <s v="Cluster"/>
    <s v="Confirmado"/>
    <x v="2"/>
    <s v="Creado"/>
    <m/>
    <x v="2"/>
    <s v="SJM San Juan 1162 Lima"/>
    <s v="Av. San Juan Nro 1162 - 1162a"/>
    <s v="SAN JUAN DE MIRAFLORES"/>
    <s v="LIMA"/>
    <s v="LIMA"/>
    <d v="2023-10-23T12:24:49"/>
    <x v="365"/>
    <d v="2023-10-23T12:33:25"/>
    <x v="0"/>
    <x v="0"/>
    <x v="0"/>
  </r>
  <r>
    <n v="459"/>
    <s v="FDC9X20GRTHT-1"/>
    <s v="FDC9X20GRTHT"/>
    <s v="Normal"/>
    <s v="Fernando  Reyes Trujillo"/>
    <s v="DNI"/>
    <n v="7716929"/>
    <n v="51"/>
    <n v="922205639"/>
    <x v="0"/>
    <s v="Tienda"/>
    <s v="Confirmada"/>
    <s v="Diferida"/>
    <s v="Admin mobile"/>
    <m/>
    <m/>
    <x v="2"/>
    <s v="Confirmado"/>
    <m/>
    <x v="1"/>
    <s v="Magdalena Leoncio Prado 780 Lima"/>
    <s v="Jirón Leoncio Prado N° 780"/>
    <s v="MAGDALENA DEL MAR"/>
    <s v="LIMA"/>
    <s v="LIMA"/>
    <d v="2023-10-23T12:23:43"/>
    <x v="366"/>
    <d v="2023-10-23T12:23:43"/>
    <x v="0"/>
    <x v="0"/>
    <x v="0"/>
  </r>
  <r>
    <n v="460"/>
    <s v="FDC9X20HWJVM-1"/>
    <s v="FDC9X20HWJVM"/>
    <s v="Normal"/>
    <s v="Katherine  Huaman"/>
    <s v="DNI"/>
    <n v="42809991"/>
    <n v="51"/>
    <n v="943784002"/>
    <x v="0"/>
    <s v="Tienda"/>
    <s v="Confirmada"/>
    <s v="Diferida"/>
    <s v="Ecommerce mobile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3:51:22"/>
    <x v="367"/>
    <d v="2023-10-23T13:51:22"/>
    <x v="0"/>
    <x v="0"/>
    <x v="0"/>
  </r>
  <r>
    <n v="461"/>
    <s v="FDC9X20NFWLS-1"/>
    <s v="FDC9X20NFWLS"/>
    <s v="Normal"/>
    <s v="darwin rosillo olaya"/>
    <s v="DNI"/>
    <n v="80341502"/>
    <n v="51"/>
    <n v="930699382"/>
    <x v="0"/>
    <s v="Tienda"/>
    <s v="Confirmada"/>
    <s v="Diferida"/>
    <s v="Ecommerce android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5:58:46"/>
    <x v="368"/>
    <d v="2023-10-23T15:58:46"/>
    <x v="0"/>
    <x v="0"/>
    <x v="0"/>
  </r>
  <r>
    <n v="462"/>
    <s v="FDC9X20QU32A-1"/>
    <s v="FDC9X20QU32A"/>
    <s v="Normal"/>
    <s v="PEDRO SEGUNDO QUISPE COTRINA"/>
    <s v="DNI"/>
    <n v="47151265"/>
    <n v="51"/>
    <n v="988648817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2:26:59"/>
    <x v="369"/>
    <d v="2023-10-23T12:26:59"/>
    <x v="0"/>
    <x v="0"/>
    <x v="0"/>
  </r>
  <r>
    <n v="463"/>
    <s v="FDC9X20Y7X9O-2"/>
    <s v="FDC9X20Y7X9O"/>
    <s v="Normal"/>
    <s v="IVANA FADIA ESPERANZA SAAVEDRA DIAZ"/>
    <s v="DNI"/>
    <n v="75896924"/>
    <n v="51"/>
    <n v="940146851"/>
    <x v="0"/>
    <s v="Tienda"/>
    <s v="Confirmada"/>
    <s v="Diferida"/>
    <s v="Ecommerce mobile"/>
    <m/>
    <m/>
    <x v="1"/>
    <s v="Confirmado"/>
    <m/>
    <x v="8"/>
    <s v="Jockey Plaza"/>
    <s v="Av. Javier Prado Este 4200 C.C. Jockey Plaza Tda. Nro 264"/>
    <s v="SANTIAGO DE SURCO"/>
    <s v="LIMA"/>
    <s v="LIMA"/>
    <d v="2023-10-23T12:28:50"/>
    <x v="370"/>
    <d v="2023-10-23T12:28:50"/>
    <x v="1"/>
    <x v="0"/>
    <x v="0"/>
  </r>
  <r>
    <n v="464"/>
    <s v="FDC9X20YP2Q2-1"/>
    <s v="FDC9X20YP2Q2"/>
    <s v="Normal"/>
    <s v="KATHERINE VIOLETA DEL BARZO MARTEL"/>
    <s v="DNI"/>
    <n v="45173062"/>
    <n v="51"/>
    <n v="935490877"/>
    <x v="0"/>
    <s v="Tienda"/>
    <s v="Confirmada"/>
    <s v="Diferida"/>
    <s v="Ecommerce mobile"/>
    <m/>
    <m/>
    <x v="2"/>
    <s v="Confirmado"/>
    <m/>
    <x v="1"/>
    <s v="Open Plaza Atocongo"/>
    <s v="Av. Circunvalacion 1801-1803 C.C. Atocongo Open Plaza Tda. 16 - A"/>
    <s v="SAN JUAN DE MIRAFLORES"/>
    <s v="LIMA"/>
    <s v="LIMA"/>
    <d v="2023-10-23T12:28:26"/>
    <x v="371"/>
    <d v="2023-10-23T12:28:26"/>
    <x v="0"/>
    <x v="0"/>
    <x v="0"/>
  </r>
  <r>
    <n v="465"/>
    <s v="FDC9X218THMB-1"/>
    <s v="FDC9X218THMB"/>
    <s v="Normal"/>
    <s v="Claudia  Ramirez"/>
    <s v="DNI"/>
    <n v="10867181"/>
    <n v="51"/>
    <n v="902046406"/>
    <x v="0"/>
    <s v="Tienda"/>
    <s v="Confirmada"/>
    <s v="Diferida"/>
    <s v="Admin mobile"/>
    <m/>
    <m/>
    <x v="2"/>
    <s v="Confirmado"/>
    <m/>
    <x v="1"/>
    <s v="Schell 271 Miraflores Lima"/>
    <s v="Calle Schell Nro 271"/>
    <s v="MIRAFLORES"/>
    <s v="LIMA"/>
    <s v="LIMA"/>
    <d v="2023-10-23T12:30:24"/>
    <x v="372"/>
    <d v="2023-10-23T12:30:24"/>
    <x v="0"/>
    <x v="0"/>
    <x v="0"/>
  </r>
  <r>
    <n v="466"/>
    <s v="FDC9X21MC36Q-1"/>
    <s v="FDC9X21MC36Q"/>
    <s v="Normal"/>
    <s v="CARLO PAOLO MONTALVAN AREVALO"/>
    <s v="DNI"/>
    <n v="5408216"/>
    <n v="51"/>
    <n v="970259006"/>
    <x v="0"/>
    <s v="Tienda"/>
    <s v="Confirmada"/>
    <s v="Diferida"/>
    <s v="Ecommerce android"/>
    <m/>
    <m/>
    <x v="0"/>
    <s v="Confirmado"/>
    <m/>
    <x v="1"/>
    <s v="Iquitos Prospero 1038 Loreto"/>
    <s v="Calle Prospero Nro 1038"/>
    <s v="IQUITOS"/>
    <s v="MAYNAS"/>
    <s v="LORETO"/>
    <d v="2023-10-23T18:19:08"/>
    <x v="373"/>
    <d v="2023-10-23T18:19:08"/>
    <x v="0"/>
    <x v="0"/>
    <x v="0"/>
  </r>
  <r>
    <n v="467"/>
    <s v="FDC9X21MC36Z-1"/>
    <s v="FDC9X21MC36Z"/>
    <s v="Normal"/>
    <s v="Anyeli Viviana Salas Luis"/>
    <s v="DNI"/>
    <n v="76909857"/>
    <n v="51"/>
    <n v="982956166"/>
    <x v="0"/>
    <s v="Domicilio"/>
    <s v="Confirmada"/>
    <s v="Diferida"/>
    <s v="Ecommerce android"/>
    <m/>
    <m/>
    <x v="1"/>
    <s v="Confirmado"/>
    <m/>
    <x v="1"/>
    <s v="Delivery"/>
    <s v="Mz. Lt. 2 Sub lote A4. Los Alamos de Campoy, SJL Del grifo Pecsa de la Av. Malecón Checa al fondo, dentro del portón verde, al lado de la tienda Tambito."/>
    <s v="SAN JUAN DE LURIGANCHO"/>
    <s v="LIMA"/>
    <s v="LIMA"/>
    <d v="2023-10-23T12:30:49"/>
    <x v="374"/>
    <d v="2023-10-23T12:33:19"/>
    <x v="0"/>
    <x v="0"/>
    <x v="0"/>
  </r>
  <r>
    <n v="468"/>
    <s v="FDC9X222MUS6-1"/>
    <s v="FDC9X222MUS6"/>
    <s v="Normal"/>
    <s v="JULIO MIGUEL CHUMPITAZ VASQUEZ"/>
    <s v="DNI"/>
    <n v="8175943"/>
    <n v="51"/>
    <n v="932513612"/>
    <x v="0"/>
    <s v="Tienda"/>
    <s v="Confirmada"/>
    <s v="Diferida"/>
    <s v="Ecommerce desktop"/>
    <m/>
    <m/>
    <x v="2"/>
    <s v="Confirmado"/>
    <m/>
    <x v="1"/>
    <s v="Jesus Maria Horacio Urteaga 1366 Lima"/>
    <s v="Jr. Horacio Urteaga Nro 1366"/>
    <s v="JESUS MARIA"/>
    <s v="LIMA"/>
    <s v="LIMA"/>
    <d v="2023-10-23T18:05:40"/>
    <x v="375"/>
    <d v="2023-10-23T18:05:41"/>
    <x v="0"/>
    <x v="0"/>
    <x v="0"/>
  </r>
  <r>
    <n v="469"/>
    <s v="FDC9X225HR18-1"/>
    <s v="FDC9X225HR18"/>
    <s v="Normal"/>
    <s v="HERNAN ALCIDES LIZARBE BALDEON"/>
    <s v="DNI"/>
    <n v="42442305"/>
    <n v="51"/>
    <n v="932359391"/>
    <x v="0"/>
    <s v="Tienda"/>
    <s v="Confirmada"/>
    <s v="Diferida"/>
    <s v="Admin mobile"/>
    <m/>
    <m/>
    <x v="2"/>
    <s v="Confirmado"/>
    <m/>
    <x v="1"/>
    <s v="Mall Del Sur"/>
    <s v="Av. Los Lirios Nro 301 LCS-1042 C.C. Mall del Sur"/>
    <s v="SAN JUAN DE MIRAFLORES"/>
    <s v="LIMA"/>
    <s v="LIMA"/>
    <d v="2023-10-23T12:40:24"/>
    <x v="376"/>
    <d v="2023-10-23T12:40:25"/>
    <x v="0"/>
    <x v="0"/>
    <x v="0"/>
  </r>
  <r>
    <n v="470"/>
    <s v="FDC9X22H5VQ2-1"/>
    <s v="FDC9X22H5VQ2"/>
    <s v="Normal"/>
    <s v="VANESSA ALEJANDRA JIBAJA CORDOVA"/>
    <s v="DNI"/>
    <n v="72609218"/>
    <n v="51"/>
    <n v="991295004"/>
    <x v="0"/>
    <s v="Tienda"/>
    <s v="Confirmada"/>
    <s v="Diferida"/>
    <s v="Ecommerce desktop"/>
    <m/>
    <m/>
    <x v="2"/>
    <s v="Confirmado"/>
    <m/>
    <x v="1"/>
    <s v="Plaza San Miguel"/>
    <s v="Av. La Marina Nro 2000 Tda. Nro 96 SN C.C. Plaza San Miguel"/>
    <s v="SAN MIGUEL"/>
    <s v="LIMA"/>
    <s v="LIMA"/>
    <d v="2023-10-23T12:37:19"/>
    <x v="377"/>
    <d v="2023-10-23T12:37:19"/>
    <x v="0"/>
    <x v="0"/>
    <x v="0"/>
  </r>
  <r>
    <n v="471"/>
    <s v="FDC9X22S92N7-1"/>
    <s v="FDC9X22S92N7"/>
    <s v="Normal"/>
    <s v="CESIA RAQUEL REYES VASQUEZ"/>
    <s v="DNI"/>
    <n v="72697890"/>
    <n v="51"/>
    <n v="974583634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2:37:28"/>
    <x v="378"/>
    <d v="2023-10-23T12:37:28"/>
    <x v="0"/>
    <x v="0"/>
    <x v="0"/>
  </r>
  <r>
    <n v="472"/>
    <s v="FDC9X22SLXP4-1"/>
    <s v="FDC9X22SLXP4"/>
    <s v="Normal"/>
    <s v="SANDRA AGUILAR"/>
    <s v="DNI"/>
    <n v="71727807"/>
    <n v="51"/>
    <n v="910550332"/>
    <x v="0"/>
    <s v="Domicilio"/>
    <s v="Confirmada"/>
    <s v="Diferida"/>
    <s v="Ecommerce iOS"/>
    <m/>
    <m/>
    <x v="3"/>
    <s v="Confirmado"/>
    <m/>
    <x v="1"/>
    <s v="Delivery"/>
    <s v="CALLE TRES 169 CASA 7 RINCONADA BAJA LA MOLINA CUADRA 3. MANUEL PRADO UGARTECHE"/>
    <s v="LA MOLINA"/>
    <s v="LIMA"/>
    <s v="LIMA"/>
    <d v="2023-10-23T12:37:16"/>
    <x v="379"/>
    <d v="2023-10-23T12:40:15"/>
    <x v="0"/>
    <x v="0"/>
    <x v="0"/>
  </r>
  <r>
    <n v="473"/>
    <s v="FDC9X22YX5ZQ-1"/>
    <s v="FDC9X22YX5ZQ"/>
    <s v="Normal"/>
    <s v="ESTHER ARTEAGA BLAS"/>
    <s v="DNI"/>
    <n v="46515095"/>
    <n v="51"/>
    <n v="955590639"/>
    <x v="0"/>
    <s v="Tienda"/>
    <s v="Confirmada"/>
    <s v="Diferida"/>
    <s v="Admin desktop"/>
    <m/>
    <m/>
    <x v="0"/>
    <s v="Confirmado"/>
    <m/>
    <x v="1"/>
    <s v="Huamachuco Jose Balta 780 La Libertad"/>
    <s v="Jirón José Balta 780"/>
    <s v="HUAMACHUCO"/>
    <s v="SANCHEZ CARRION"/>
    <s v="LA LIBERTAD"/>
    <d v="2023-10-23T12:39:05"/>
    <x v="380"/>
    <d v="2023-10-23T12:39:05"/>
    <x v="0"/>
    <x v="0"/>
    <x v="0"/>
  </r>
  <r>
    <n v="474"/>
    <s v="FDC9X2339N2R-1"/>
    <s v="FDC9X2339N2R"/>
    <s v="Normal"/>
    <s v="ANDY PAUL THORNE NILUPU"/>
    <s v="DNI"/>
    <n v="47419704"/>
    <n v="51"/>
    <n v="969130819"/>
    <x v="0"/>
    <s v="Domicilio"/>
    <s v="Confirmada"/>
    <s v="Diferida"/>
    <s v="Ecommerce android"/>
    <m/>
    <m/>
    <x v="1"/>
    <s v="Confirmado"/>
    <m/>
    <x v="1"/>
    <s v="Delivery"/>
    <s v="AA.HH JUAN VALER SANDOVAL MZ.M LOTE O13 RESTAURANTE LA PARADA"/>
    <s v="PAITA"/>
    <s v="PAITA"/>
    <s v="PIURA"/>
    <d v="2023-10-23T12:38:23"/>
    <x v="381"/>
    <d v="2023-10-23T12:39:01"/>
    <x v="0"/>
    <x v="0"/>
    <x v="0"/>
  </r>
  <r>
    <n v="475"/>
    <s v="FDC9X23A45T8-1"/>
    <s v="FDC9X23A45T8"/>
    <s v="Normal"/>
    <s v="SHIRLEY YESENIA FLORES VELASQUEZ"/>
    <s v="DNI"/>
    <n v="70373466"/>
    <n v="51"/>
    <n v="996973844"/>
    <x v="0"/>
    <s v="Tienda"/>
    <s v="Confirmada"/>
    <s v="Diferida"/>
    <s v="Ecommerce android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2:40:19"/>
    <x v="382"/>
    <d v="2023-10-23T12:58:29"/>
    <x v="0"/>
    <x v="0"/>
    <x v="0"/>
  </r>
  <r>
    <n v="476"/>
    <s v="FDC9X23KH5HW-1"/>
    <s v="FDC9X23KH5HW"/>
    <s v="Normal"/>
    <s v="PAMELA ERIKA RAMOS QUISPE"/>
    <s v="DNI"/>
    <n v="46025177"/>
    <n v="51"/>
    <n v="999495252"/>
    <x v="0"/>
    <s v="Domicilio"/>
    <s v="Confirmada"/>
    <s v="Diferida"/>
    <s v="Admin desktop"/>
    <m/>
    <m/>
    <x v="1"/>
    <s v="Confirmado"/>
    <m/>
    <x v="1"/>
    <s v="Delivery"/>
    <s v="jr. Independencia 435 int. 7  a una cuadra del arco deustua"/>
    <s v="PUNO"/>
    <s v="PUNO"/>
    <s v="PUNO"/>
    <d v="2023-10-23T12:41:56"/>
    <x v="383"/>
    <d v="2023-10-23T12:41:56"/>
    <x v="0"/>
    <x v="0"/>
    <x v="0"/>
  </r>
  <r>
    <n v="477"/>
    <s v="FDC9X23LUGO6-1"/>
    <s v="FDC9X23LUGO6"/>
    <s v="Normal"/>
    <s v="IRWING SAMIR RAMOS VALLADOLID"/>
    <s v="DNI"/>
    <n v="45602214"/>
    <n v="51"/>
    <n v="982621085"/>
    <x v="0"/>
    <s v="Domicilio"/>
    <s v="Confirmada"/>
    <s v="Diferida"/>
    <s v="Ecommerce desktop"/>
    <m/>
    <m/>
    <x v="1"/>
    <s v="Confirmado"/>
    <m/>
    <x v="1"/>
    <s v="Delivery"/>
    <s v="JR. ARICA NRO. 380   LA MERCED A 3 CASAS ABAJO DE SUNAT."/>
    <s v="CHANCHAMAYO"/>
    <s v="CHANCHAMAYO"/>
    <s v="JUNÍN"/>
    <d v="2023-10-23T12:41:36"/>
    <x v="384"/>
    <d v="2023-10-23T12:43:49"/>
    <x v="0"/>
    <x v="0"/>
    <x v="0"/>
  </r>
  <r>
    <n v="478"/>
    <s v="FDC9X23RZ9CZ-1"/>
    <s v="FDC9X23RZ9CZ"/>
    <s v="Normal"/>
    <s v="Margarita  Meza"/>
    <s v="DNI"/>
    <n v="10601309"/>
    <n v="51"/>
    <n v="904364167"/>
    <x v="0"/>
    <s v="Tienda"/>
    <s v="Confirmada"/>
    <s v="Diferida"/>
    <s v="Ecommerce desktop"/>
    <m/>
    <m/>
    <x v="4"/>
    <s v="Confirmado"/>
    <m/>
    <x v="1"/>
    <s v="Real Plaza Puruchuco"/>
    <s v="Av. Nicolás Ayllon 4770 C.C. Real Plaza Este LC-173"/>
    <s v="ATE"/>
    <s v="LIMA"/>
    <s v="LIMA"/>
    <d v="2023-10-23T12:45:39"/>
    <x v="385"/>
    <d v="2023-10-23T12:45:39"/>
    <x v="0"/>
    <x v="0"/>
    <x v="0"/>
  </r>
  <r>
    <n v="479"/>
    <s v="FDC9X23WOLUO-1"/>
    <s v="FDC9X23WOLUO"/>
    <s v="Normal"/>
    <s v="Julio César  Díaz Mundaca"/>
    <s v="DNI"/>
    <n v="44993264"/>
    <n v="51"/>
    <n v="958694387"/>
    <x v="0"/>
    <s v="Tienda"/>
    <s v="Confirmada"/>
    <s v="Diferida"/>
    <s v="Ecommerce mobile"/>
    <m/>
    <m/>
    <x v="2"/>
    <s v="Confirmado"/>
    <m/>
    <x v="1"/>
    <s v="Mall Del Sur"/>
    <s v="Av. Los Lirios Nro 301 LCS-1042 C.C. Mall del Sur"/>
    <s v="SAN JUAN DE MIRAFLORES"/>
    <s v="LIMA"/>
    <s v="LIMA"/>
    <d v="2023-10-23T13:07:47"/>
    <x v="386"/>
    <d v="2023-10-23T13:07:47"/>
    <x v="0"/>
    <x v="0"/>
    <x v="0"/>
  </r>
  <r>
    <n v="480"/>
    <s v="FDC9X241ZG77-1"/>
    <s v="FDC9X241ZG77"/>
    <s v="Normal"/>
    <s v="YANINA JASMIN GARCES ROCA"/>
    <s v="DNI"/>
    <n v="79052155"/>
    <n v="51"/>
    <n v="986954196"/>
    <x v="0"/>
    <s v="Tienda"/>
    <s v="Confirmada"/>
    <s v="Diferida"/>
    <s v="Ecommerce mobile"/>
    <m/>
    <m/>
    <x v="2"/>
    <s v="Confirmado"/>
    <m/>
    <x v="1"/>
    <s v="Real Plaza Santa Clara"/>
    <s v="Av. Nicolas Ayllon 8694 C.C. Real Plaza Santa Clara Tda.142-143"/>
    <s v="ATE"/>
    <s v="LIMA"/>
    <s v="LIMA"/>
    <d v="2023-10-23T12:48:16"/>
    <x v="387"/>
    <d v="2023-10-23T12:48:16"/>
    <x v="0"/>
    <x v="0"/>
    <x v="0"/>
  </r>
  <r>
    <n v="481"/>
    <s v="FDC9X244D779-1"/>
    <s v="FDC9X244D779"/>
    <s v="Normal"/>
    <s v="Jesus Robles Paredes"/>
    <s v="DNI"/>
    <n v="70113093"/>
    <n v="51"/>
    <n v="987763830"/>
    <x v="0"/>
    <s v="Domicilio"/>
    <s v="Confirmada"/>
    <s v="Diferida"/>
    <s v="Ecommerce mobile"/>
    <m/>
    <m/>
    <x v="1"/>
    <s v="Confirmado"/>
    <m/>
    <x v="1"/>
    <s v="Delivery"/>
    <s v="Jiron Renan Elias OlivEra 465 El Agustino Cerca al Colegio Johannes Gutenberg"/>
    <s v="EL AGUSTINO"/>
    <s v="LIMA"/>
    <s v="LIMA"/>
    <d v="2023-10-23T12:45:27"/>
    <x v="388"/>
    <d v="2023-10-23T12:45:27"/>
    <x v="0"/>
    <x v="0"/>
    <x v="0"/>
  </r>
  <r>
    <n v="482"/>
    <s v="FDC9X248RTFJ-1"/>
    <s v="FDC9X248RTFJ"/>
    <s v="Normal"/>
    <s v="Pablo Luis Diaz Escobedo"/>
    <s v="DNI"/>
    <n v="46541267"/>
    <n v="51"/>
    <n v="993130710"/>
    <x v="0"/>
    <s v="Tienda"/>
    <s v="Confirmada"/>
    <s v="Diferida"/>
    <s v="Ecommerce desktop"/>
    <m/>
    <m/>
    <x v="4"/>
    <s v="Confirmado"/>
    <m/>
    <x v="1"/>
    <s v="Real Plaza Primavera"/>
    <s v="Av. Angamos Este 2681 Int. 113 - San Borja"/>
    <s v="SAN BORJA"/>
    <s v="LIMA"/>
    <s v="LIMA"/>
    <d v="2023-10-23T12:47:43"/>
    <x v="389"/>
    <d v="2023-10-23T12:47:43"/>
    <x v="0"/>
    <x v="0"/>
    <x v="0"/>
  </r>
  <r>
    <n v="483"/>
    <s v="FDC9X249S9CY-1"/>
    <s v="FDC9X249S9CY"/>
    <s v="Normal"/>
    <s v="JULVER JHON VILCA APAZA"/>
    <s v="DNI"/>
    <n v="73903678"/>
    <n v="51"/>
    <n v="986870355"/>
    <x v="0"/>
    <s v="Tienda"/>
    <s v="Confirmada"/>
    <s v="Diferida"/>
    <s v="Ecommerce android"/>
    <m/>
    <m/>
    <x v="0"/>
    <s v="Confirmado"/>
    <m/>
    <x v="1"/>
    <s v="Tacna San Martin 737 Tacna"/>
    <s v="Av. San Martin Nro 737"/>
    <s v="TACNA"/>
    <s v="TACNA"/>
    <s v="TACNA"/>
    <d v="2023-10-23T12:48:43"/>
    <x v="390"/>
    <d v="2023-10-23T12:49:09"/>
    <x v="0"/>
    <x v="0"/>
    <x v="0"/>
  </r>
  <r>
    <n v="484"/>
    <s v="FDC9X24F31DV-1"/>
    <s v="FDC9X24F31DV"/>
    <s v="Normal"/>
    <s v="DINORAH GIGIOLLA VARGAS DURAND"/>
    <s v="DNI"/>
    <n v="32138645"/>
    <n v="51"/>
    <n v="992323702"/>
    <x v="0"/>
    <s v="Tienda"/>
    <s v="Confirmada"/>
    <s v="Diferida"/>
    <s v="Ecommerce desktop"/>
    <m/>
    <m/>
    <x v="4"/>
    <s v="Confirmado"/>
    <m/>
    <x v="1"/>
    <s v="El Polo"/>
    <s v="Av. El Polo 706 Tda. B 127-128"/>
    <s v="SANTIAGO DE SURCO"/>
    <s v="LIMA"/>
    <s v="LIMA"/>
    <d v="2023-10-23T14:13:59"/>
    <x v="391"/>
    <d v="2023-10-23T14:13:59"/>
    <x v="0"/>
    <x v="0"/>
    <x v="0"/>
  </r>
  <r>
    <n v="485"/>
    <s v="FDC9X24GC201-1"/>
    <s v="FDC9X24GC201"/>
    <s v="Normal"/>
    <s v="JOSE EDSON ESTELA TORRES"/>
    <s v="DNI"/>
    <n v="76344100"/>
    <n v="51"/>
    <n v="927976734"/>
    <x v="0"/>
    <s v="Tienda"/>
    <s v="Confirmada"/>
    <s v="Diferida"/>
    <s v="Ecommerce mobile"/>
    <m/>
    <m/>
    <x v="4"/>
    <s v="Confirmado"/>
    <m/>
    <x v="1"/>
    <s v="Real Plaza Puruchuco"/>
    <s v="Av. Nicolás Ayllon 4770 C.C. Real Plaza Este LC-173"/>
    <s v="ATE"/>
    <s v="LIMA"/>
    <s v="LIMA"/>
    <d v="2023-10-23T12:48:57"/>
    <x v="392"/>
    <d v="2023-10-23T12:48:57"/>
    <x v="0"/>
    <x v="0"/>
    <x v="0"/>
  </r>
  <r>
    <n v="486"/>
    <s v="FDC9X24GZMWK-1"/>
    <s v="FDC9X24GZMWK"/>
    <s v="Normal"/>
    <s v="CARLOS VIDAL MONTENEGRO SEGOVIA"/>
    <s v="DNI"/>
    <n v="70094430"/>
    <n v="51"/>
    <n v="976006363"/>
    <x v="0"/>
    <s v="Domicilio"/>
    <s v="Confirmada"/>
    <s v="Diferida"/>
    <s v="Ecommerce mobile"/>
    <m/>
    <m/>
    <x v="1"/>
    <s v="Confirmado"/>
    <m/>
    <x v="1"/>
    <s v="Delivery"/>
    <s v="CALLE LA MARINA # 416 FRENTE AL RECREO LOS CEDROS"/>
    <s v="JAEN"/>
    <s v="JAEN"/>
    <s v="CAJAMARCA"/>
    <d v="2023-10-23T12:47:01"/>
    <x v="393"/>
    <d v="2023-10-23T12:49:21"/>
    <x v="0"/>
    <x v="0"/>
    <x v="0"/>
  </r>
  <r>
    <n v="487"/>
    <s v="FDC9X24RERF1-1"/>
    <s v="FDC9X24RERF1"/>
    <s v="Normal"/>
    <s v="PRISCILIA ELIZABEHT DELGADO GUTIERREZ"/>
    <s v="DNI"/>
    <n v="48379439"/>
    <n v="51"/>
    <n v="981035973"/>
    <x v="0"/>
    <s v="Tienda"/>
    <s v="Confirmada"/>
    <s v="Diferida"/>
    <s v="Ecommerce android"/>
    <m/>
    <m/>
    <x v="2"/>
    <s v="Confirmado"/>
    <m/>
    <x v="1"/>
    <s v="Plaza San Miguel"/>
    <s v="Av. La Marina Nro 2000 Tda. Nro 96 SN C.C. Plaza San Miguel"/>
    <s v="SAN MIGUEL"/>
    <s v="LIMA"/>
    <s v="LIMA"/>
    <d v="2023-10-23T12:48:33"/>
    <x v="394"/>
    <d v="2023-10-23T12:49:04"/>
    <x v="0"/>
    <x v="0"/>
    <x v="0"/>
  </r>
  <r>
    <n v="488"/>
    <s v="FDC9X24RVWSD-1"/>
    <s v="FDC9X24RVWSD"/>
    <s v="Normal"/>
    <s v="ALEXANDER JHON TARAZONA OLORTEGUI"/>
    <s v="DNI"/>
    <n v="74745162"/>
    <n v="51"/>
    <n v="992305719"/>
    <x v="0"/>
    <s v="Domicilio"/>
    <s v="Confirmada"/>
    <s v="Diferida"/>
    <s v="Ecommerce android"/>
    <m/>
    <m/>
    <x v="1"/>
    <s v="Confirmado"/>
    <m/>
    <x v="1"/>
    <s v="Delivery"/>
    <s v="ASOC 200 MILLAS MZ D LT 7 PARADERO CHIMPUM CALLAO   KM 22.70 DE LA AV. TÚPAC AMARU"/>
    <s v="CARABAYLLO"/>
    <s v="LIMA"/>
    <s v="LIMA"/>
    <d v="2023-10-23T12:54:21"/>
    <x v="395"/>
    <d v="2023-10-23T12:54:21"/>
    <x v="0"/>
    <x v="0"/>
    <x v="0"/>
  </r>
  <r>
    <n v="489"/>
    <s v="FDC9X24YUQ5Q-2"/>
    <s v="FDC9X24YUQ5Q"/>
    <s v="Normal"/>
    <s v="JANET CAROL HUANCA CHULLUNQUIA"/>
    <s v="DNI"/>
    <n v="72472160"/>
    <n v="51"/>
    <n v="934480277"/>
    <x v="0"/>
    <s v="Tienda"/>
    <s v="Confirmada"/>
    <s v="Diferida"/>
    <s v="Ecommerce android"/>
    <m/>
    <m/>
    <x v="0"/>
    <s v="Confirmado"/>
    <m/>
    <x v="1"/>
    <s v="Arequipa San Juan De Dios 225 Arequipa"/>
    <s v="San Juan de Dios Nro 225"/>
    <s v="AREQUIPA"/>
    <s v="AREQUIPA"/>
    <s v="AREQUIPA"/>
    <d v="2023-10-23T12:51:26"/>
    <x v="396"/>
    <d v="2023-10-23T12:51:26"/>
    <x v="0"/>
    <x v="0"/>
    <x v="0"/>
  </r>
  <r>
    <n v="490"/>
    <s v="FDC9X253OCK5-1"/>
    <s v="FDC9X253OCK5"/>
    <s v="Normal"/>
    <s v="JOHANA MARIELLA CONCHA ROSAS"/>
    <s v="DNI"/>
    <n v="41165994"/>
    <n v="51"/>
    <n v="947676335"/>
    <x v="0"/>
    <s v="Domicilio"/>
    <s v="Confirmada"/>
    <s v="Diferida"/>
    <s v="Ecommerce android"/>
    <s v="Cluster"/>
    <s v="Confirmado"/>
    <x v="1"/>
    <s v="Creado"/>
    <m/>
    <x v="0"/>
    <s v="Delivery"/>
    <s v="URB. SAN FRANCISCO MZ-C LOTE- 9 // DETRAS DEL PARQUE SAN FRANCISCO LA ULTIMA CASA, HAY UNA ANTENA DE INTERNET// CDRA SIGUIENTE CDRA DE CAMANA"/>
    <s v="CAMANA"/>
    <s v="CAMANA"/>
    <s v="AREQUIPA"/>
    <d v="2023-10-23T12:50:45"/>
    <x v="397"/>
    <d v="2023-10-23T12:50:46"/>
    <x v="0"/>
    <x v="0"/>
    <x v="0"/>
  </r>
  <r>
    <n v="491"/>
    <s v="FDC9X25EZNOO-1"/>
    <s v="FDC9X25EZNOO"/>
    <s v="Normal"/>
    <s v="IVAN SAUL SOLANO APONTE"/>
    <s v="DNI"/>
    <n v="70239405"/>
    <n v="51"/>
    <n v="900420925"/>
    <x v="0"/>
    <s v="Tienda"/>
    <s v="Confirmada"/>
    <s v="Diferida"/>
    <s v="Ecommerce desktop"/>
    <m/>
    <m/>
    <x v="0"/>
    <s v="Confirmado"/>
    <m/>
    <x v="1"/>
    <s v="Ayacucho Asamblea 206-208 Ayacucho"/>
    <s v="Jr. Asamblea Nro. 206 - 208"/>
    <s v="AYACUCHO"/>
    <s v="HUAMANGA"/>
    <s v="AYACUCHO"/>
    <d v="2023-10-23T12:54:04"/>
    <x v="398"/>
    <d v="2023-10-23T12:54:04"/>
    <x v="0"/>
    <x v="0"/>
    <x v="0"/>
  </r>
  <r>
    <n v="492"/>
    <s v="FDC9X25K1V4X-1"/>
    <s v="FDC9X25K1V4X"/>
    <s v="Normal"/>
    <s v="Oscar  Leon"/>
    <s v="DNI"/>
    <n v="41158285"/>
    <n v="51"/>
    <n v="993983248"/>
    <x v="0"/>
    <s v="Domicilio"/>
    <s v="Confirmada"/>
    <s v="Diferida"/>
    <s v="Ecommerce android"/>
    <m/>
    <m/>
    <x v="1"/>
    <s v="Confirmado"/>
    <m/>
    <x v="1"/>
    <s v="Delivery"/>
    <s v="Av. viru 630 casa de 2 pisos color naranja"/>
    <s v="VIRU"/>
    <s v="VIRU"/>
    <s v="LA LIBERTAD"/>
    <d v="2023-10-23T12:55:41"/>
    <x v="399"/>
    <d v="2023-10-23T12:55:41"/>
    <x v="0"/>
    <x v="0"/>
    <x v="0"/>
  </r>
  <r>
    <n v="493"/>
    <s v="FDC9X26K70V1-1"/>
    <s v="FDC9X26K70V1"/>
    <s v="Normal"/>
    <s v="LUIS ENRIQUE SANTILLAN RUIZ"/>
    <s v="DNI"/>
    <n v="71213884"/>
    <n v="51"/>
    <n v="998968837"/>
    <x v="0"/>
    <s v="Tienda"/>
    <s v="Confirmada"/>
    <s v="Diferida"/>
    <s v="Ecommerce android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3T13:01:02"/>
    <x v="400"/>
    <d v="2023-10-23T13:07:04"/>
    <x v="0"/>
    <x v="0"/>
    <x v="0"/>
  </r>
  <r>
    <n v="494"/>
    <s v="FDC9X26MKS7K-1"/>
    <s v="FDC9X26MKS7K"/>
    <s v="Normal"/>
    <s v="FATIMA DEL ROSARIO PAJARES HERNANDEZ"/>
    <s v="DNI"/>
    <n v="73109068"/>
    <n v="51"/>
    <n v="983102782"/>
    <x v="0"/>
    <s v="Tienda"/>
    <s v="Confirmada"/>
    <s v="Diferida"/>
    <s v="Ecommerce iOS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3:01:57"/>
    <x v="401"/>
    <d v="2023-10-23T13:01:57"/>
    <x v="0"/>
    <x v="0"/>
    <x v="0"/>
  </r>
  <r>
    <n v="495"/>
    <s v="FDC9X2DBAC6G-1"/>
    <s v="FDC9X2DBAC6G"/>
    <s v="Normal"/>
    <s v="INGRID SOLEDAD LOPEZ HUALLPA"/>
    <s v="DNI"/>
    <n v="74495771"/>
    <n v="51"/>
    <n v="978479037"/>
    <x v="0"/>
    <s v="Tienda"/>
    <s v="Confirmada"/>
    <s v="Diferida"/>
    <s v="Ecommerce android"/>
    <m/>
    <m/>
    <x v="2"/>
    <s v="Confirmado"/>
    <m/>
    <x v="1"/>
    <s v="Real Plaza Centro Cívico"/>
    <s v="Av. Garcilazo de la Vega Nro 1337 Int. 2011 C.C. Real Plaza Centro Civico"/>
    <s v="LIMA"/>
    <s v="LIMA"/>
    <s v="LIMA"/>
    <d v="2023-10-23T13:04:25"/>
    <x v="402"/>
    <d v="2023-10-23T13:04:25"/>
    <x v="0"/>
    <x v="0"/>
    <x v="0"/>
  </r>
  <r>
    <n v="496"/>
    <s v="FDC9X2DCPSHF-1"/>
    <s v="FDC9X2DCPSHF"/>
    <s v="Normal"/>
    <s v="LUZ MERIDA DE LA CRUZ CORAHUA"/>
    <s v="DNI"/>
    <n v="44138355"/>
    <n v="51"/>
    <n v="922235045"/>
    <x v="0"/>
    <s v="Tienda"/>
    <s v="Confirmada"/>
    <s v="Diferida"/>
    <s v="Admin mobile"/>
    <m/>
    <m/>
    <x v="2"/>
    <s v="Confirmado"/>
    <m/>
    <x v="1"/>
    <s v="Real Plaza Santa Clara"/>
    <s v="Av. Nicolas Ayllon 8694 C.C. Real Plaza Santa Clara Tda.142-143"/>
    <s v="ATE"/>
    <s v="LIMA"/>
    <s v="LIMA"/>
    <d v="2023-10-23T13:02:23"/>
    <x v="403"/>
    <d v="2023-10-23T13:02:23"/>
    <x v="0"/>
    <x v="0"/>
    <x v="0"/>
  </r>
  <r>
    <n v="497"/>
    <s v="FDC9X2DDQ8MR-1"/>
    <s v="FDC9X2DDQ8MR"/>
    <s v="Normal"/>
    <s v="CLAUDIA CECILIA CASTRO NAVARRO"/>
    <s v="DNI"/>
    <n v="7884503"/>
    <n v="51"/>
    <n v="984124475"/>
    <x v="0"/>
    <s v="Tienda"/>
    <s v="Confirmada"/>
    <s v="Diferida"/>
    <s v="Ecommerce iOS"/>
    <m/>
    <m/>
    <x v="4"/>
    <s v="Confirmado"/>
    <m/>
    <x v="1"/>
    <s v="Open Plaza Angamos"/>
    <s v="Av. Angamos Nro 1803 C.C. Angamos Open Plaza Tda. 39"/>
    <s v="SURQUILLO"/>
    <s v="LIMA"/>
    <s v="LIMA"/>
    <d v="2023-10-23T13:02:02"/>
    <x v="404"/>
    <d v="2023-10-23T13:02:02"/>
    <x v="0"/>
    <x v="0"/>
    <x v="0"/>
  </r>
  <r>
    <n v="498"/>
    <s v="FDC9X2DJ35W8-1"/>
    <s v="FDC9X2DJ35W8"/>
    <s v="Normal"/>
    <s v="HECTOR ANDIA GUILLEN"/>
    <s v="DNI"/>
    <n v="46275216"/>
    <n v="51"/>
    <n v="974961623"/>
    <x v="0"/>
    <s v="Tienda"/>
    <s v="Confirmada"/>
    <s v="Diferida"/>
    <s v="Ecommerce android"/>
    <m/>
    <m/>
    <x v="0"/>
    <s v="Confirmado"/>
    <m/>
    <x v="1"/>
    <s v="Real Plaza Cuzco"/>
    <s v="Av. La Cultura C.C. Real Plaza Cuzco, Tda Nro 148"/>
    <s v="CUSCO"/>
    <s v="CUSCO"/>
    <s v="CUSCO"/>
    <d v="2023-10-23T15:04:42"/>
    <x v="405"/>
    <d v="2023-10-23T15:04:42"/>
    <x v="0"/>
    <x v="0"/>
    <x v="0"/>
  </r>
  <r>
    <n v="499"/>
    <s v="FDC9X2DPXOJM-1"/>
    <s v="FDC9X2DPXOJM"/>
    <s v="Normal"/>
    <s v="GODOFREDO AGUSTIN URETA RAFAEL"/>
    <s v="DNI"/>
    <n v="10013844"/>
    <n v="51"/>
    <n v="994680683"/>
    <x v="0"/>
    <s v="Domicilio"/>
    <s v="Confirmada"/>
    <s v="Diferida"/>
    <s v="Ecommerce iOS"/>
    <m/>
    <m/>
    <x v="3"/>
    <s v="Confirmado"/>
    <m/>
    <x v="1"/>
    <s v="Delivery"/>
    <s v="CALLE ARMATAMBO 240 DPTO 201 ALTURA CUADRA 4 DE LA PROLONGACION LOS FRESNOS"/>
    <s v="LA MOLINA"/>
    <s v="LIMA"/>
    <s v="LIMA"/>
    <d v="2023-10-23T15:15:06"/>
    <x v="406"/>
    <d v="2023-10-23T15:15:06"/>
    <x v="0"/>
    <x v="0"/>
    <x v="0"/>
  </r>
  <r>
    <n v="500"/>
    <s v="FDC9X2DQ4426-1"/>
    <s v="FDC9X2DQ4426"/>
    <s v="Normal"/>
    <s v="CHRISTIAN FIDEL VILLENA ABRIOJO"/>
    <s v="DNI"/>
    <n v="72898371"/>
    <n v="51"/>
    <n v="923404871"/>
    <x v="0"/>
    <s v="Tienda"/>
    <s v="Confirmada"/>
    <s v="Diferida"/>
    <s v="Ecommerce desktop"/>
    <m/>
    <m/>
    <x v="2"/>
    <s v="Confirmado"/>
    <m/>
    <x v="1"/>
    <s v="Mega Plaza Independencia"/>
    <s v="Av. Alfredo Mendiola  Nro 698  C.C. Megaplaza Tda. 30"/>
    <s v="INDEPENDENCIA"/>
    <s v="LIMA"/>
    <s v="LIMA"/>
    <d v="2023-10-23T13:03:39"/>
    <x v="407"/>
    <d v="2023-10-23T13:03:39"/>
    <x v="0"/>
    <x v="0"/>
    <x v="0"/>
  </r>
  <r>
    <n v="501"/>
    <s v="FDC9X2DUTGIL-1"/>
    <s v="FDC9X2DUTGIL"/>
    <s v="Normal"/>
    <s v="criselda huari mollehuanca"/>
    <s v="DNI"/>
    <n v="45265037"/>
    <n v="51"/>
    <n v="974274052"/>
    <x v="0"/>
    <s v="Tienda"/>
    <s v="Confirmada"/>
    <s v="Diferida"/>
    <s v="Admin mobile"/>
    <m/>
    <m/>
    <x v="2"/>
    <s v="Confirmado"/>
    <m/>
    <x v="1"/>
    <s v="SJM San Juan 1162 Lima"/>
    <s v="Av. San Juan Nro 1162 - 1162a"/>
    <s v="SAN JUAN DE MIRAFLORES"/>
    <s v="LIMA"/>
    <s v="LIMA"/>
    <d v="2023-10-23T13:04:51"/>
    <x v="408"/>
    <d v="2023-10-23T13:04:51"/>
    <x v="0"/>
    <x v="0"/>
    <x v="0"/>
  </r>
  <r>
    <n v="502"/>
    <s v="FDC9X2ENP5PD-1"/>
    <s v="FDC9X2ENP5PD"/>
    <s v="Normal"/>
    <s v="LEIDY SOFIA BAZAN ALVARADO"/>
    <s v="Pasaporte"/>
    <n v="70945372"/>
    <n v="51"/>
    <n v="922152320"/>
    <x v="0"/>
    <s v="Domicilio"/>
    <s v="Confirmada"/>
    <s v="Diferida"/>
    <s v="Ecommerce android"/>
    <m/>
    <m/>
    <x v="1"/>
    <s v="Confirmado"/>
    <m/>
    <x v="1"/>
    <s v="Delivery"/>
    <s v="SECTOR  3 GRUPO 25 A MANZANA K LOTE 15 ENTRE LA AVENIDA BOLIVAR Y PASTOR SEVILLA  RUTA C, HOSPITAL JUAN PABLO II"/>
    <s v="VILLA EL SALVADOR"/>
    <s v="LIMA"/>
    <s v="LIMA"/>
    <d v="2023-10-23T13:09:57"/>
    <x v="409"/>
    <d v="2023-10-23T13:09:57"/>
    <x v="0"/>
    <x v="0"/>
    <x v="0"/>
  </r>
  <r>
    <n v="503"/>
    <s v="FDC9X2EU0E1A-1"/>
    <s v="FDC9X2EU0E1A"/>
    <s v="Normal"/>
    <s v="AZUCENA SARAI DE LA CRUZ MANTILLA"/>
    <s v="DNI"/>
    <n v="71509842"/>
    <n v="51"/>
    <n v="980503314"/>
    <x v="0"/>
    <s v="Tienda"/>
    <s v="Confirmada"/>
    <s v="Diferida"/>
    <s v="Ecommerce iOS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3:11:04"/>
    <x v="410"/>
    <d v="2023-10-23T13:13:16"/>
    <x v="0"/>
    <x v="0"/>
    <x v="0"/>
  </r>
  <r>
    <n v="504"/>
    <s v="FDC9X2EVFUJJ-1"/>
    <s v="FDC9X2EVFUJJ"/>
    <s v="Normal"/>
    <s v="CHRISTIAN ALVARO BORBOR SILVA"/>
    <s v="DNI"/>
    <n v="71253315"/>
    <n v="51"/>
    <n v="954642565"/>
    <x v="0"/>
    <s v="Domicilio"/>
    <s v="Confirmada"/>
    <s v="Diferida"/>
    <s v="Ecommerce desktop"/>
    <m/>
    <m/>
    <x v="1"/>
    <s v="Confirmado"/>
    <m/>
    <x v="1"/>
    <s v="Delivery"/>
    <s v="Jr. 16 de octubre #783 Referencia iglesia evangélica el shalom"/>
    <s v="LAMAS"/>
    <s v="LAMAS"/>
    <s v="SAN MARTÍN"/>
    <d v="2023-10-23T13:14:24"/>
    <x v="411"/>
    <d v="2023-10-23T13:14:24"/>
    <x v="0"/>
    <x v="0"/>
    <x v="0"/>
  </r>
  <r>
    <n v="505"/>
    <s v="FDC9X2F07C6V-1"/>
    <s v="FDC9X2F07C6V"/>
    <s v="Normal"/>
    <s v="ALESSANDRA ROSEMARIE VERANO PADILLA"/>
    <s v="DNI"/>
    <n v="72923695"/>
    <n v="51"/>
    <n v="913845748"/>
    <x v="0"/>
    <s v="Domicilio"/>
    <s v="Confirmada"/>
    <s v="Diferida"/>
    <s v="Ecommerce desktop"/>
    <m/>
    <m/>
    <x v="1"/>
    <s v="Confirmado"/>
    <m/>
    <x v="1"/>
    <s v="Delivery"/>
    <s v="SANTA ROSALIA 452 PANDO 3 ETAPA"/>
    <s v="LIMA"/>
    <s v="LIMA"/>
    <s v="LIMA"/>
    <d v="2023-10-23T13:14:38"/>
    <x v="412"/>
    <d v="2023-10-23T13:14:38"/>
    <x v="0"/>
    <x v="0"/>
    <x v="0"/>
  </r>
  <r>
    <n v="506"/>
    <s v="FDC9X2F1R3TR-1"/>
    <s v="FDC9X2F1R3TR"/>
    <s v="Normal"/>
    <s v="MARIA FERNANDA LOPEZ TORRES ROJAS"/>
    <s v="DNI"/>
    <n v="45483391"/>
    <n v="51"/>
    <n v="997867117"/>
    <x v="0"/>
    <s v="Tienda"/>
    <s v="Confirmada"/>
    <s v="Diferida"/>
    <s v="Ecommerce desktop"/>
    <m/>
    <m/>
    <x v="2"/>
    <s v="Confirmado"/>
    <m/>
    <x v="1"/>
    <s v="Locker Miraflores Parque Kennedy Los Portales Lima"/>
    <s v="Parque Kennedy, sótano nivel 1, Ref. Cerca a la Entrada C al costado de la Parroquia La Virgen Milagrosa"/>
    <s v="MIRAFLORES"/>
    <s v="LIMA"/>
    <s v="LIMA"/>
    <d v="2023-10-23T13:16:44"/>
    <x v="413"/>
    <d v="2023-10-23T13:21:02"/>
    <x v="0"/>
    <x v="0"/>
    <x v="0"/>
  </r>
  <r>
    <n v="507"/>
    <s v="FDC9X2F61G46-1"/>
    <s v="FDC9X2F61G46"/>
    <s v="Normal"/>
    <s v="KATHERINE ORIELLE BRAVO RUESTA"/>
    <s v="DNI"/>
    <n v="46383284"/>
    <n v="51"/>
    <n v="926897204"/>
    <x v="0"/>
    <s v="Domicilio"/>
    <s v="Confirmada"/>
    <s v="Diferida"/>
    <s v="Ecommerce android"/>
    <m/>
    <m/>
    <x v="1"/>
    <s v="Confirmado"/>
    <m/>
    <x v="1"/>
    <s v="Delivery"/>
    <s v="PASAJE MADRE DE DIOS MZ K LOTE 22 URBANIZACION SAN JUAN MACIAS"/>
    <s v="CALLAO"/>
    <s v="PROV. CONST. DEL CALLAO"/>
    <s v="CALLAO"/>
    <d v="2023-10-23T18:53:19"/>
    <x v="414"/>
    <d v="2023-10-23T18:53:19"/>
    <x v="0"/>
    <x v="0"/>
    <x v="0"/>
  </r>
  <r>
    <n v="508"/>
    <s v="FDC9X2F7Y1SH-1"/>
    <s v="FDC9X2F7Y1SH"/>
    <s v="Normal"/>
    <s v="Ashly Lizbeth  Navarro Juarez"/>
    <s v="DNI"/>
    <n v="75621938"/>
    <n v="51"/>
    <n v="998352161"/>
    <x v="0"/>
    <s v="Tienda"/>
    <s v="Confirmada"/>
    <s v="Diferida"/>
    <s v="Ecommerce mobile"/>
    <m/>
    <m/>
    <x v="4"/>
    <s v="Confirmado"/>
    <m/>
    <x v="1"/>
    <s v="Gamarra 801-803 La Victoria Lima"/>
    <s v="Jr. Gamarra Nro 801 - 803"/>
    <s v="LA VICTORIA"/>
    <s v="LIMA"/>
    <s v="LIMA"/>
    <d v="2023-10-23T13:19:25"/>
    <x v="415"/>
    <d v="2023-10-23T13:19:25"/>
    <x v="0"/>
    <x v="0"/>
    <x v="0"/>
  </r>
  <r>
    <n v="509"/>
    <s v="FDC9X2FCTTRS-1"/>
    <s v="FDC9X2FCTTRS"/>
    <s v="Normal"/>
    <s v="DIANA ALMENDRA FLORES RIOS"/>
    <s v="DNI"/>
    <n v="73319972"/>
    <n v="51"/>
    <n v="919294576"/>
    <x v="0"/>
    <s v="Tienda"/>
    <s v="Confirmada"/>
    <s v="Diferida"/>
    <s v="Ecommerce desktop"/>
    <m/>
    <m/>
    <x v="2"/>
    <s v="Confirmado"/>
    <m/>
    <x v="1"/>
    <s v="Minka Callao"/>
    <s v="Av. Argentina 3093 Local L570 C.C. Minka"/>
    <s v="CALLAO"/>
    <s v="PROV. CONST. DEL CALLAO"/>
    <s v="CALLAO"/>
    <d v="2023-10-23T13:17:06"/>
    <x v="416"/>
    <d v="2023-10-23T13:17:06"/>
    <x v="0"/>
    <x v="0"/>
    <x v="0"/>
  </r>
  <r>
    <n v="510"/>
    <s v="FDC9X2FN0E4H-1"/>
    <s v="FDC9X2FN0E4H"/>
    <s v="Normal"/>
    <s v="ALCIDES BALLENA RIOS"/>
    <s v="DNI"/>
    <n v="72912635"/>
    <n v="51"/>
    <n v="924828429"/>
    <x v="0"/>
    <s v="Tienda"/>
    <s v="Confirmada"/>
    <s v="Diferida"/>
    <s v="Ecommerce android"/>
    <m/>
    <m/>
    <x v="0"/>
    <s v="Confirmado"/>
    <m/>
    <x v="1"/>
    <s v="Huamachuco Jose Balta 780 La Libertad"/>
    <s v="Jirón José Balta 780"/>
    <s v="HUAMACHUCO"/>
    <s v="SANCHEZ CARRION"/>
    <s v="LA LIBERTAD"/>
    <d v="2023-10-23T13:16:25"/>
    <x v="417"/>
    <d v="2023-10-23T13:16:25"/>
    <x v="0"/>
    <x v="0"/>
    <x v="0"/>
  </r>
  <r>
    <n v="511"/>
    <s v="FDC9X2FTMCBI-1"/>
    <s v="FDC9X2FTMCBI"/>
    <s v="Normal"/>
    <s v="Mirna Asuncion  Aranda Lumbre"/>
    <s v="DNI"/>
    <n v="40971069"/>
    <n v="51"/>
    <n v="916196317"/>
    <x v="0"/>
    <s v="Tienda"/>
    <s v="Confirmada"/>
    <s v="Diferida"/>
    <s v="Ecommerce android"/>
    <s v="Tiendas"/>
    <s v="Confirmado"/>
    <x v="2"/>
    <s v="Creado"/>
    <m/>
    <x v="14"/>
    <s v="Real Plaza Santa Clara"/>
    <s v="Av. Nicolas Ayllon 8694 C.C. Real Plaza Santa Clara Tda.142-143"/>
    <s v="ATE"/>
    <s v="LIMA"/>
    <s v="LIMA"/>
    <d v="2023-10-23T13:18:31"/>
    <x v="418"/>
    <d v="2023-10-23T13:18:31"/>
    <x v="3"/>
    <x v="1"/>
    <x v="0"/>
  </r>
  <r>
    <n v="512"/>
    <s v="FDC9X2FU7S3U-1"/>
    <s v="FDC9X2FU7S3U"/>
    <s v="Normal"/>
    <s v="CECILIA SUHAI LOURDES PAULINI RETO"/>
    <s v="DNI"/>
    <n v="40116385"/>
    <n v="51"/>
    <n v="997266598"/>
    <x v="0"/>
    <s v="Recógelo ahora"/>
    <s v="Confirmada"/>
    <s v="Diferida"/>
    <s v="Ecommerce android"/>
    <m/>
    <m/>
    <x v="5"/>
    <m/>
    <m/>
    <x v="15"/>
    <s v="Real Plaza Piura"/>
    <s v="Av. Sanchez Cerro 234 C.C. Real Plaza Piura Tda. 105"/>
    <s v="PIURA"/>
    <s v="PIURA"/>
    <s v="PIURA"/>
    <d v="2023-10-23T18:26:53"/>
    <x v="419"/>
    <d v="2023-10-23T18:26:53"/>
    <x v="2"/>
    <x v="1"/>
    <x v="0"/>
  </r>
  <r>
    <n v="513"/>
    <s v="FDC9X2FU7S3U-2"/>
    <s v="FDC9X2FU7S3U"/>
    <s v="Normal"/>
    <s v="CECILIA SUHAI LOURDES PAULINI RETO"/>
    <s v="DNI"/>
    <n v="40116385"/>
    <n v="51"/>
    <n v="997266598"/>
    <x v="0"/>
    <s v="Tienda"/>
    <s v="Confirmada"/>
    <s v="Diferida"/>
    <s v="Ecommerce android"/>
    <m/>
    <m/>
    <x v="4"/>
    <s v="Confirmado"/>
    <m/>
    <x v="16"/>
    <s v="Real Plaza Piura"/>
    <s v="Av. Sanchez Cerro 234 C.C. Real Plaza Piura Tda. 105"/>
    <s v="PIURA"/>
    <s v="PIURA"/>
    <s v="PIURA"/>
    <d v="2023-10-23T18:26:53"/>
    <x v="419"/>
    <d v="2023-10-23T18:26:53"/>
    <x v="2"/>
    <x v="1"/>
    <x v="0"/>
  </r>
  <r>
    <n v="514"/>
    <s v="FDC9X2FU7S3U-3"/>
    <s v="FDC9X2FU7S3U"/>
    <s v="Normal"/>
    <s v="CECILIA SUHAI LOURDES PAULINI RETO"/>
    <s v="DNI"/>
    <n v="40116385"/>
    <n v="51"/>
    <n v="997266598"/>
    <x v="0"/>
    <s v="Tienda"/>
    <s v="Confirmada"/>
    <s v="Diferida"/>
    <s v="Ecommerce android"/>
    <s v="Cluster"/>
    <s v="Confirmado"/>
    <x v="0"/>
    <s v="Creado"/>
    <m/>
    <x v="0"/>
    <s v="Real Plaza Piura"/>
    <s v="Av. Sanchez Cerro 234 C.C. Real Plaza Piura Tda. 105"/>
    <s v="PIURA"/>
    <s v="PIURA"/>
    <s v="PIURA"/>
    <d v="2023-10-23T18:26:53"/>
    <x v="419"/>
    <d v="2023-10-23T18:26:53"/>
    <x v="0"/>
    <x v="0"/>
    <x v="0"/>
  </r>
  <r>
    <n v="515"/>
    <s v="FDC9X2G74YF9-1"/>
    <s v="FDC9X2G74YF9"/>
    <s v="Normal"/>
    <s v="CARMEN YULISSA OTINIANO YUPANQUI"/>
    <s v="DNI"/>
    <n v="73543354"/>
    <n v="51"/>
    <n v="931643621"/>
    <x v="0"/>
    <s v="Domicilio"/>
    <s v="Confirmada"/>
    <s v="Diferida"/>
    <s v="Ecommerce mobile"/>
    <m/>
    <m/>
    <x v="1"/>
    <s v="Confirmado"/>
    <m/>
    <x v="1"/>
    <s v="Delivery"/>
    <s v="PROLONGACIÓN SUÁREZ ESPALDAS DEL PEDAGOGÍCO"/>
    <s v="HUAMACHUCO"/>
    <s v="SANCHEZ CARRION"/>
    <s v="LA LIBERTAD"/>
    <d v="2023-10-23T13:19:41"/>
    <x v="420"/>
    <d v="2023-10-23T13:19:41"/>
    <x v="0"/>
    <x v="0"/>
    <x v="0"/>
  </r>
  <r>
    <n v="516"/>
    <s v="FDC9X2GZBQSW-1"/>
    <s v="FDC9X2GZBQSW"/>
    <s v="Normal"/>
    <s v="DANIELA PAOLA ESPINOZA BECERRA"/>
    <s v="DNI"/>
    <n v="70297652"/>
    <n v="51"/>
    <n v="962874179"/>
    <x v="0"/>
    <s v="Domicilio"/>
    <s v="Confirmada"/>
    <s v="Diferida"/>
    <s v="Ecommerce desktop"/>
    <m/>
    <m/>
    <x v="1"/>
    <s v="Confirmado"/>
    <m/>
    <x v="1"/>
    <s v="Delivery"/>
    <s v="CALLE LA RIVERA 310 POR CEVICHERIA DON DUCHO . CALLE RIVERA CON JIRON TACNA. LA UBICACIÓN EXACTA ES UNA BODEGA CON LETRERO  LJD"/>
    <s v="CHEPEN"/>
    <s v="CHEPEN"/>
    <s v="LA LIBERTAD"/>
    <d v="2023-10-23T13:22:49"/>
    <x v="421"/>
    <d v="2023-10-23T13:26:06"/>
    <x v="0"/>
    <x v="0"/>
    <x v="0"/>
  </r>
  <r>
    <n v="517"/>
    <s v="FDC9X2GZSW8X-1"/>
    <s v="FDC9X2GZSW8X"/>
    <s v="Normal"/>
    <s v="LISBETT NATALI CASTILLO SALDAÑA"/>
    <s v="DNI"/>
    <n v="46567435"/>
    <n v="51"/>
    <n v="960214800"/>
    <x v="0"/>
    <s v="Domicilio"/>
    <s v="Confirmada"/>
    <s v="Diferida"/>
    <s v="Ecommerce mobile"/>
    <m/>
    <m/>
    <x v="1"/>
    <s v="Confirmado"/>
    <m/>
    <x v="1"/>
    <s v="Delivery"/>
    <s v="GABRIEL AGUILAR 1285 COSTADO DE BODEGA ALICIA"/>
    <s v="EL PORVENIR"/>
    <s v="TRUJILLO"/>
    <s v="LA LIBERTAD"/>
    <d v="2023-10-23T13:26:19"/>
    <x v="422"/>
    <d v="2023-10-23T13:26:19"/>
    <x v="0"/>
    <x v="0"/>
    <x v="0"/>
  </r>
  <r>
    <n v="518"/>
    <s v="FDC9X2H1L7M8-1"/>
    <s v="FDC9X2H1L7M8"/>
    <s v="Normal"/>
    <s v="ENICE IVETTE ANTON RODRIGUEZ"/>
    <s v="DNI"/>
    <n v="41257497"/>
    <n v="51"/>
    <n v="986999173"/>
    <x v="0"/>
    <s v="Tienda"/>
    <s v="Confirmada"/>
    <s v="Diferida"/>
    <s v="Ecommerce desktop"/>
    <m/>
    <m/>
    <x v="2"/>
    <s v="Confirmado"/>
    <m/>
    <x v="1"/>
    <s v="Magdalena Leoncio Prado 780 Lima"/>
    <s v="Jirón Leoncio Prado N° 780"/>
    <s v="MAGDALENA DEL MAR"/>
    <s v="LIMA"/>
    <s v="LIMA"/>
    <d v="2023-10-23T13:25:55"/>
    <x v="423"/>
    <d v="2023-10-23T13:25:55"/>
    <x v="0"/>
    <x v="0"/>
    <x v="0"/>
  </r>
  <r>
    <n v="519"/>
    <s v="FDC9X2H4I8LT-1"/>
    <s v="FDC9X2H4I8LT"/>
    <s v="Normal"/>
    <s v="TATIANA ELIZABETH ZACARIAS SU"/>
    <s v="DNI"/>
    <n v="7491555"/>
    <n v="51"/>
    <n v="956782033"/>
    <x v="0"/>
    <s v="Tienda"/>
    <s v="Confirmada"/>
    <s v="Diferida"/>
    <s v="Ecommerce mobile"/>
    <m/>
    <m/>
    <x v="4"/>
    <s v="Confirmado"/>
    <m/>
    <x v="1"/>
    <s v="La Rambla San Borja"/>
    <s v="Av. Javier Prado Este 2050 C.C. La Rambla Tdas. 140-141"/>
    <s v="SAN BORJA"/>
    <s v="LIMA"/>
    <s v="LIMA"/>
    <d v="2023-10-23T13:24:30"/>
    <x v="424"/>
    <d v="2023-10-23T13:24:30"/>
    <x v="0"/>
    <x v="0"/>
    <x v="0"/>
  </r>
  <r>
    <n v="520"/>
    <s v="FDC9X2HOVDPV-1"/>
    <s v="FDC9X2HOVDPV"/>
    <s v="Normal"/>
    <s v="YESENIA ROCIO RABANAL VASQUEZ"/>
    <s v="DNI"/>
    <n v="8888892"/>
    <n v="51"/>
    <n v="960830312"/>
    <x v="0"/>
    <s v="Tienda"/>
    <s v="Confirmada"/>
    <s v="Diferida"/>
    <s v="Ecommerce mobile"/>
    <s v="Tiendas"/>
    <s v="Confirmado"/>
    <x v="2"/>
    <s v="Creado"/>
    <m/>
    <x v="17"/>
    <s v="Schell 271 Miraflores Lima"/>
    <s v="Calle Schell Nro 271"/>
    <s v="MIRAFLORES"/>
    <s v="LIMA"/>
    <s v="LIMA"/>
    <d v="2023-10-23T13:29:21"/>
    <x v="425"/>
    <d v="2023-10-23T13:29:21"/>
    <x v="3"/>
    <x v="1"/>
    <x v="0"/>
  </r>
  <r>
    <n v="521"/>
    <s v="FDC9X2HP88S1-1"/>
    <s v="FDC9X2HP88S1"/>
    <s v="Normal"/>
    <s v="DANIEL HUACHACA FLORES"/>
    <s v="DNI"/>
    <n v="45983356"/>
    <n v="51"/>
    <n v="996757158"/>
    <x v="0"/>
    <s v="Domicilio"/>
    <s v="Confirmada"/>
    <s v="Diferida"/>
    <s v="Ecommerce android"/>
    <m/>
    <m/>
    <x v="1"/>
    <s v="Confirmado"/>
    <m/>
    <x v="1"/>
    <s v="Delivery"/>
    <s v="JR OSWALDO N REGAL 743 A MEDIA CUADRA DE LA ESCUELA SAN RAMÓN"/>
    <s v="HUANTA"/>
    <s v="HUANTA"/>
    <s v="AYACUCHO"/>
    <d v="2023-10-23T17:05:08"/>
    <x v="426"/>
    <d v="2023-10-23T17:05:08"/>
    <x v="0"/>
    <x v="0"/>
    <x v="0"/>
  </r>
  <r>
    <n v="522"/>
    <s v="FDC9X2I1HULF-1"/>
    <s v="FDC9X2I1HULF"/>
    <s v="Normal"/>
    <s v="miriam quisca"/>
    <s v="DNI"/>
    <n v="72222175"/>
    <n v="51"/>
    <n v="998047100"/>
    <x v="0"/>
    <s v="Tienda"/>
    <s v="Confirmada"/>
    <s v="Diferida"/>
    <s v="Ecommerce android"/>
    <m/>
    <m/>
    <x v="2"/>
    <s v="Confirmado"/>
    <m/>
    <x v="1"/>
    <s v="Real Plaza Santa Clara"/>
    <s v="Av. Nicolas Ayllon 8694 C.C. Real Plaza Santa Clara Tda.142-143"/>
    <s v="ATE"/>
    <s v="LIMA"/>
    <s v="LIMA"/>
    <d v="2023-10-23T13:31:29"/>
    <x v="427"/>
    <d v="2023-10-23T13:31:29"/>
    <x v="0"/>
    <x v="0"/>
    <x v="0"/>
  </r>
  <r>
    <n v="523"/>
    <s v="FDC9X2I5FBPF-1"/>
    <s v="FDC9X2I5FBPF"/>
    <s v="Normal"/>
    <s v="HERMANN BETTINO RICCARDO FLORES HERNANDEZ"/>
    <s v="DNI"/>
    <n v="45478056"/>
    <m/>
    <m/>
    <x v="0"/>
    <s v="Tienda"/>
    <s v="Confirmada"/>
    <s v="Diferida"/>
    <s v="Admin mobile"/>
    <m/>
    <m/>
    <x v="0"/>
    <s v="Confirmado"/>
    <m/>
    <x v="1"/>
    <s v="Chiclayo Elias Aguirre 471 Lambayeque"/>
    <s v="Calle Elias Aguirre Nro 471"/>
    <s v="CHICLAYO"/>
    <s v="CHICLAYO"/>
    <s v="LAMBAYEQUE"/>
    <d v="2023-10-23T13:29:46"/>
    <x v="428"/>
    <d v="2023-10-23T13:29:46"/>
    <x v="0"/>
    <x v="0"/>
    <x v="0"/>
  </r>
  <r>
    <n v="524"/>
    <s v="FDC9X2IBHYTI-1"/>
    <s v="FDC9X2IBHYTI"/>
    <s v="Normal"/>
    <s v="JEANETTE AGUIRRE HARO"/>
    <s v="DNI"/>
    <n v="42505221"/>
    <n v="51"/>
    <n v="986093821"/>
    <x v="0"/>
    <s v="Domicilio"/>
    <s v="Confirmada"/>
    <s v="Diferida"/>
    <s v="Ecommerce iOS"/>
    <m/>
    <m/>
    <x v="3"/>
    <s v="Confirmado"/>
    <m/>
    <x v="1"/>
    <s v="Delivery"/>
    <s v="AVENIDA BENAVIDES 620 DPTO 202 MIRAFLORES FRENTE A METRO"/>
    <s v="MIRAFLORES"/>
    <s v="LIMA"/>
    <s v="LIMA"/>
    <d v="2023-10-23T16:58:18"/>
    <x v="429"/>
    <d v="2023-10-23T16:58:18"/>
    <x v="0"/>
    <x v="0"/>
    <x v="0"/>
  </r>
  <r>
    <n v="525"/>
    <s v="FDC9X2ID5ZM6-1"/>
    <s v="FDC9X2ID5ZM6"/>
    <s v="Normal"/>
    <s v="SUSSAN HELLEN HURTADO QUESADA"/>
    <s v="DNI"/>
    <n v="46366591"/>
    <n v="51"/>
    <n v="969771359"/>
    <x v="0"/>
    <s v="Tienda"/>
    <s v="Confirmada"/>
    <s v="Diferida"/>
    <s v="Ecommerce iOS"/>
    <m/>
    <m/>
    <x v="0"/>
    <s v="Confirmado"/>
    <m/>
    <x v="1"/>
    <s v="Real Plaza Arequipa"/>
    <s v="Av. El Ejercito 1009 Urb. Leon XXIII C.C. Real Plaza Arequipa LC-132"/>
    <s v="CAYMA"/>
    <s v="AREQUIPA"/>
    <s v="AREQUIPA"/>
    <d v="2023-10-23T19:15:51"/>
    <x v="430"/>
    <d v="2023-10-23T19:15:51"/>
    <x v="0"/>
    <x v="0"/>
    <x v="0"/>
  </r>
  <r>
    <n v="526"/>
    <s v="FDC9X2ISJL3N-1"/>
    <s v="FDC9X2ISJL3N"/>
    <s v="Normal"/>
    <s v="ROBERTO ENRIQUE MONTELLANOS CASTILLO"/>
    <s v="DNI"/>
    <n v="44602946"/>
    <n v="51"/>
    <n v="993617749"/>
    <x v="0"/>
    <s v="Tienda"/>
    <s v="Confirmada"/>
    <s v="Diferida"/>
    <s v="Ecommerce mobile"/>
    <m/>
    <m/>
    <x v="2"/>
    <s v="Confirmado"/>
    <m/>
    <x v="1"/>
    <s v="Plaza San Miguel"/>
    <s v="Av. La Marina Nro 2000 Tda. Nro 96 SN C.C. Plaza San Miguel"/>
    <s v="SAN MIGUEL"/>
    <s v="LIMA"/>
    <s v="LIMA"/>
    <d v="2023-10-23T13:34:04"/>
    <x v="431"/>
    <d v="2023-10-23T13:34:05"/>
    <x v="0"/>
    <x v="0"/>
    <x v="0"/>
  </r>
  <r>
    <n v="527"/>
    <s v="FDC9X2IU3BVN-1"/>
    <s v="FDC9X2IU3BVN"/>
    <s v="Normal"/>
    <s v="Richard Joel Pacheco Zuasnabar"/>
    <s v="DNI"/>
    <n v="71378154"/>
    <n v="51"/>
    <n v="942242188"/>
    <x v="0"/>
    <s v="Tienda"/>
    <s v="Confirmada"/>
    <s v="Diferida"/>
    <s v="Ecommerce mobile"/>
    <m/>
    <m/>
    <x v="4"/>
    <s v="Confirmado"/>
    <m/>
    <x v="1"/>
    <s v="Real Plaza Puruchuco"/>
    <s v="Av. Nicolás Ayllon 4770 C.C. Real Plaza Este LC-173"/>
    <s v="ATE"/>
    <s v="LIMA"/>
    <s v="LIMA"/>
    <d v="2023-10-23T13:35:35"/>
    <x v="432"/>
    <d v="2023-10-23T13:35:35"/>
    <x v="0"/>
    <x v="0"/>
    <x v="0"/>
  </r>
  <r>
    <n v="528"/>
    <s v="FDC9X2J6JCRL-1"/>
    <s v="FDC9X2J6JCRL"/>
    <s v="Normal"/>
    <s v="RONEY KEVIN POZO ANDIA"/>
    <s v="DNI"/>
    <n v="70087959"/>
    <n v="51"/>
    <n v="966500207"/>
    <x v="0"/>
    <s v="Tienda"/>
    <s v="Confirmada"/>
    <s v="Diferida"/>
    <s v="Ecommerce android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3:38:30"/>
    <x v="433"/>
    <d v="2023-10-23T13:38:30"/>
    <x v="0"/>
    <x v="0"/>
    <x v="0"/>
  </r>
  <r>
    <n v="529"/>
    <s v="FDC9X2J70IAT-1"/>
    <s v="FDC9X2J70IAT"/>
    <s v="Normal"/>
    <s v="AZIEL JEFTE VARGAS SEGURA"/>
    <s v="DNI"/>
    <n v="43061280"/>
    <n v="51"/>
    <n v="993055277"/>
    <x v="0"/>
    <s v="Tienda"/>
    <s v="Confirmada"/>
    <s v="Diferida"/>
    <s v="Ecommerce desktop"/>
    <m/>
    <m/>
    <x v="2"/>
    <s v="Confirmado"/>
    <m/>
    <x v="1"/>
    <s v="Plaza San Miguel"/>
    <s v="Av. La Marina Nro 2000 Tda. Nro 96 SN C.C. Plaza San Miguel"/>
    <s v="SAN MIGUEL"/>
    <s v="LIMA"/>
    <s v="LIMA"/>
    <d v="2023-10-23T13:44:32"/>
    <x v="434"/>
    <d v="2023-10-23T13:44:32"/>
    <x v="0"/>
    <x v="0"/>
    <x v="0"/>
  </r>
  <r>
    <n v="530"/>
    <s v="FDC9X2JB29RQ-1"/>
    <s v="FDC9X2JB29RQ"/>
    <s v="Normal"/>
    <s v="LIZBETH STEISY QUISPE ALFARO"/>
    <s v="DNI"/>
    <n v="46753530"/>
    <n v="51"/>
    <n v="932732625"/>
    <x v="0"/>
    <s v="Domicilio"/>
    <s v="Confirmada"/>
    <s v="Diferida"/>
    <s v="Ecommerce android"/>
    <m/>
    <m/>
    <x v="1"/>
    <s v="Confirmado"/>
    <m/>
    <x v="1"/>
    <s v="Delivery"/>
    <s v="Sector 3 grupo 23 MZ c lote 10  Av talara y  álamos"/>
    <s v="VILLA EL SALVADOR"/>
    <s v="LIMA"/>
    <s v="LIMA"/>
    <d v="2023-10-23T13:36:31"/>
    <x v="435"/>
    <d v="2023-10-23T13:38:32"/>
    <x v="0"/>
    <x v="0"/>
    <x v="0"/>
  </r>
  <r>
    <n v="531"/>
    <s v="FDC9X2JMO9TQ-1"/>
    <s v="FDC9X2JMO9TQ"/>
    <s v="Normal"/>
    <s v="Irami  Cabrera ochoa"/>
    <s v="DNI"/>
    <n v="45449301"/>
    <n v="51"/>
    <n v="972219864"/>
    <x v="0"/>
    <s v="Domicilio"/>
    <s v="Confirmada"/>
    <s v="Diferida"/>
    <s v="Ecommerce mobile"/>
    <m/>
    <m/>
    <x v="1"/>
    <s v="Confirmado"/>
    <m/>
    <x v="1"/>
    <s v="Delivery"/>
    <s v="Av.huancavelica Del paradero de autos para cusco 2 casas mas arriba Paraderoa de autos de cusco 2 casas mas arriba porton azul"/>
    <s v="ABANCAY"/>
    <s v="ABANCAY"/>
    <s v="APURÍMAC"/>
    <d v="2023-10-23T13:41:54"/>
    <x v="436"/>
    <d v="2023-10-23T13:41:54"/>
    <x v="0"/>
    <x v="0"/>
    <x v="0"/>
  </r>
  <r>
    <n v="532"/>
    <s v="FDC9X2JU487D-1"/>
    <s v="FDC9X2JU487D"/>
    <s v="Normal"/>
    <s v="Heyzel Ruiz Espino"/>
    <s v="DNI"/>
    <n v="40595051"/>
    <n v="51"/>
    <n v="954778543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3:44:16"/>
    <x v="437"/>
    <d v="2023-10-23T13:44:16"/>
    <x v="0"/>
    <x v="0"/>
    <x v="0"/>
  </r>
  <r>
    <n v="533"/>
    <s v="FDC9X2JXV9OC-1"/>
    <s v="FDC9X2JXV9OC"/>
    <s v="Normal"/>
    <s v="VALERY SARA GRUNDY NOA"/>
    <s v="DNI"/>
    <n v="71432290"/>
    <n v="51"/>
    <n v="978628219"/>
    <x v="0"/>
    <s v="Domicilio"/>
    <s v="Confirmada"/>
    <s v="Diferida"/>
    <s v="Ecommerce iOS"/>
    <m/>
    <m/>
    <x v="1"/>
    <s v="Confirmado"/>
    <m/>
    <x v="1"/>
    <s v="Delivery"/>
    <s v="URB. PEDRO DIEZ CANSECO A PRIMA 1 AL COSTADO DEL PARQUE DEL DIVINO NIÑO"/>
    <s v="JOSE LUIS BUSTAMANTE Y RIVERO"/>
    <s v="AREQUIPA"/>
    <s v="AREQUIPA"/>
    <d v="2023-10-23T13:41:20"/>
    <x v="438"/>
    <d v="2023-10-23T13:41:20"/>
    <x v="0"/>
    <x v="0"/>
    <x v="0"/>
  </r>
  <r>
    <n v="534"/>
    <s v="FDC9X2JY84PV-1"/>
    <s v="FDC9X2JY84PV"/>
    <s v="Normal"/>
    <s v="Legia Valbuena"/>
    <s v="DNI"/>
    <n v="2341671"/>
    <n v="51"/>
    <n v="986261716"/>
    <x v="0"/>
    <s v="Tienda"/>
    <s v="Confirmada"/>
    <s v="Diferida"/>
    <s v="Admin mobile"/>
    <m/>
    <m/>
    <x v="2"/>
    <s v="Confirmado"/>
    <m/>
    <x v="1"/>
    <s v="Minka Callao"/>
    <s v="Av. Argentina 3093 Local L570 C.C. Minka"/>
    <s v="CALLAO"/>
    <s v="PROV. CONST. DEL CALLAO"/>
    <s v="CALLAO"/>
    <d v="2023-10-23T13:40:52"/>
    <x v="439"/>
    <d v="2023-10-23T13:40:52"/>
    <x v="0"/>
    <x v="0"/>
    <x v="0"/>
  </r>
  <r>
    <n v="535"/>
    <s v="FDC9X2JZ25BF-1"/>
    <s v="FDC9X2JZ25BF"/>
    <s v="Normal"/>
    <s v="OLGA VENTURA VENTURA"/>
    <s v="DNI"/>
    <n v="74931852"/>
    <n v="51"/>
    <n v="961388789"/>
    <x v="0"/>
    <s v="Domicilio"/>
    <s v="Confirmada"/>
    <s v="Diferida"/>
    <s v="Ecommerce mobile"/>
    <m/>
    <m/>
    <x v="1"/>
    <s v="Confirmado"/>
    <m/>
    <x v="6"/>
    <s v="Delivery"/>
    <s v="Av. Circunvalación 2494 Hostal Canadá, al costado de Tambo"/>
    <s v="SAN LUIS"/>
    <s v="LIMA"/>
    <s v="LIMA"/>
    <d v="2023-10-23T13:42:03"/>
    <x v="440"/>
    <d v="2023-10-23T13:42:03"/>
    <x v="1"/>
    <x v="1"/>
    <x v="0"/>
  </r>
  <r>
    <n v="536"/>
    <s v="FDC9X2KMGOCA-1"/>
    <s v="FDC9X2KMGOCA"/>
    <s v="Normal"/>
    <s v="YOLANDA CISNEROS ARANGO"/>
    <s v="DNI"/>
    <n v="40250936"/>
    <n v="51"/>
    <n v="963952872"/>
    <x v="0"/>
    <s v="Tienda"/>
    <s v="Confirmada"/>
    <s v="Diferida"/>
    <s v="Ecommerce desktop"/>
    <m/>
    <m/>
    <x v="4"/>
    <s v="Confirmado"/>
    <m/>
    <x v="1"/>
    <s v="La Rambla San Borja"/>
    <s v="Av. Javier Prado Este 2050 C.C. La Rambla Tdas. 140-141"/>
    <s v="SAN BORJA"/>
    <s v="LIMA"/>
    <s v="LIMA"/>
    <d v="2023-10-23T13:54:29"/>
    <x v="441"/>
    <d v="2023-10-23T13:54:29"/>
    <x v="0"/>
    <x v="0"/>
    <x v="0"/>
  </r>
  <r>
    <n v="537"/>
    <s v="FDC9X2KNAOYJ-1"/>
    <s v="FDC9X2KNAOYJ"/>
    <s v="Normal"/>
    <s v="MIKE BENITO HUERTA PALACIOS"/>
    <s v="DNI"/>
    <n v="48175037"/>
    <n v="51"/>
    <n v="991597177"/>
    <x v="0"/>
    <s v="Tienda"/>
    <s v="Confirmada"/>
    <s v="Diferida"/>
    <s v="Ecommerce mobile"/>
    <m/>
    <m/>
    <x v="2"/>
    <s v="Confirmado"/>
    <m/>
    <x v="1"/>
    <s v="Minka Callao"/>
    <s v="Av. Argentina 3093 Local L570 C.C. Minka"/>
    <s v="CALLAO"/>
    <s v="PROV. CONST. DEL CALLAO"/>
    <s v="CALLAO"/>
    <d v="2023-10-23T13:47:14"/>
    <x v="442"/>
    <d v="2023-10-23T13:47:14"/>
    <x v="0"/>
    <x v="0"/>
    <x v="0"/>
  </r>
  <r>
    <n v="538"/>
    <s v="FDC9X2KNLF2H-1"/>
    <s v="FDC9X2KNLF2H"/>
    <s v="Normal"/>
    <s v="CARLOS MANUEL PINGO MELCHOR"/>
    <s v="DNI"/>
    <n v="40038161"/>
    <n v="51"/>
    <n v="986206722"/>
    <x v="0"/>
    <s v="Tienda"/>
    <s v="Confirmada"/>
    <s v="Diferida"/>
    <s v="Ecommerce android"/>
    <m/>
    <m/>
    <x v="2"/>
    <s v="Confirmado"/>
    <m/>
    <x v="1"/>
    <s v="Mall Plaza Comas"/>
    <s v="Av. Los Angeles S/N - Mall Plaza Comas Tda B1014 - B1018"/>
    <s v="COMAS"/>
    <s v="LIMA"/>
    <s v="LIMA"/>
    <d v="2023-10-23T13:45:53"/>
    <x v="443"/>
    <d v="2023-10-23T13:45:53"/>
    <x v="0"/>
    <x v="0"/>
    <x v="0"/>
  </r>
  <r>
    <n v="539"/>
    <s v="FDC9X2KXJESH-1"/>
    <s v="FDC9X2KXJESH"/>
    <s v="Normal"/>
    <s v="JUNIOR ANDERSON VENEGAS CUEVA"/>
    <s v="DNI"/>
    <n v="47900289"/>
    <n v="51"/>
    <n v="997081558"/>
    <x v="0"/>
    <s v="Tienda"/>
    <s v="Confirmada"/>
    <s v="Diferida"/>
    <s v="Ecommerce desktop"/>
    <m/>
    <m/>
    <x v="2"/>
    <s v="Confirmado"/>
    <m/>
    <x v="1"/>
    <s v="Jr De La Union 860 Lima Lima"/>
    <s v="Jr. De la Union Nro 860"/>
    <s v="LIMA"/>
    <s v="LIMA"/>
    <s v="LIMA"/>
    <d v="2023-10-23T14:50:30"/>
    <x v="444"/>
    <d v="2023-10-23T14:50:30"/>
    <x v="0"/>
    <x v="0"/>
    <x v="0"/>
  </r>
  <r>
    <n v="540"/>
    <s v="FDC9X2L07VWM-1"/>
    <s v="FDC9X2L07VWM"/>
    <s v="Normal"/>
    <s v="Daniel  Huapaya"/>
    <s v="DNI"/>
    <n v="41070207"/>
    <n v="51"/>
    <n v="992406189"/>
    <x v="0"/>
    <s v="Tienda"/>
    <s v="Confirmada"/>
    <s v="Diferida"/>
    <s v="Ecommerce mobile"/>
    <m/>
    <m/>
    <x v="4"/>
    <s v="Confirmado"/>
    <m/>
    <x v="1"/>
    <s v="Jockey Plaza"/>
    <s v="Av. Javier Prado Este 4200 C.C. Jockey Plaza Tda. Nro 264"/>
    <s v="SANTIAGO DE SURCO"/>
    <s v="LIMA"/>
    <s v="LIMA"/>
    <d v="2023-10-23T16:35:19"/>
    <x v="445"/>
    <d v="2023-10-23T16:35:19"/>
    <x v="0"/>
    <x v="0"/>
    <x v="0"/>
  </r>
  <r>
    <n v="541"/>
    <s v="FDC9X2M02EQH-1"/>
    <s v="FDC9X2M02EQH"/>
    <s v="Normal"/>
    <s v="ERICK JOSE CORDOVA DE LA CRUZ"/>
    <s v="DNI"/>
    <n v="70105978"/>
    <n v="51"/>
    <n v="941773653"/>
    <x v="0"/>
    <s v="Domicilio"/>
    <s v="Confirmada"/>
    <s v="Diferida"/>
    <s v="Ecommerce iOS"/>
    <m/>
    <m/>
    <x v="1"/>
    <s v="Confirmado"/>
    <m/>
    <x v="1"/>
    <s v="Delivery"/>
    <s v="AV LORENZO DE ENCALADA N347   URB EL MANZANO FRENTE A IGLESIA EVANGÉLICA EL VERBO DE DIOS"/>
    <s v="RIMAC"/>
    <s v="LIMA"/>
    <s v="LIMA"/>
    <d v="2023-10-23T13:53:08"/>
    <x v="446"/>
    <d v="2023-10-23T13:53:18"/>
    <x v="0"/>
    <x v="0"/>
    <x v="0"/>
  </r>
  <r>
    <n v="542"/>
    <s v="FDC9X2M4W1H5-1"/>
    <s v="FDC9X2M4W1H5"/>
    <s v="Normal"/>
    <s v="MICHAEL MORALES BENITES"/>
    <s v="DNI"/>
    <n v="41873449"/>
    <n v="51"/>
    <n v="947223802"/>
    <x v="0"/>
    <s v="Tienda"/>
    <s v="Confirmada"/>
    <s v="Diferida"/>
    <s v="Ecommerce android"/>
    <m/>
    <m/>
    <x v="2"/>
    <s v="Confirmado"/>
    <m/>
    <x v="1"/>
    <s v="SJM San Juan 1162 Lima"/>
    <s v="Av. San Juan Nro 1162 - 1162a"/>
    <s v="SAN JUAN DE MIRAFLORES"/>
    <s v="LIMA"/>
    <s v="LIMA"/>
    <d v="2023-10-23T13:54:21"/>
    <x v="447"/>
    <d v="2023-10-23T13:54:21"/>
    <x v="0"/>
    <x v="0"/>
    <x v="0"/>
  </r>
  <r>
    <n v="543"/>
    <s v="FDC9X2MBBJVP-1"/>
    <s v="FDC9X2MBBJVP"/>
    <s v="Normal"/>
    <s v="CARMEN NIKE ROJAS ALVARADO"/>
    <s v="DNI"/>
    <n v="40820029"/>
    <n v="51"/>
    <n v="948010933"/>
    <x v="0"/>
    <s v="Tienda"/>
    <s v="Confirmada"/>
    <s v="Diferida"/>
    <s v="Ecommerce android"/>
    <m/>
    <m/>
    <x v="0"/>
    <s v="Confirmado"/>
    <m/>
    <x v="1"/>
    <s v="Real Plaza Trujillo"/>
    <s v="Av. Cesar Vallejo Oeste Nro 1345 C.C. Real Plaza Trujillo Tda. LC - 105B"/>
    <s v="TRUJILLO"/>
    <s v="TRUJILLO"/>
    <s v="LA LIBERTAD"/>
    <d v="2023-10-23T13:58:20"/>
    <x v="448"/>
    <d v="2023-10-23T13:58:20"/>
    <x v="0"/>
    <x v="0"/>
    <x v="0"/>
  </r>
  <r>
    <n v="544"/>
    <s v="FDC9X2MBUUG3-1"/>
    <s v="FDC9X2MBUUG3"/>
    <s v="Normal"/>
    <s v="Abigail Vilela condor"/>
    <s v="DNI"/>
    <n v="72857852"/>
    <n v="51"/>
    <n v="912407955"/>
    <x v="0"/>
    <s v="Domicilio"/>
    <s v="Confirmada"/>
    <s v="Diferida"/>
    <s v="Ecommerce mobile"/>
    <m/>
    <m/>
    <x v="3"/>
    <s v="Confirmado"/>
    <m/>
    <x v="1"/>
    <s v="Delivery"/>
    <s v="Av Ayacucho 1020 Tienda tambo"/>
    <s v="SANTIAGO DE SURCO"/>
    <s v="LIMA"/>
    <s v="LIMA"/>
    <d v="2023-10-23T13:56:25"/>
    <x v="449"/>
    <d v="2023-10-23T13:56:25"/>
    <x v="0"/>
    <x v="0"/>
    <x v="0"/>
  </r>
  <r>
    <n v="545"/>
    <s v="FDC9X2MTNTRV-1"/>
    <s v="FDC9X2MTNTRV"/>
    <s v="Normal"/>
    <s v="JOSSIE ROSWITHA SCHMIDT SCHULER"/>
    <s v="DNI"/>
    <n v="70162408"/>
    <n v="51"/>
    <n v="933595347"/>
    <x v="0"/>
    <s v="Domicilio"/>
    <s v="Confirmada"/>
    <s v="Diferida"/>
    <s v="Ecommerce iOS"/>
    <m/>
    <m/>
    <x v="1"/>
    <s v="Confirmado"/>
    <m/>
    <x v="1"/>
    <s v="Delivery"/>
    <s v="PASJE. KOELL BARRIO MIRAFLORES HOTEL BECCA LODGE- CERCA AL HOTEL EL TIROL"/>
    <s v="OXAPAMPA"/>
    <s v="OXAPAMPA"/>
    <s v="PASCO"/>
    <d v="2023-10-23T13:58:00"/>
    <x v="450"/>
    <d v="2023-10-23T13:58:01"/>
    <x v="0"/>
    <x v="0"/>
    <x v="0"/>
  </r>
  <r>
    <n v="546"/>
    <s v="FDC9X2MTNTRV-2"/>
    <s v="FDC9X2MTNTRV"/>
    <s v="Normal"/>
    <s v="JOSSIE ROSWITHA SCHMIDT SCHULER"/>
    <s v="DNI"/>
    <n v="70162408"/>
    <n v="51"/>
    <n v="933595347"/>
    <x v="0"/>
    <s v="Domicilio"/>
    <s v="Confirmada"/>
    <s v="Diferida"/>
    <s v="Ecommerce iOS"/>
    <m/>
    <m/>
    <x v="1"/>
    <s v="Confirmado"/>
    <m/>
    <x v="8"/>
    <s v="Delivery"/>
    <s v="PASJE. KOELL BARRIO MIRAFLORES HOTEL BECCA LODGE- CERCA AL HOTEL EL TIROL"/>
    <s v="OXAPAMPA"/>
    <s v="OXAPAMPA"/>
    <s v="PASCO"/>
    <d v="2023-10-23T13:58:00"/>
    <x v="450"/>
    <d v="2023-10-23T13:58:01"/>
    <x v="1"/>
    <x v="0"/>
    <x v="0"/>
  </r>
  <r>
    <n v="547"/>
    <s v="FDC9X2N57QC9-1"/>
    <s v="FDC9X2N57QC9"/>
    <s v="Normal"/>
    <s v="ELVER GARAY ZAMORA"/>
    <s v="DNI"/>
    <n v="44139880"/>
    <n v="51"/>
    <n v="933698147"/>
    <x v="0"/>
    <s v="Domicilio"/>
    <s v="Confirmada"/>
    <s v="Diferida"/>
    <s v="Ecommerce mobile"/>
    <m/>
    <m/>
    <x v="1"/>
    <s v="Confirmado"/>
    <m/>
    <x v="1"/>
    <s v="Delivery"/>
    <s v="CALLE COSTA AZUL 395 FTENTE A TOTTUS DE DEFENSORES DEL MORRO ( HUAYLAS)"/>
    <s v="CHORRILLOS"/>
    <s v="LIMA"/>
    <s v="LIMA"/>
    <d v="2023-10-23T14:02:32"/>
    <x v="451"/>
    <d v="2023-10-23T14:02:32"/>
    <x v="0"/>
    <x v="0"/>
    <x v="0"/>
  </r>
  <r>
    <n v="548"/>
    <s v="FDC9X2TW8W5R-1"/>
    <s v="FDC9X2TW8W5R"/>
    <s v="Normal"/>
    <s v="Milagros Sanchez"/>
    <s v="DNI"/>
    <n v="72311815"/>
    <n v="51"/>
    <n v="987829807"/>
    <x v="0"/>
    <s v="Tienda"/>
    <s v="Confirmada"/>
    <s v="Diferida"/>
    <s v="Ecommerce desktop"/>
    <m/>
    <m/>
    <x v="1"/>
    <s v="Confirmado"/>
    <m/>
    <x v="18"/>
    <s v="Real Plaza Arequipa"/>
    <s v="Av. El Ejercito 1009 Urb. Leon XXIII C.C. Real Plaza Arequipa LC-132"/>
    <s v="CAYMA"/>
    <s v="AREQUIPA"/>
    <s v="AREQUIPA"/>
    <d v="2023-10-23T14:02:16"/>
    <x v="65"/>
    <d v="2023-10-23T14:02:16"/>
    <x v="2"/>
    <x v="0"/>
    <x v="0"/>
  </r>
  <r>
    <n v="549"/>
    <s v="FDC9X2UG0NUG-1"/>
    <s v="FDC9X2UG0NUG"/>
    <s v="Normal"/>
    <s v="PAOLA MATAZOGLIO MACCHA"/>
    <s v="DNI"/>
    <n v="41843165"/>
    <n v="51"/>
    <n v="985741077"/>
    <x v="0"/>
    <s v="Domicilio"/>
    <s v="Confirmada"/>
    <s v="Diferida"/>
    <s v="Ecommerce android"/>
    <m/>
    <m/>
    <x v="1"/>
    <s v="Confirmado"/>
    <m/>
    <x v="1"/>
    <s v="Delivery"/>
    <s v="PASAJE BENJAMÍN 191 HOTEL VENECIA ENTRE ABTAO Y ZEICHI IZUMI"/>
    <s v="HUANUCO"/>
    <s v="HUANUCO"/>
    <s v="HUÁNUCO"/>
    <d v="2023-10-23T14:06:06"/>
    <x v="452"/>
    <d v="2023-10-23T14:18:56"/>
    <x v="0"/>
    <x v="0"/>
    <x v="0"/>
  </r>
  <r>
    <n v="550"/>
    <s v="FDC9X2UKJL3P-1"/>
    <s v="FDC9X2UKJL3P"/>
    <s v="Normal"/>
    <s v="ALEX JHONATAN APAZA MAMANI"/>
    <s v="DNI"/>
    <n v="43567433"/>
    <n v="51"/>
    <n v="993203637"/>
    <x v="0"/>
    <s v="Tienda"/>
    <s v="Confirmada"/>
    <s v="Diferida"/>
    <s v="Ecommerce android"/>
    <m/>
    <m/>
    <x v="2"/>
    <s v="Confirmado"/>
    <m/>
    <x v="1"/>
    <s v="Plaza Norte"/>
    <s v="Av. Alfredo Mendiola Nro 1400 Int. 132 - 134 C.C. Plaza Lima Norte"/>
    <s v="INDEPENDENCIA"/>
    <s v="LIMA"/>
    <s v="LIMA"/>
    <d v="2023-10-23T14:10:54"/>
    <x v="453"/>
    <d v="2023-10-23T14:10:54"/>
    <x v="0"/>
    <x v="0"/>
    <x v="0"/>
  </r>
  <r>
    <n v="551"/>
    <s v="FDC9X2UONHUZ-1"/>
    <s v="FDC9X2UONHUZ"/>
    <s v="Normal"/>
    <s v="JESSICA HUAPAYA LOAYZA"/>
    <s v="DNI"/>
    <n v="44976440"/>
    <n v="51"/>
    <n v="986646941"/>
    <x v="0"/>
    <s v="Tienda"/>
    <s v="Confirmada"/>
    <s v="Diferida"/>
    <s v="Admin desktop"/>
    <m/>
    <m/>
    <x v="2"/>
    <s v="Confirmado"/>
    <m/>
    <x v="1"/>
    <s v="Plaza Lima Sur Chorrillos"/>
    <s v="Av. Paseo de la Republica s/n C.C. Plaza Lima Sur Tda. Nro 229 - 231"/>
    <s v="CHORRILLOS"/>
    <s v="LIMA"/>
    <s v="LIMA"/>
    <d v="2023-10-23T14:06:55"/>
    <x v="454"/>
    <d v="2023-10-23T14:06:55"/>
    <x v="0"/>
    <x v="0"/>
    <x v="0"/>
  </r>
  <r>
    <n v="552"/>
    <s v="FDC9X2UPD82Y-1"/>
    <s v="FDC9X2UPD82Y"/>
    <s v="Normal"/>
    <s v="IBIS LUCELY SERQUEN GONZALES"/>
    <s v="DNI"/>
    <n v="47990203"/>
    <n v="51"/>
    <n v="972454071"/>
    <x v="0"/>
    <s v="Tienda"/>
    <s v="Confirmada"/>
    <s v="Diferida"/>
    <s v="Ecommerce android"/>
    <m/>
    <m/>
    <x v="4"/>
    <s v="Confirmado"/>
    <m/>
    <x v="19"/>
    <s v="Real Plaza Chiclayo"/>
    <s v="Calle Mariscal Andrés A. Cáceres 222 C.C. Real Plaza Chiclayo Tda. PC08"/>
    <s v="CHICLAYO"/>
    <s v="CHICLAYO"/>
    <s v="LAMBAYEQUE"/>
    <d v="2023-10-23T17:08:53"/>
    <x v="455"/>
    <d v="2023-10-23T17:08:53"/>
    <x v="2"/>
    <x v="1"/>
    <x v="0"/>
  </r>
  <r>
    <n v="553"/>
    <s v="FDC9X2UPD82Y-2"/>
    <s v="FDC9X2UPD82Y"/>
    <s v="Normal"/>
    <s v="IBIS LUCELY SERQUEN GONZALES"/>
    <s v="DNI"/>
    <n v="47990203"/>
    <n v="51"/>
    <n v="972454071"/>
    <x v="0"/>
    <s v="Tienda"/>
    <s v="Confirmada"/>
    <s v="Diferida"/>
    <s v="Ecommerce android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7:08:53"/>
    <x v="455"/>
    <d v="2023-10-23T17:08:53"/>
    <x v="0"/>
    <x v="0"/>
    <x v="0"/>
  </r>
  <r>
    <n v="554"/>
    <s v="FDC9X2UUYQFD-1"/>
    <s v="FDC9X2UUYQFD"/>
    <s v="Normal"/>
    <s v="MIGUEL FERNANDO CHAVEZ ROCHA"/>
    <s v="DNI"/>
    <n v="48296477"/>
    <n v="51"/>
    <n v="972296803"/>
    <x v="0"/>
    <s v="Domicilio"/>
    <s v="Confirmada"/>
    <s v="Diferida"/>
    <s v="Ecommerce desktop"/>
    <m/>
    <m/>
    <x v="3"/>
    <s v="Confirmado"/>
    <m/>
    <x v="1"/>
    <s v="Delivery"/>
    <s v="Calle Coronel Odriozola 395 PRIMER PISO"/>
    <s v="SAN ISIDRO"/>
    <s v="LIMA"/>
    <s v="LIMA"/>
    <d v="2023-10-23T14:07:09"/>
    <x v="456"/>
    <d v="2023-10-23T14:07:09"/>
    <x v="0"/>
    <x v="0"/>
    <x v="0"/>
  </r>
  <r>
    <n v="555"/>
    <s v="FDC9X2V2RKUE-1"/>
    <s v="FDC9X2V2RKUE"/>
    <s v="Normal"/>
    <s v="Salomé Naomi Consuelo Castro Barrios"/>
    <s v="DNI"/>
    <n v="74957367"/>
    <n v="51"/>
    <n v="980456405"/>
    <x v="0"/>
    <s v="Tienda"/>
    <s v="Confirmada"/>
    <s v="Diferida"/>
    <s v="Ecommerce iOS"/>
    <m/>
    <m/>
    <x v="1"/>
    <s v="Confirmado"/>
    <m/>
    <x v="20"/>
    <s v="Mall Aventura Santa Anita"/>
    <s v="Av. Carretera Central 111 C.C. Mall Aventura Plaza Santa Anita Tda. B-1020a"/>
    <s v="SANTA ANITA"/>
    <s v="LIMA"/>
    <s v="LIMA"/>
    <d v="2023-10-23T14:08:16"/>
    <x v="457"/>
    <d v="2023-10-23T14:08:16"/>
    <x v="2"/>
    <x v="0"/>
    <x v="0"/>
  </r>
  <r>
    <n v="556"/>
    <s v="FDC9X2V3WBB3-1"/>
    <s v="FDC9X2V3WBB3"/>
    <s v="Normal"/>
    <s v="Yuri Orejon"/>
    <s v="DNI"/>
    <n v="10672740"/>
    <n v="51"/>
    <n v="947306553"/>
    <x v="0"/>
    <s v="Tienda"/>
    <s v="Confirmada"/>
    <s v="Diferida"/>
    <s v="Admin mobile"/>
    <m/>
    <m/>
    <x v="2"/>
    <s v="Confirmado"/>
    <m/>
    <x v="1"/>
    <s v="SJL Chimu 757 Lima"/>
    <s v="Av. Chimu Nro 757"/>
    <s v="SAN JUAN DE LURIGANCHO"/>
    <s v="LIMA"/>
    <s v="LIMA"/>
    <d v="2023-10-23T14:09:19"/>
    <x v="458"/>
    <d v="2023-10-23T14:09:19"/>
    <x v="0"/>
    <x v="0"/>
    <x v="0"/>
  </r>
  <r>
    <n v="557"/>
    <s v="FDC9X2VE52JQ-1"/>
    <s v="FDC9X2VE52JQ"/>
    <s v="Normal"/>
    <s v="CINTYHA SOBREVILLA CHIMBO"/>
    <s v="DNI"/>
    <n v="40899145"/>
    <n v="51"/>
    <n v="900545256"/>
    <x v="0"/>
    <s v="Tienda"/>
    <s v="Confirmada"/>
    <s v="Diferida"/>
    <s v="Ecommerce mobile"/>
    <s v="Cluster"/>
    <s v="Confirmado"/>
    <x v="0"/>
    <s v="Creado"/>
    <m/>
    <x v="0"/>
    <s v="Sullana San Martin 620 Piura"/>
    <s v="Calle San Martin Nro 620"/>
    <s v="SULLANA"/>
    <s v="SULLANA"/>
    <s v="PIURA"/>
    <d v="2023-10-23T14:11:36"/>
    <x v="459"/>
    <d v="2023-10-23T14:11:36"/>
    <x v="0"/>
    <x v="0"/>
    <x v="0"/>
  </r>
  <r>
    <n v="558"/>
    <s v="FDC9X2VKR1B5-1"/>
    <s v="FDC9X2VKR1B5"/>
    <s v="Normal"/>
    <s v="Daniella Nicolle Huamán Palacios"/>
    <s v="DNI"/>
    <n v="76010800"/>
    <n v="51"/>
    <n v="955575265"/>
    <x v="0"/>
    <s v="Tienda"/>
    <s v="Confirmada"/>
    <s v="Diferida"/>
    <s v="Ecommerce mobile"/>
    <m/>
    <m/>
    <x v="0"/>
    <s v="Confirmado"/>
    <m/>
    <x v="1"/>
    <s v="Mall Aventura Chiclayo"/>
    <s v="Av. Panamericana Nro 639 C.C. Mall Aventura Chiclayo"/>
    <s v="CHICLAYO"/>
    <s v="CHICLAYO"/>
    <s v="LAMBAYEQUE"/>
    <d v="2023-10-23T14:14:53"/>
    <x v="460"/>
    <d v="2023-10-23T14:14:53"/>
    <x v="0"/>
    <x v="0"/>
    <x v="0"/>
  </r>
  <r>
    <n v="559"/>
    <s v="FDC9X2VQEPPR-1"/>
    <s v="FDC9X2VQEPPR"/>
    <s v="Normal"/>
    <s v="Laura Minaya Benites"/>
    <s v="DNI"/>
    <n v="7278708"/>
    <n v="51"/>
    <n v="996317850"/>
    <x v="0"/>
    <s v="Tienda"/>
    <s v="Confirmada"/>
    <s v="Diferida"/>
    <s v="Admin mobile"/>
    <m/>
    <m/>
    <x v="2"/>
    <s v="Confirmado"/>
    <m/>
    <x v="1"/>
    <s v="CC Risso"/>
    <s v="Av. General Alvarez de Arenales 2283."/>
    <s v="LINCE"/>
    <s v="LIMA"/>
    <s v="LIMA"/>
    <d v="2023-10-23T14:12:32"/>
    <x v="461"/>
    <d v="2023-10-23T14:12:32"/>
    <x v="0"/>
    <x v="0"/>
    <x v="0"/>
  </r>
  <r>
    <n v="560"/>
    <s v="FDC9X2VQGUW8-1"/>
    <s v="FDC9X2VQGUW8"/>
    <s v="Normal"/>
    <s v="Cristian Suazo La Rosa"/>
    <s v="DNI"/>
    <n v="43663825"/>
    <n v="51"/>
    <n v="936319358"/>
    <x v="0"/>
    <s v="Tienda"/>
    <s v="Confirmada"/>
    <s v="Diferida"/>
    <s v="Ecommerce desktop"/>
    <m/>
    <m/>
    <x v="1"/>
    <s v="Confirmado"/>
    <m/>
    <x v="8"/>
    <s v="La Rambla San Borja"/>
    <s v="Av. Javier Prado Este 2050 C.C. La Rambla Tdas. 140-141"/>
    <s v="SAN BORJA"/>
    <s v="LIMA"/>
    <s v="LIMA"/>
    <d v="2023-10-23T14:13:53"/>
    <x v="461"/>
    <d v="2023-10-23T14:13:53"/>
    <x v="1"/>
    <x v="0"/>
    <x v="0"/>
  </r>
  <r>
    <n v="561"/>
    <s v="FDC9X2VR6L0J-2"/>
    <s v="FDC9X2VR6L0J"/>
    <s v="Normal"/>
    <s v="KARINA DE JESÚS GONZÁLEZ DE MACHADO"/>
    <s v="CE"/>
    <n v="3940285"/>
    <n v="51"/>
    <n v="955949200"/>
    <x v="0"/>
    <s v="Domicilio"/>
    <s v="Confirmada"/>
    <s v="Diferida"/>
    <s v="Ecommerce android"/>
    <m/>
    <m/>
    <x v="1"/>
    <s v="Confirmado"/>
    <m/>
    <x v="8"/>
    <s v="Delivery"/>
    <s v="CALLE CARCELEN CASA NO 10 B BARRIO CERCADO DE NASCA ENTRADA DE SAN MARCELO PRIMERA CUADRA A LA DERECHA CASA DE COLOR BLANCO EN ESQUINA AL COSTADO DE VIVERO"/>
    <s v="NASCA"/>
    <s v="NASCA"/>
    <s v="ICA"/>
    <d v="2023-10-23T14:12:03"/>
    <x v="462"/>
    <d v="2023-10-23T14:12:03"/>
    <x v="1"/>
    <x v="0"/>
    <x v="0"/>
  </r>
  <r>
    <n v="562"/>
    <s v="FDC9X2W1NW25-1"/>
    <s v="FDC9X2W1NW25"/>
    <s v="Normal"/>
    <s v="Jesus  Rincon"/>
    <s v="Doc. Ident. País. Residencia ND"/>
    <n v="1852316"/>
    <n v="51"/>
    <n v="958618595"/>
    <x v="0"/>
    <s v="Domicilio"/>
    <s v="Confirmada"/>
    <s v="Diferida"/>
    <s v="Ecommerce iOS"/>
    <m/>
    <m/>
    <x v="1"/>
    <s v="Confirmado"/>
    <m/>
    <x v="1"/>
    <s v="Delivery"/>
    <s v="Av los alamos con calle los cedros"/>
    <s v="VILLA EL SALVADOR"/>
    <s v="LIMA"/>
    <s v="LIMA"/>
    <d v="2023-10-23T14:15:02"/>
    <x v="463"/>
    <d v="2023-10-23T14:15:02"/>
    <x v="0"/>
    <x v="0"/>
    <x v="0"/>
  </r>
  <r>
    <n v="563"/>
    <s v="FDC9X2W7M9DK-1"/>
    <s v="FDC9X2W7M9DK"/>
    <s v="Normal"/>
    <s v="DINA SARAI ESCAMILO MORALES"/>
    <s v="DNI"/>
    <n v="48282479"/>
    <n v="51"/>
    <n v="927825624"/>
    <x v="0"/>
    <s v="Domicilio"/>
    <s v="Confirmada"/>
    <s v="Diferida"/>
    <s v="Ecommerce android"/>
    <s v="Cluster"/>
    <s v="Confirmado"/>
    <x v="1"/>
    <s v="Creado"/>
    <m/>
    <x v="0"/>
    <s v="Delivery"/>
    <s v="CALLE 20 DE SETIEMBRE MZ8 LT15 ESPALDAS DEL JARDÍN APOSTOL SANTIAGO"/>
    <s v="FLORENCIA DE MORA"/>
    <s v="TRUJILLO"/>
    <s v="LA LIBERTAD"/>
    <d v="2023-10-23T14:19:27"/>
    <x v="464"/>
    <d v="2023-10-23T14:19:46"/>
    <x v="0"/>
    <x v="0"/>
    <x v="0"/>
  </r>
  <r>
    <n v="564"/>
    <s v="FDC9X2WL2QVN-1"/>
    <s v="FDC9X2WL2QVN"/>
    <s v="Normal"/>
    <s v="KARIN ZURITA TARAZONA"/>
    <s v="DNI"/>
    <n v="41769669"/>
    <n v="51"/>
    <n v="923529350"/>
    <x v="0"/>
    <s v="Tienda"/>
    <s v="Confirmada"/>
    <s v="Diferida"/>
    <s v="Ecommerce mobile"/>
    <m/>
    <m/>
    <x v="4"/>
    <s v="Confirmado"/>
    <m/>
    <x v="1"/>
    <s v="Real Plaza Puruchuco"/>
    <s v="Av. Nicolás Ayllon 4770 C.C. Real Plaza Este LC-173"/>
    <s v="ATE"/>
    <s v="LIMA"/>
    <s v="LIMA"/>
    <d v="2023-10-23T14:22:14"/>
    <x v="465"/>
    <d v="2023-10-23T14:22:14"/>
    <x v="0"/>
    <x v="0"/>
    <x v="0"/>
  </r>
  <r>
    <n v="565"/>
    <s v="FDC9X2WO8COH-1"/>
    <s v="FDC9X2WO8COH"/>
    <s v="Normal"/>
    <s v="ALDO ALEXIS ZAVALA GARCIA"/>
    <s v="DNI"/>
    <n v="80338762"/>
    <n v="51"/>
    <n v="976336567"/>
    <x v="0"/>
    <s v="Tienda"/>
    <s v="Confirmada"/>
    <s v="Diferida"/>
    <s v="Ecommerce android"/>
    <m/>
    <m/>
    <x v="2"/>
    <s v="Confirmado"/>
    <m/>
    <x v="1"/>
    <s v="Real Plaza Centro Cívico"/>
    <s v="Av. Garcilazo de la Vega Nro 1337 Int. 2011 C.C. Real Plaza Centro Civico"/>
    <s v="LIMA"/>
    <s v="LIMA"/>
    <s v="LIMA"/>
    <d v="2023-10-23T14:18:50"/>
    <x v="466"/>
    <d v="2023-10-23T14:18:50"/>
    <x v="0"/>
    <x v="0"/>
    <x v="0"/>
  </r>
  <r>
    <n v="566"/>
    <s v="FDC9X2WPJITI-1"/>
    <s v="FDC9X2WPJITI"/>
    <s v="Normal"/>
    <s v="GENY SANDOVAL PEZO"/>
    <s v="DNI"/>
    <n v="40221149"/>
    <n v="51"/>
    <n v="939933698"/>
    <x v="0"/>
    <s v="Domicilio"/>
    <s v="Confirmada"/>
    <s v="Diferida"/>
    <s v="Ecommerce mobile"/>
    <m/>
    <m/>
    <x v="1"/>
    <s v="Confirmado"/>
    <s v="CONTAINER127"/>
    <x v="1"/>
    <s v="Delivery"/>
    <s v="Urbanización Mirador de Cumbaza Mz E Lot 4 Frente al centro recreacional del colegio Médico"/>
    <s v="MORALES"/>
    <s v="SAN MARTIN"/>
    <s v="SAN MARTÍN"/>
    <d v="2023-10-23T14:19:05"/>
    <x v="467"/>
    <d v="2023-10-23T15:19:35"/>
    <x v="0"/>
    <x v="0"/>
    <x v="0"/>
  </r>
  <r>
    <n v="567"/>
    <s v="FDC9X2X119N5-1"/>
    <s v="FDC9X2X119N5"/>
    <s v="Normal"/>
    <s v="JOSE GABRIEL CORDOVA PALOMINO"/>
    <s v="DNI"/>
    <n v="75454750"/>
    <n v="51"/>
    <n v="960463328"/>
    <x v="0"/>
    <s v="Tienda"/>
    <s v="Confirmada"/>
    <s v="Diferida"/>
    <s v="Ecommerce desktop"/>
    <m/>
    <m/>
    <x v="2"/>
    <s v="Confirmado"/>
    <m/>
    <x v="1"/>
    <s v="Mall Del Sur"/>
    <s v="Av. Los Lirios Nro 301 LCS-1042 C.C. Mall del Sur"/>
    <s v="SAN JUAN DE MIRAFLORES"/>
    <s v="LIMA"/>
    <s v="LIMA"/>
    <d v="2023-10-23T14:22:47"/>
    <x v="468"/>
    <d v="2023-10-23T14:22:47"/>
    <x v="0"/>
    <x v="0"/>
    <x v="0"/>
  </r>
  <r>
    <n v="568"/>
    <s v="FDC9X2X23VVY-1"/>
    <s v="FDC9X2X23VVY"/>
    <s v="Normal"/>
    <s v="HORACIO DAGOBERTO SALVADOR CABELLO"/>
    <s v="DNI"/>
    <n v="47438039"/>
    <n v="51"/>
    <n v="919141066"/>
    <x v="0"/>
    <s v="Domicilio"/>
    <s v="Confirmada"/>
    <s v="Diferida"/>
    <s v="Ecommerce mobile"/>
    <m/>
    <m/>
    <x v="1"/>
    <s v="Confirmado"/>
    <m/>
    <x v="1"/>
    <s v="Delivery"/>
    <s v="CALLE VERACIDAD MZ R4 LT 11 Y 12 URB PUERTAS DE PRO ALTURA DEL ÓVALO INFANTAS. FRENTE AL COLEGIO SANTA MÓNICA"/>
    <s v="LOS OLIVOS"/>
    <s v="LIMA"/>
    <s v="LIMA"/>
    <d v="2023-10-23T14:21:12"/>
    <x v="469"/>
    <d v="2023-10-23T14:21:12"/>
    <x v="0"/>
    <x v="0"/>
    <x v="0"/>
  </r>
  <r>
    <n v="569"/>
    <s v="FDC9X2X68E3R-1"/>
    <s v="FDC9X2X68E3R"/>
    <s v="Normal"/>
    <s v="JESSICA PAOLA SALAS RAMIREZ"/>
    <s v="DNI"/>
    <n v="70160736"/>
    <n v="51"/>
    <n v="970017374"/>
    <x v="0"/>
    <s v="Tienda"/>
    <s v="Confirmada"/>
    <s v="Diferida"/>
    <s v="Ecommerce android"/>
    <m/>
    <m/>
    <x v="0"/>
    <s v="Confirmado"/>
    <m/>
    <x v="1"/>
    <s v="Tarapoto Plaza De Armas 451 San Martin"/>
    <s v="Jr. Plaza de Armas Nro 451"/>
    <s v="TARAPOTO"/>
    <s v="SAN MARTIN"/>
    <s v="SAN MARTÍN"/>
    <d v="2023-10-23T14:20:17"/>
    <x v="470"/>
    <d v="2023-10-23T14:20:26"/>
    <x v="0"/>
    <x v="0"/>
    <x v="0"/>
  </r>
  <r>
    <n v="570"/>
    <s v="FDC9X2X6U4GE-1"/>
    <s v="FDC9X2X6U4GE"/>
    <s v="Normal"/>
    <s v="AMADA ZAVALA CAMACHO"/>
    <s v="DNI"/>
    <n v="25567368"/>
    <n v="51"/>
    <n v="968426906"/>
    <x v="0"/>
    <s v="Tienda"/>
    <s v="Confirmada"/>
    <s v="Diferida"/>
    <s v="Ecommerce android"/>
    <m/>
    <m/>
    <x v="2"/>
    <s v="Confirmado"/>
    <m/>
    <x v="1"/>
    <s v="Minka Callao"/>
    <s v="Av. Argentina 3093 Local L570 C.C. Minka"/>
    <s v="CALLAO"/>
    <s v="PROV. CONST. DEL CALLAO"/>
    <s v="CALLAO"/>
    <d v="2023-10-23T14:21:53"/>
    <x v="471"/>
    <d v="2023-10-23T14:21:53"/>
    <x v="0"/>
    <x v="0"/>
    <x v="0"/>
  </r>
  <r>
    <n v="571"/>
    <s v="FDC9X2X7SFH9-1"/>
    <s v="FDC9X2X7SFH9"/>
    <s v="Normal"/>
    <s v="RAUL ALEX QUIHUE LAUPA"/>
    <s v="DNI"/>
    <n v="46971979"/>
    <n v="51"/>
    <n v="923972484"/>
    <x v="0"/>
    <s v="Domicilio"/>
    <s v="Confirmada"/>
    <s v="Diferida"/>
    <s v="Ecommerce android"/>
    <m/>
    <m/>
    <x v="3"/>
    <s v="Confirmado"/>
    <m/>
    <x v="1"/>
    <s v="Delivery"/>
    <s v="CALLE CORONEL INCLÁN 131 TIENDA DE COPIAS"/>
    <s v="MIRAFLORES"/>
    <s v="LIMA"/>
    <s v="LIMA"/>
    <d v="2023-10-23T14:21:48"/>
    <x v="472"/>
    <d v="2023-10-23T14:21:48"/>
    <x v="0"/>
    <x v="0"/>
    <x v="0"/>
  </r>
  <r>
    <n v="572"/>
    <s v="FDC9X2XDOO2W-1"/>
    <s v="FDC9X2XDOO2W"/>
    <s v="Normal"/>
    <s v="ADELA FRANCISCA GARCIA PEREZ"/>
    <s v="DNI"/>
    <n v="40030812"/>
    <n v="51"/>
    <n v="980895138"/>
    <x v="0"/>
    <s v="Tienda"/>
    <s v="Confirmada"/>
    <s v="Diferida"/>
    <s v="Admin desktop"/>
    <m/>
    <m/>
    <x v="4"/>
    <s v="Confirmado"/>
    <m/>
    <x v="1"/>
    <s v="Jockey Plaza"/>
    <s v="Av. Javier Prado Este 4200 C.C. Jockey Plaza Tda. Nro 264"/>
    <s v="SANTIAGO DE SURCO"/>
    <s v="LIMA"/>
    <s v="LIMA"/>
    <d v="2023-10-23T14:22:23"/>
    <x v="473"/>
    <d v="2023-10-23T14:22:23"/>
    <x v="0"/>
    <x v="0"/>
    <x v="0"/>
  </r>
  <r>
    <n v="573"/>
    <s v="FDC9X2XIXCJT-1"/>
    <s v="FDC9X2XIXCJT"/>
    <s v="Normal"/>
    <s v="MELISSA CUEVA ESPINOZA"/>
    <s v="DNI"/>
    <n v="48686934"/>
    <n v="51"/>
    <n v="967264415"/>
    <x v="0"/>
    <s v="Tienda"/>
    <s v="Confirmada"/>
    <s v="Diferida"/>
    <s v="Ecommerce android"/>
    <m/>
    <m/>
    <x v="2"/>
    <s v="Confirmado"/>
    <m/>
    <x v="1"/>
    <s v="Mega Plaza Villa El Salvador"/>
    <s v="Av. Lima Lote A-1 Int L103 Sub Lote A-1 C.C. Mega Plaza Express"/>
    <s v="VILLA EL SALVADOR"/>
    <s v="LIMA"/>
    <s v="LIMA"/>
    <d v="2023-10-23T14:22:29"/>
    <x v="474"/>
    <d v="2023-10-23T14:24:41"/>
    <x v="0"/>
    <x v="0"/>
    <x v="0"/>
  </r>
  <r>
    <n v="574"/>
    <s v="FDC9X2XJ3S5A-1"/>
    <s v="FDC9X2XJ3S5A"/>
    <s v="Normal"/>
    <s v="JACQUES C. DIDEROT JULIEN"/>
    <s v="DNI"/>
    <n v="49063347"/>
    <n v="51"/>
    <n v="981536836"/>
    <x v="0"/>
    <s v="Domicilio"/>
    <s v="Confirmada"/>
    <s v="Diferida"/>
    <s v="Ecommerce desktop"/>
    <m/>
    <m/>
    <x v="3"/>
    <s v="Confirmado"/>
    <m/>
    <x v="1"/>
    <s v="Delivery"/>
    <s v="CALLE TRIPOLI 365, APTO 801, MIRAFLORES"/>
    <s v="MIRAFLORES"/>
    <s v="LIMA"/>
    <s v="LIMA"/>
    <d v="2023-10-23T14:25:57"/>
    <x v="475"/>
    <d v="2023-10-23T14:25:57"/>
    <x v="0"/>
    <x v="0"/>
    <x v="0"/>
  </r>
  <r>
    <n v="575"/>
    <s v="FDC9X2XL4OF7-1"/>
    <s v="FDC9X2XL4OF7"/>
    <s v="Normal"/>
    <s v="Leyla Luey"/>
    <s v="DNI"/>
    <n v="71266932"/>
    <n v="51"/>
    <n v="931882791"/>
    <x v="0"/>
    <s v="Domicilio"/>
    <s v="Confirmada"/>
    <s v="Diferida"/>
    <s v="Ecommerce desktop"/>
    <m/>
    <m/>
    <x v="1"/>
    <s v="Confirmado"/>
    <m/>
    <x v="1"/>
    <s v="Delivery"/>
    <s v="José Lishner Tudela calle las palmeras mz k lote 5 Cerca a la posta médica"/>
    <s v="TUMBES"/>
    <s v="TUMBES"/>
    <s v="TUMBES"/>
    <d v="2023-10-23T14:26:40"/>
    <x v="476"/>
    <d v="2023-10-23T14:26:40"/>
    <x v="0"/>
    <x v="0"/>
    <x v="0"/>
  </r>
  <r>
    <n v="576"/>
    <s v="FDC9X2XPH5QJ-1"/>
    <s v="FDC9X2XPH5QJ"/>
    <s v="Normal"/>
    <s v="RAFAEL ORLANDO FUENTES RIVERA"/>
    <s v="DNI"/>
    <n v="77467662"/>
    <n v="51"/>
    <n v="939677338"/>
    <x v="0"/>
    <s v="Tienda"/>
    <s v="Confirmada"/>
    <s v="Diferida"/>
    <s v="Ecommerce iOS"/>
    <s v="Cluster"/>
    <s v="Confirmado"/>
    <x v="4"/>
    <s v="Creado"/>
    <m/>
    <x v="0"/>
    <s v="La Rambla San Borja"/>
    <s v="Av. Javier Prado Este 2050 C.C. La Rambla Tdas. 140-141"/>
    <s v="SAN BORJA"/>
    <s v="LIMA"/>
    <s v="LIMA"/>
    <d v="2023-10-23T14:23:38"/>
    <x v="477"/>
    <d v="2023-10-23T14:24:47"/>
    <x v="0"/>
    <x v="0"/>
    <x v="0"/>
  </r>
  <r>
    <n v="577"/>
    <s v="FDC9X2XPLG4A-1"/>
    <s v="FDC9X2XPLG4A"/>
    <s v="Normal"/>
    <s v="ESTEFANI MICHELLE ALMEIDA CONTRERAS"/>
    <s v="DNI"/>
    <n v="47845689"/>
    <n v="51"/>
    <n v="977357133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4:24:50"/>
    <x v="478"/>
    <d v="2023-10-23T14:24:50"/>
    <x v="0"/>
    <x v="0"/>
    <x v="0"/>
  </r>
  <r>
    <n v="578"/>
    <s v="FDC9X2Y75UY4-1"/>
    <s v="FDC9X2Y75UY4"/>
    <s v="Normal"/>
    <s v="FABRIZZIO GABRIEL MANRIQUE MALDONADO"/>
    <s v="DNI"/>
    <n v="70025614"/>
    <n v="51"/>
    <n v="953996640"/>
    <x v="0"/>
    <s v="Domicilio"/>
    <s v="Confirmada"/>
    <s v="Diferida"/>
    <s v="Ecommerce android"/>
    <m/>
    <m/>
    <x v="3"/>
    <s v="Confirmado"/>
    <m/>
    <x v="1"/>
    <s v="Delivery"/>
    <s v="calle Degas 109 cruce de aviación con las artes"/>
    <s v="SAN BORJA"/>
    <s v="LIMA"/>
    <s v="LIMA"/>
    <d v="2023-10-23T14:27:45"/>
    <x v="479"/>
    <d v="2023-10-23T14:27:45"/>
    <x v="0"/>
    <x v="0"/>
    <x v="0"/>
  </r>
  <r>
    <n v="579"/>
    <s v="FDC9X2Y8EWAE-1"/>
    <s v="FDC9X2Y8EWAE"/>
    <s v="Normal"/>
    <s v="MARY ALEJANDRA LOAYZA PATIÑO"/>
    <s v="DNI"/>
    <n v="70566304"/>
    <n v="51"/>
    <n v="987111002"/>
    <x v="0"/>
    <s v="Tienda"/>
    <s v="Confirmada"/>
    <s v="Diferida"/>
    <s v="Ecommerce mobile"/>
    <m/>
    <m/>
    <x v="0"/>
    <s v="Confirmado"/>
    <m/>
    <x v="1"/>
    <s v="Tacna San Martin 737 Tacna"/>
    <s v="Av. San Martin Nro 737"/>
    <s v="TACNA"/>
    <s v="TACNA"/>
    <s v="TACNA"/>
    <d v="2023-10-23T14:28:36"/>
    <x v="480"/>
    <d v="2023-10-23T14:28:36"/>
    <x v="0"/>
    <x v="0"/>
    <x v="0"/>
  </r>
  <r>
    <n v="580"/>
    <s v="FDC9X2YJ0HUN-1"/>
    <s v="FDC9X2YJ0HUN"/>
    <s v="Normal"/>
    <s v="DIEGO MOZOMBITE GARCIA"/>
    <s v="DNI"/>
    <n v="75507820"/>
    <n v="51"/>
    <n v="900360910"/>
    <x v="0"/>
    <s v="Domicilio"/>
    <s v="Confirmada"/>
    <s v="Diferida"/>
    <s v="Ecommerce desktop"/>
    <m/>
    <m/>
    <x v="1"/>
    <s v="Confirmado"/>
    <m/>
    <x v="1"/>
    <s v="Delivery"/>
    <s v="Mz.K5-LT01 AH.ATUSPARIA la casa es compartida, hay una optica, entra en la esquina"/>
    <s v="SAN JUAN DE LURIGANCHO"/>
    <s v="LIMA"/>
    <s v="LIMA"/>
    <d v="2023-10-23T14:29:27"/>
    <x v="481"/>
    <d v="2023-10-23T14:29:27"/>
    <x v="0"/>
    <x v="0"/>
    <x v="0"/>
  </r>
  <r>
    <n v="581"/>
    <s v="FDC9X2Z0AOLR-1"/>
    <s v="FDC9X2Z0AOLR"/>
    <s v="Normal"/>
    <s v="David Castillo"/>
    <s v="DNI"/>
    <n v="44761354"/>
    <n v="51"/>
    <n v="940704655"/>
    <x v="0"/>
    <s v="Tienda"/>
    <s v="Confirmada"/>
    <s v="Diferida"/>
    <s v="Ecommerce mobile"/>
    <m/>
    <m/>
    <x v="0"/>
    <s v="Confirmado"/>
    <m/>
    <x v="1"/>
    <s v="Tambopata Leon Velarde 315 Madre De Dios"/>
    <s v="Av. Leon Velarde Nro. 315 -- (C.C. Nativa Center)"/>
    <s v="TAMBOPATA"/>
    <s v="TAMBOPATA"/>
    <s v="MADRE DE DIOS"/>
    <d v="2023-10-23T14:32:54"/>
    <x v="482"/>
    <d v="2023-10-23T14:32:54"/>
    <x v="0"/>
    <x v="0"/>
    <x v="0"/>
  </r>
  <r>
    <n v="582"/>
    <s v="FDC9X2ZBHUKA-1"/>
    <s v="FDC9X2ZBHUKA"/>
    <s v="Normal"/>
    <s v="EDINZON GUTIERREZ CIEZA"/>
    <s v="DNI"/>
    <n v="46366848"/>
    <n v="51"/>
    <n v="990817230"/>
    <x v="0"/>
    <s v="Tienda"/>
    <s v="Confirmada"/>
    <s v="Diferida"/>
    <s v="Ecommerce android"/>
    <m/>
    <m/>
    <x v="2"/>
    <s v="Confirmado"/>
    <m/>
    <x v="1"/>
    <s v="SJM San Juan 1162 Lima"/>
    <s v="Av. San Juan Nro 1162 - 1162a"/>
    <s v="SAN JUAN DE MIRAFLORES"/>
    <s v="LIMA"/>
    <s v="LIMA"/>
    <d v="2023-10-23T14:34:49"/>
    <x v="483"/>
    <d v="2023-10-23T14:34:49"/>
    <x v="0"/>
    <x v="0"/>
    <x v="0"/>
  </r>
  <r>
    <n v="583"/>
    <s v="FDC9X2ZDXR5J-1"/>
    <s v="FDC9X2ZDXR5J"/>
    <s v="Normal"/>
    <s v="AURELIA MARISOL DOMINGUEZ VIDAL DE REYES"/>
    <s v="DNI"/>
    <n v="32939251"/>
    <n v="51"/>
    <n v="922545287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4:35:31"/>
    <x v="484"/>
    <d v="2023-10-23T14:35:31"/>
    <x v="0"/>
    <x v="0"/>
    <x v="0"/>
  </r>
  <r>
    <n v="584"/>
    <s v="FDC9X2ZJAOMG-1"/>
    <s v="FDC9X2ZJAOMG"/>
    <s v="Normal"/>
    <s v="CARLOS EUGENIO ALARCON ESCALANTE"/>
    <s v="DNI"/>
    <n v="10156908"/>
    <n v="51"/>
    <n v="958542539"/>
    <x v="0"/>
    <s v="Tienda"/>
    <s v="Confirmada"/>
    <s v="Diferida"/>
    <s v="Ecommerce desktop"/>
    <m/>
    <m/>
    <x v="2"/>
    <s v="Confirmado"/>
    <m/>
    <x v="1"/>
    <s v="Plaza Norte"/>
    <s v="Av. Alfredo Mendiola Nro 1400 Int. 132 - 134 C.C. Plaza Lima Norte"/>
    <s v="INDEPENDENCIA"/>
    <s v="LIMA"/>
    <s v="LIMA"/>
    <d v="2023-10-23T14:37:26"/>
    <x v="485"/>
    <d v="2023-10-23T14:37:26"/>
    <x v="0"/>
    <x v="0"/>
    <x v="0"/>
  </r>
  <r>
    <n v="585"/>
    <s v="FDC9X2ZK0ESU-1"/>
    <s v="FDC9X2ZK0ESU"/>
    <s v="Normal"/>
    <s v="RONY SAUL CALDERON FERNANDEZ"/>
    <s v="DNI"/>
    <n v="42104383"/>
    <n v="51"/>
    <n v="955022745"/>
    <x v="0"/>
    <s v="Domicilio"/>
    <s v="Confirmada"/>
    <s v="Diferida"/>
    <s v="Ecommerce desktop"/>
    <m/>
    <m/>
    <x v="1"/>
    <s v="Confirmado"/>
    <m/>
    <x v="1"/>
    <s v="Delivery"/>
    <s v="JR. AUGUSTO B. LEGUÍA NO 159 A UNA CUADRA DE LA I.E. DIVINO NIÑO JESÚS"/>
    <s v="SATIPO"/>
    <s v="SATIPO"/>
    <s v="JUNÍN"/>
    <d v="2023-10-23T14:36:14"/>
    <x v="486"/>
    <d v="2023-10-23T14:36:14"/>
    <x v="0"/>
    <x v="0"/>
    <x v="0"/>
  </r>
  <r>
    <n v="586"/>
    <s v="FDC9X2ZQ58NQ-1"/>
    <s v="FDC9X2ZQ58NQ"/>
    <s v="Normal"/>
    <s v="YARITZA NANYELI JIMENEZ FERNANDEZ"/>
    <s v="DNI"/>
    <n v="74956877"/>
    <n v="51"/>
    <n v="936290610"/>
    <x v="0"/>
    <s v="Tienda"/>
    <s v="Confirmada"/>
    <s v="Diferida"/>
    <s v="Admin mobile"/>
    <m/>
    <m/>
    <x v="0"/>
    <s v="Confirmado"/>
    <m/>
    <x v="1"/>
    <s v="Moyobamba San Martin 365 San Martin"/>
    <s v="Jr. San Martin 365"/>
    <s v="MOYOBAMBA"/>
    <s v="MOYOBAMBA"/>
    <s v="SAN MARTÍN"/>
    <d v="2023-10-23T14:36:48"/>
    <x v="487"/>
    <d v="2023-10-23T14:36:49"/>
    <x v="0"/>
    <x v="0"/>
    <x v="0"/>
  </r>
  <r>
    <n v="587"/>
    <s v="FDC9X2ZQFYK4-1"/>
    <s v="FDC9X2ZQFYK4"/>
    <s v="Normal"/>
    <s v="ERIKA WONG SLATER"/>
    <s v="DNI"/>
    <n v="40333961"/>
    <n v="51"/>
    <n v="989298337"/>
    <x v="0"/>
    <s v="Domicilio"/>
    <s v="Confirmada"/>
    <s v="Diferida"/>
    <s v="Ecommerce iOS"/>
    <m/>
    <m/>
    <x v="3"/>
    <s v="Confirmado"/>
    <m/>
    <x v="1"/>
    <s v="Delivery"/>
    <s v="AV. CERRO DE CAMACHO 792, DISTRITO DE LIMA 15023 602"/>
    <s v="SANTIAGO DE SURCO"/>
    <s v="LIMA"/>
    <s v="LIMA"/>
    <d v="2023-10-23T14:36:04"/>
    <x v="488"/>
    <d v="2023-10-23T15:46:24"/>
    <x v="0"/>
    <x v="0"/>
    <x v="0"/>
  </r>
  <r>
    <n v="588"/>
    <s v="FDC9X2ZT6K2W-1"/>
    <s v="FDC9X2ZT6K2W"/>
    <s v="Normal"/>
    <s v="ROCIO DEL CARMEN PACHECO ORE"/>
    <s v="DNI"/>
    <n v="70400976"/>
    <n v="51"/>
    <n v="989467262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4:36:38"/>
    <x v="489"/>
    <d v="2023-10-23T14:36:39"/>
    <x v="0"/>
    <x v="0"/>
    <x v="0"/>
  </r>
  <r>
    <n v="589"/>
    <s v="FDC9X2ZTHA1V-1"/>
    <s v="FDC9X2ZTHA1V"/>
    <s v="Normal"/>
    <s v="NELLY LIA POMIANO VILLAFUERTE"/>
    <s v="DNI"/>
    <n v="31682562"/>
    <n v="51"/>
    <n v="966733808"/>
    <x v="0"/>
    <s v="Tienda"/>
    <s v="Confirmada"/>
    <s v="Diferida"/>
    <s v="Ecommerce mobile"/>
    <m/>
    <m/>
    <x v="0"/>
    <s v="Confirmado"/>
    <m/>
    <x v="1"/>
    <s v="Huaraz Luzuriaga 526 Ancash"/>
    <s v="Av. Luzuriaga Nro 526"/>
    <s v="HUARAZ"/>
    <s v="HUARAZ"/>
    <s v="ANCASH"/>
    <d v="2023-10-23T14:37:28"/>
    <x v="490"/>
    <d v="2023-10-23T14:37:28"/>
    <x v="0"/>
    <x v="0"/>
    <x v="0"/>
  </r>
  <r>
    <n v="590"/>
    <s v="FDC9X2ZTJF8I-1"/>
    <s v="FDC9X2ZTJF8I"/>
    <s v="Normal"/>
    <s v="EVELIN FELICIANA VELASQUEZ HUAMANI"/>
    <s v="DNI"/>
    <n v="40982396"/>
    <n v="51"/>
    <n v="951712983"/>
    <x v="0"/>
    <s v="Recógelo ahora"/>
    <s v="Confirmada"/>
    <s v="Diferida"/>
    <s v="Ecommerce android"/>
    <m/>
    <m/>
    <x v="5"/>
    <m/>
    <m/>
    <x v="21"/>
    <s v="La Rambla Brasil"/>
    <s v="Av. Brasil Nro 778 LC. 126 – 127 – CC. La Rambla Brasil"/>
    <s v="BREÑA"/>
    <s v="LIMA"/>
    <s v="LIMA"/>
    <d v="2023-10-23T14:37:19"/>
    <x v="491"/>
    <d v="2023-10-23T14:37:19"/>
    <x v="3"/>
    <x v="1"/>
    <x v="0"/>
  </r>
  <r>
    <n v="591"/>
    <s v="FDC9X300KDXF-1"/>
    <s v="FDC9X300KDXF"/>
    <s v="Normal"/>
    <s v="Miguel Rodriguez"/>
    <s v="DNI"/>
    <n v="47035740"/>
    <n v="51"/>
    <n v="919662740"/>
    <x v="0"/>
    <s v="Tienda"/>
    <s v="Confirmada"/>
    <s v="Diferida"/>
    <s v="Admin mobile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4:38:17"/>
    <x v="492"/>
    <d v="2023-10-23T14:38:17"/>
    <x v="0"/>
    <x v="0"/>
    <x v="0"/>
  </r>
  <r>
    <n v="592"/>
    <s v="FDC9X3053AST-1"/>
    <s v="FDC9X3053AST"/>
    <s v="Normal"/>
    <s v="LESLY CHAVEZ AGUILAR"/>
    <s v="DNI"/>
    <n v="75571568"/>
    <n v="51"/>
    <n v="998955763"/>
    <x v="0"/>
    <s v="Domicilio"/>
    <s v="Confirmada"/>
    <s v="Diferida"/>
    <s v="Ecommerce android"/>
    <m/>
    <m/>
    <x v="1"/>
    <s v="Confirmado"/>
    <s v="CONTAINER21"/>
    <x v="1"/>
    <s v="Delivery"/>
    <s v="PASAJE MARIO DIAZ ZOBRADO 150 HOTEL EL JAKAL"/>
    <s v="CHOTA"/>
    <s v="CHOTA"/>
    <s v="CAJAMARCA"/>
    <d v="2023-10-23T14:41:00"/>
    <x v="493"/>
    <d v="2023-10-23T19:36:06"/>
    <x v="0"/>
    <x v="0"/>
    <x v="0"/>
  </r>
  <r>
    <n v="593"/>
    <s v="FDC9X306XRKH-1"/>
    <s v="FDC9X306XRKH"/>
    <s v="Normal"/>
    <s v="CARLOS DANIEL VILCA SANCHEZ"/>
    <s v="DNI"/>
    <n v="70672942"/>
    <n v="51"/>
    <n v="945250756"/>
    <x v="0"/>
    <s v="Tienda"/>
    <s v="Confirmada"/>
    <s v="Diferida"/>
    <s v="Ecommerce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4:41:59"/>
    <x v="494"/>
    <d v="2023-10-23T15:50:14"/>
    <x v="0"/>
    <x v="0"/>
    <x v="0"/>
  </r>
  <r>
    <n v="594"/>
    <s v="FDC9X30BA8YH-1"/>
    <s v="FDC9X30BA8YH"/>
    <s v="Normal"/>
    <s v="WITMAN ANDRE ROBLES LOPEZ"/>
    <s v="DNI"/>
    <n v="72709547"/>
    <n v="51"/>
    <n v="983762903"/>
    <x v="0"/>
    <s v="Tienda"/>
    <s v="Confirmada"/>
    <s v="Diferida"/>
    <s v="Ecommerce android"/>
    <m/>
    <m/>
    <x v="0"/>
    <s v="Confirmado"/>
    <m/>
    <x v="1"/>
    <s v="Abancay Arequipa 305 Apurimac"/>
    <s v="Jr. Arequipa 305"/>
    <s v="ABANCAY"/>
    <s v="ABANCAY"/>
    <s v="APURÍMAC"/>
    <d v="2023-10-23T14:40:56"/>
    <x v="495"/>
    <d v="2023-10-23T15:52:55"/>
    <x v="0"/>
    <x v="0"/>
    <x v="0"/>
  </r>
  <r>
    <n v="595"/>
    <s v="FDC9X30BITMQ-2"/>
    <s v="FDC9X30BITMQ"/>
    <s v="Normal"/>
    <s v="BRENDA LIZBETH YAPO BRAVO"/>
    <s v="DNI"/>
    <n v="72699352"/>
    <n v="51"/>
    <n v="941054314"/>
    <x v="0"/>
    <s v="Tienda"/>
    <s v="Confirmada"/>
    <s v="Diferida"/>
    <s v="Ecommerce iOS"/>
    <m/>
    <m/>
    <x v="0"/>
    <s v="Confirmado"/>
    <m/>
    <x v="1"/>
    <s v="Mall Aventura Arequipa"/>
    <s v="Av. Porongoche 500 C.C. Mall Aventura Plaza Arequipa Tda. 2026-2028"/>
    <s v="AREQUIPA"/>
    <s v="AREQUIPA"/>
    <s v="AREQUIPA"/>
    <d v="2023-10-23T14:39:23"/>
    <x v="496"/>
    <d v="2023-10-23T15:55:12"/>
    <x v="0"/>
    <x v="0"/>
    <x v="0"/>
  </r>
  <r>
    <n v="596"/>
    <s v="FDC9X30BKYTD-1"/>
    <s v="FDC9X30BKYTD"/>
    <s v="Normal"/>
    <s v="rosa  oviedo guzmán"/>
    <s v="DNI"/>
    <n v="24970171"/>
    <n v="51"/>
    <n v="982388267"/>
    <x v="0"/>
    <s v="Domicilio"/>
    <s v="Confirmada"/>
    <s v="Diferida"/>
    <s v="Ecommerce android"/>
    <m/>
    <m/>
    <x v="1"/>
    <s v="Confirmado"/>
    <m/>
    <x v="1"/>
    <s v="Delivery"/>
    <s v="jr.25 de julio (la granja ) N° O15 a 2 cuadras de llegar a la pisina torrechayoc..jr 25 de julio con jr.yavero"/>
    <s v="SANTA ANA"/>
    <s v="LA CONVENCION"/>
    <s v="CUSCO"/>
    <d v="2023-10-23T17:36:51"/>
    <x v="497"/>
    <d v="2023-10-23T17:36:52"/>
    <x v="0"/>
    <x v="0"/>
    <x v="0"/>
  </r>
  <r>
    <n v="597"/>
    <s v="FDC9X30CH4H2-1"/>
    <s v="FDC9X30CH4H2"/>
    <s v="Normal"/>
    <s v="NALLELY ROXANA BARBA SERNA"/>
    <s v="DNI"/>
    <n v="71415874"/>
    <n v="51"/>
    <n v="984322205"/>
    <x v="0"/>
    <s v="Domicilio"/>
    <s v="Confirmada"/>
    <s v="Diferida"/>
    <s v="Ecommerce desktop"/>
    <m/>
    <m/>
    <x v="1"/>
    <s v="Confirmado"/>
    <m/>
    <x v="22"/>
    <s v="Delivery"/>
    <s v="EMÉRITO ZÁRATE N 203 ATRÁS DE LA IGLESIA, EN EL POZO DE AGUA POTABLE A LA MANO IZQUIERDA ATRÁS DE LA PLAZUELA 18 DE JUNIO"/>
    <s v="PAMPAS DE HOSPITAL"/>
    <s v="TUMBES"/>
    <s v="TUMBES"/>
    <d v="2023-10-23T14:41:51"/>
    <x v="498"/>
    <d v="2023-10-23T14:41:51"/>
    <x v="1"/>
    <x v="0"/>
    <x v="0"/>
  </r>
  <r>
    <n v="598"/>
    <s v="FDC9X30JDSH7-1"/>
    <s v="FDC9X30JDSH7"/>
    <s v="Normal"/>
    <s v="Roni roel Oviedo garces"/>
    <s v="DNI"/>
    <n v="48444336"/>
    <n v="51"/>
    <n v="986897854"/>
    <x v="0"/>
    <s v="Tienda"/>
    <s v="Confirmada"/>
    <s v="Diferida"/>
    <s v="Ecommerce mobile"/>
    <m/>
    <m/>
    <x v="0"/>
    <s v="Confirmado"/>
    <m/>
    <x v="1"/>
    <s v="Sullana San Martin 620 Piura"/>
    <s v="Calle San Martin Nro 620"/>
    <s v="SULLANA"/>
    <s v="SULLANA"/>
    <s v="PIURA"/>
    <d v="2023-10-23T14:46:28"/>
    <x v="499"/>
    <d v="2023-10-23T14:46:28"/>
    <x v="0"/>
    <x v="0"/>
    <x v="0"/>
  </r>
  <r>
    <n v="599"/>
    <s v="FDC9X30NSF92-1"/>
    <s v="FDC9X30NSF92"/>
    <s v="Normal"/>
    <s v="CARLA MARISOL HINOSTROZA PASTOR"/>
    <s v="DNI"/>
    <n v="72969775"/>
    <n v="51"/>
    <n v="996961791"/>
    <x v="0"/>
    <s v="Domicilio"/>
    <s v="Confirmada"/>
    <s v="Diferida"/>
    <s v="Ecommerce android"/>
    <m/>
    <m/>
    <x v="1"/>
    <s v="Confirmado"/>
    <m/>
    <x v="1"/>
    <s v="Delivery"/>
    <s v="ESQUINA DE CALLE SAN PEDRO Y JR. JUNIN 202 ESQUINA"/>
    <s v="CHEPEN"/>
    <s v="CHEPEN"/>
    <s v="LA LIBERTAD"/>
    <d v="2023-10-23T14:42:32"/>
    <x v="500"/>
    <d v="2023-10-23T14:42:32"/>
    <x v="0"/>
    <x v="0"/>
    <x v="0"/>
  </r>
  <r>
    <n v="600"/>
    <s v="FDC9X30NWPN7-1"/>
    <s v="FDC9X30NWPN7"/>
    <s v="Normal"/>
    <s v="GERSON JAIR VEGA SALAZAR"/>
    <s v="DNI"/>
    <n v="73894995"/>
    <n v="51"/>
    <n v="910876589"/>
    <x v="0"/>
    <s v="Recógelo ahora"/>
    <s v="Confirmada"/>
    <s v="Diferida"/>
    <s v="Ecommerce mobile"/>
    <m/>
    <m/>
    <x v="5"/>
    <m/>
    <m/>
    <x v="23"/>
    <s v="Mega Plaza Independencia"/>
    <s v="Av. Alfredo Mendiola  Nro 698  C.C. Megaplaza Tda. 30"/>
    <s v="INDEPENDENCIA"/>
    <s v="LIMA"/>
    <s v="LIMA"/>
    <d v="2023-10-23T14:41:59"/>
    <x v="501"/>
    <d v="2023-10-23T14:41:59"/>
    <x v="3"/>
    <x v="1"/>
    <x v="0"/>
  </r>
  <r>
    <n v="601"/>
    <s v="FDC9X30NWPN7-2"/>
    <s v="FDC9X30NWPN7"/>
    <s v="Normal"/>
    <s v="GERSON JAIR VEGA SALAZAR"/>
    <s v="DNI"/>
    <n v="73894995"/>
    <n v="51"/>
    <n v="910876589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4:41:59"/>
    <x v="501"/>
    <d v="2023-10-23T14:41:59"/>
    <x v="0"/>
    <x v="0"/>
    <x v="0"/>
  </r>
  <r>
    <n v="602"/>
    <s v="FDC9X30UKU0Q-1"/>
    <s v="FDC9X30UKU0Q"/>
    <s v="Normal"/>
    <s v="Brusle Sanchez Gonzales"/>
    <s v="DNI"/>
    <n v="42280755"/>
    <n v="51"/>
    <n v="967740793"/>
    <x v="0"/>
    <s v="Tienda"/>
    <s v="Confirmada"/>
    <s v="Diferida"/>
    <s v="Ecommerce mobile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5:28:49"/>
    <x v="502"/>
    <d v="2023-10-23T15:28:49"/>
    <x v="0"/>
    <x v="0"/>
    <x v="0"/>
  </r>
  <r>
    <n v="603"/>
    <s v="FDC9X30Z81I3-1"/>
    <s v="FDC9X30Z81I3"/>
    <s v="Normal"/>
    <s v="ETHEL WILLIS MONTES"/>
    <s v="DNI"/>
    <n v="23862488"/>
    <n v="51"/>
    <n v="984627150"/>
    <x v="0"/>
    <s v="Domicilio"/>
    <s v="Confirmada"/>
    <s v="Diferida"/>
    <s v="Ecommerce iOS"/>
    <s v="Cluster"/>
    <s v="Confirmado"/>
    <x v="1"/>
    <s v="Creado"/>
    <m/>
    <x v="0"/>
    <s v="Delivery"/>
    <s v="URB. MAGISTERIAL II ETAPA B-3/601 CALLE ALFREDO YEPEZ MIRANDA"/>
    <s v="CUSCO"/>
    <s v="CUSCO"/>
    <s v="CUSCO"/>
    <d v="2023-10-23T14:45:04"/>
    <x v="503"/>
    <d v="2023-10-23T15:56:14"/>
    <x v="0"/>
    <x v="0"/>
    <x v="0"/>
  </r>
  <r>
    <n v="604"/>
    <s v="FDC9X310CS6D-1"/>
    <s v="FDC9X310CS6D"/>
    <s v="Normal"/>
    <s v="EDUARDO ANTONIO PACHECO VALDIVIEZO"/>
    <s v="DNI"/>
    <n v="43378983"/>
    <n v="51"/>
    <n v="914299424"/>
    <x v="0"/>
    <s v="Domicilio"/>
    <s v="Confirmada"/>
    <s v="Diferida"/>
    <s v="Ecommerce mobile"/>
    <s v="Cluster"/>
    <s v="Confirmado"/>
    <x v="1"/>
    <s v="Creado"/>
    <m/>
    <x v="0"/>
    <s v="Delivery"/>
    <s v="JR ASUNCIÓN 150 IRB. EL PARRAL A LA ESPALDA DEL CENTRO COMERCIAL MEGA 80"/>
    <s v="COMAS"/>
    <s v="LIMA"/>
    <s v="LIMA"/>
    <d v="2023-10-23T14:52:15"/>
    <x v="504"/>
    <d v="2023-10-23T14:52:16"/>
    <x v="0"/>
    <x v="0"/>
    <x v="0"/>
  </r>
  <r>
    <n v="605"/>
    <s v="FDC9X310CS6N-1"/>
    <s v="FDC9X310CS6N"/>
    <s v="Normal"/>
    <s v="MARIA DEL CARMEN OROZCO FERNANDEZ"/>
    <s v="DNI"/>
    <n v="43583355"/>
    <n v="51"/>
    <n v="981324086"/>
    <x v="0"/>
    <s v="Tienda"/>
    <s v="Confirmada"/>
    <s v="Diferida"/>
    <s v="Admin desktop"/>
    <m/>
    <m/>
    <x v="2"/>
    <s v="Confirmado"/>
    <m/>
    <x v="1"/>
    <s v="Jesus Maria Horacio Urteaga 1366 Lima"/>
    <s v="Jr. Horacio Urteaga Nro 1366"/>
    <s v="JESUS MARIA"/>
    <s v="LIMA"/>
    <s v="LIMA"/>
    <d v="2023-10-23T14:44:15"/>
    <x v="504"/>
    <d v="2023-10-23T14:44:15"/>
    <x v="0"/>
    <x v="0"/>
    <x v="0"/>
  </r>
  <r>
    <n v="606"/>
    <s v="FDC9X310NJKG-1"/>
    <s v="FDC9X310NJKG"/>
    <s v="Normal"/>
    <s v="HERNAN ANTONIO MARTIN GUTIERREZ VILLEGAS"/>
    <s v="DNI"/>
    <n v="6685695"/>
    <n v="51"/>
    <n v="999969804"/>
    <x v="0"/>
    <s v="Tienda"/>
    <s v="Confirmada"/>
    <s v="Diferida"/>
    <s v="Admin desktop"/>
    <m/>
    <m/>
    <x v="4"/>
    <s v="Confirmado"/>
    <m/>
    <x v="1"/>
    <s v="La Rambla San Borja"/>
    <s v="Av. Javier Prado Este 2050 C.C. La Rambla Tdas. 140-141"/>
    <s v="SAN BORJA"/>
    <s v="LIMA"/>
    <s v="LIMA"/>
    <d v="2023-10-23T14:44:57"/>
    <x v="505"/>
    <d v="2023-10-23T14:44:58"/>
    <x v="0"/>
    <x v="0"/>
    <x v="0"/>
  </r>
  <r>
    <n v="607"/>
    <s v="FDC9X311JPAU-1"/>
    <s v="FDC9X311JPAU"/>
    <s v="Normal"/>
    <s v="MONICA TESSY MANCO CUZCANO"/>
    <s v="DNI"/>
    <n v="45359987"/>
    <n v="51"/>
    <n v="954940871"/>
    <x v="0"/>
    <s v="Tienda"/>
    <s v="Confirmada"/>
    <s v="Diferida"/>
    <s v="Ecommerce android"/>
    <m/>
    <m/>
    <x v="2"/>
    <s v="Confirmado"/>
    <m/>
    <x v="1"/>
    <s v="Plaza Lima Sur Chorrillos"/>
    <s v="Av. Paseo de la Republica s/n C.C. Plaza Lima Sur Tda. Nro 229 - 231"/>
    <s v="CHORRILLOS"/>
    <s v="LIMA"/>
    <s v="LIMA"/>
    <d v="2023-10-23T14:48:20"/>
    <x v="506"/>
    <d v="2023-10-23T14:48:20"/>
    <x v="0"/>
    <x v="0"/>
    <x v="0"/>
  </r>
  <r>
    <n v="608"/>
    <s v="FDC9X311NZNV-1"/>
    <s v="FDC9X311NZNV"/>
    <s v="Normal"/>
    <s v="milagros  tang levano"/>
    <s v="DNI"/>
    <n v="9414293"/>
    <n v="51"/>
    <n v="967860243"/>
    <x v="0"/>
    <s v="Tienda"/>
    <s v="Confirmada"/>
    <s v="Diferida"/>
    <s v="Ecommerce android"/>
    <m/>
    <m/>
    <x v="2"/>
    <s v="Confirmado"/>
    <m/>
    <x v="1"/>
    <s v="Mall Del Sur"/>
    <s v="Av. Los Lirios Nro 301 LCS-1042 C.C. Mall del Sur"/>
    <s v="SAN JUAN DE MIRAFLORES"/>
    <s v="LIMA"/>
    <s v="LIMA"/>
    <d v="2023-10-23T14:51:29"/>
    <x v="507"/>
    <d v="2023-10-23T15:57:32"/>
    <x v="0"/>
    <x v="0"/>
    <x v="0"/>
  </r>
  <r>
    <n v="609"/>
    <s v="FDC9X31C34Q0-1"/>
    <s v="FDC9X31C34Q0"/>
    <s v="Normal"/>
    <s v="MAYLEN INDIRA RAMOS QUIÑONES"/>
    <s v="DNI"/>
    <n v="45676848"/>
    <n v="51"/>
    <n v="982146567"/>
    <x v="0"/>
    <s v="Tienda"/>
    <s v="Confirmada"/>
    <s v="Diferida"/>
    <s v="Ecommerce mobile"/>
    <s v="Cluster"/>
    <s v="Confirmado"/>
    <x v="0"/>
    <s v="Creado"/>
    <m/>
    <x v="0"/>
    <s v="Chiclayo Elias Aguirre 471 Lambayeque"/>
    <s v="Calle Elias Aguirre Nro 471"/>
    <s v="CHICLAYO"/>
    <s v="CHICLAYO"/>
    <s v="LAMBAYEQUE"/>
    <d v="2023-10-23T14:48:50"/>
    <x v="508"/>
    <d v="2023-10-23T14:48:50"/>
    <x v="0"/>
    <x v="0"/>
    <x v="0"/>
  </r>
  <r>
    <n v="610"/>
    <s v="FDC9X31E1VO9-1"/>
    <s v="FDC9X31E1VO9"/>
    <s v="Normal"/>
    <s v="VIVIANA DEZA ARAUJO"/>
    <s v="DNI"/>
    <n v="77617439"/>
    <n v="51"/>
    <n v="971842149"/>
    <x v="0"/>
    <s v="Tienda"/>
    <s v="Confirmada"/>
    <s v="Diferida"/>
    <s v="Ecommerce android"/>
    <s v="Cluster"/>
    <s v="Confirmado"/>
    <x v="2"/>
    <s v="Creado"/>
    <m/>
    <x v="0"/>
    <s v="Mega Plaza Independencia"/>
    <s v="Av. Alfredo Mendiola  Nro 698  C.C. Megaplaza Tda. 30"/>
    <s v="INDEPENDENCIA"/>
    <s v="LIMA"/>
    <s v="LIMA"/>
    <d v="2023-10-23T14:47:09"/>
    <x v="509"/>
    <d v="2023-10-23T15:58:58"/>
    <x v="0"/>
    <x v="0"/>
    <x v="0"/>
  </r>
  <r>
    <n v="611"/>
    <s v="FDC9X31SXSAC-1"/>
    <s v="FDC9X31SXSAC"/>
    <s v="Normal"/>
    <s v="SAUL LUNA LOPEZ"/>
    <s v="DNI"/>
    <n v="44626159"/>
    <n v="51"/>
    <n v="920699990"/>
    <x v="0"/>
    <s v="Tienda"/>
    <s v="Confirmada"/>
    <s v="Diferida"/>
    <s v="Admin desktop"/>
    <s v="Cluster"/>
    <s v="Confirmado"/>
    <x v="0"/>
    <s v="Creado"/>
    <m/>
    <x v="0"/>
    <s v="Real Plaza Cajamarca"/>
    <s v="Av.  Evitamiento Norte, Lote 1 A, C.C. Real Plaza Cajamarca, tienda Nro 129"/>
    <s v="CAJAMARCA"/>
    <s v="CAJAMARCA"/>
    <s v="CAJAMARCA"/>
    <d v="2023-10-23T14:48:51"/>
    <x v="510"/>
    <d v="2023-10-23T14:48:51"/>
    <x v="0"/>
    <x v="0"/>
    <x v="0"/>
  </r>
  <r>
    <n v="612"/>
    <s v="FDC9X31UB3BK-1"/>
    <s v="FDC9X31UB3BK"/>
    <s v="Normal"/>
    <s v="JULIO JORGE RAYMUNDO PAREDES MOYNA"/>
    <s v="DNI"/>
    <n v="45474131"/>
    <n v="51"/>
    <n v="931708147"/>
    <x v="0"/>
    <s v="Tienda"/>
    <s v="Confirmada"/>
    <s v="Diferida"/>
    <s v="Ecommerce iOS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4:48:40"/>
    <x v="511"/>
    <d v="2023-10-23T15:59:12"/>
    <x v="0"/>
    <x v="0"/>
    <x v="0"/>
  </r>
  <r>
    <n v="613"/>
    <s v="FDC9X31VWYZ7-1"/>
    <s v="FDC9X31VWYZ7"/>
    <s v="Normal"/>
    <s v="HORACIO HOMERO ARAUJO AVILES"/>
    <s v="DNI"/>
    <n v="72980857"/>
    <n v="51"/>
    <n v="941940515"/>
    <x v="0"/>
    <s v="Recógelo ahora"/>
    <s v="Confirmada"/>
    <s v="Diferida"/>
    <s v="Ecommerce android"/>
    <m/>
    <m/>
    <x v="5"/>
    <m/>
    <m/>
    <x v="0"/>
    <s v=".com Vulcano Premium"/>
    <s v="Calle Vulcano 120 3er Piso Urb. Vulcano"/>
    <s v="ATE"/>
    <s v="LIMA"/>
    <s v="LIMA"/>
    <d v="2023-10-23T14:50:22"/>
    <x v="512"/>
    <d v="2023-10-23T14:50:22"/>
    <x v="0"/>
    <x v="0"/>
    <x v="0"/>
  </r>
  <r>
    <n v="614"/>
    <s v="FDC9X31VZ45C-1"/>
    <s v="FDC9X31VZ45C"/>
    <s v="Normal"/>
    <s v="Elsa Elizabeth  Neira Plasencia"/>
    <s v="DNI"/>
    <n v="18090391"/>
    <n v="51"/>
    <n v="976227029"/>
    <x v="0"/>
    <s v="Tienda"/>
    <s v="Confirmada"/>
    <s v="Diferida"/>
    <s v="Ecommerce mobile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9:29:21"/>
    <x v="513"/>
    <d v="2023-10-23T19:29:21"/>
    <x v="0"/>
    <x v="0"/>
    <x v="0"/>
  </r>
  <r>
    <n v="615"/>
    <s v="FDC9X31YPPKJ-1"/>
    <s v="FDC9X31YPPKJ"/>
    <s v="Normal"/>
    <s v="JHON MULLERS PEREZ CRUZ"/>
    <s v="DNI"/>
    <n v="47762046"/>
    <n v="51"/>
    <n v="926346988"/>
    <x v="0"/>
    <s v="Domicilio"/>
    <s v="Confirmada"/>
    <s v="Diferida"/>
    <s v="Ecommerce android"/>
    <m/>
    <m/>
    <x v="1"/>
    <s v="Confirmado"/>
    <m/>
    <x v="1"/>
    <s v="Delivery"/>
    <s v="SECTOR 3 GRUPO 10 MZ J LOTE 3 AV REVOLUCIÓN AV MAREATEGUI AL FRENTE DEL COLEGIO CRISTO EL SALVADOR"/>
    <s v="VILLA EL SALVADOR"/>
    <s v="LIMA"/>
    <s v="LIMA"/>
    <d v="2023-10-23T14:49:39"/>
    <x v="514"/>
    <d v="2023-10-23T17:18:30"/>
    <x v="0"/>
    <x v="0"/>
    <x v="0"/>
  </r>
  <r>
    <n v="616"/>
    <s v="FDC9X3213GNL-1"/>
    <s v="FDC9X3213GNL"/>
    <s v="Normal"/>
    <s v="ANGELICA MARIA CABELLO ANAYA"/>
    <s v="DNI"/>
    <n v="70617324"/>
    <n v="51"/>
    <n v="967014463"/>
    <x v="0"/>
    <s v="Domicilio"/>
    <s v="Confirmada"/>
    <s v="Diferida"/>
    <s v="Ecommerce android"/>
    <m/>
    <m/>
    <x v="1"/>
    <s v="Confirmado"/>
    <m/>
    <x v="1"/>
    <s v="Delivery"/>
    <s v="URBANIZACIÓN SANTA PAULA MANZANA B11 LOTE 3 CORPORACION FERRETERO CONSTRUCTOR S.A.C"/>
    <s v="PUENTE PIEDRA"/>
    <s v="LIMA"/>
    <s v="LIMA"/>
    <d v="2023-10-23T14:50:49"/>
    <x v="515"/>
    <d v="2023-10-23T14:50:49"/>
    <x v="0"/>
    <x v="0"/>
    <x v="0"/>
  </r>
  <r>
    <n v="617"/>
    <s v="FDC9X3215LTS-1"/>
    <s v="FDC9X3215LTS"/>
    <s v="Normal"/>
    <s v="MARYSENIA MACHA VASQUEZ"/>
    <s v="DNI"/>
    <n v="20063017"/>
    <n v="51"/>
    <n v="914515602"/>
    <x v="0"/>
    <s v="Tienda"/>
    <s v="Confirmada"/>
    <s v="Diferida"/>
    <s v="Admin desktop"/>
    <m/>
    <m/>
    <x v="0"/>
    <s v="Confirmado"/>
    <m/>
    <x v="1"/>
    <s v="Real Plaza Huancayo"/>
    <s v="Av. Ferrocarril Nro 1035  C.C. Real Plaza Huancayo Tda. Nro 249"/>
    <s v="HUANCAYO"/>
    <s v="HUANCAYO"/>
    <s v="JUNÍN"/>
    <d v="2023-10-23T14:52:02"/>
    <x v="516"/>
    <d v="2023-10-23T14:52:02"/>
    <x v="0"/>
    <x v="0"/>
    <x v="0"/>
  </r>
  <r>
    <n v="618"/>
    <s v="FDC9X324DD5Q-1"/>
    <s v="FDC9X324DD5Q"/>
    <s v="Normal"/>
    <s v="EVELYN YENNY MIRANDA ASTORGA"/>
    <s v="DNI"/>
    <n v="45777318"/>
    <n v="51"/>
    <n v="936644402"/>
    <x v="0"/>
    <s v="Tienda"/>
    <s v="Confirmada"/>
    <s v="Diferida"/>
    <s v="Ecommerce iOS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4:50:04"/>
    <x v="517"/>
    <d v="2023-10-23T15:59:51"/>
    <x v="0"/>
    <x v="0"/>
    <x v="0"/>
  </r>
  <r>
    <n v="619"/>
    <s v="FDC9X32AOL5H-1"/>
    <s v="FDC9X32AOL5H"/>
    <s v="Normal"/>
    <s v="Clarisa Sandra Rodriguez Milla"/>
    <s v="DNI"/>
    <n v="25764579"/>
    <n v="51"/>
    <n v="982899693"/>
    <x v="0"/>
    <s v="Tienda"/>
    <s v="Confirmada"/>
    <s v="Diferida"/>
    <s v="Ecommerce desktop"/>
    <m/>
    <m/>
    <x v="2"/>
    <s v="Confirmado"/>
    <m/>
    <x v="1"/>
    <s v="Minka Callao"/>
    <s v="Av. Argentina 3093 Local L570 C.C. Minka"/>
    <s v="CALLAO"/>
    <s v="PROV. CONST. DEL CALLAO"/>
    <s v="CALLAO"/>
    <d v="2023-10-23T14:59:55"/>
    <x v="518"/>
    <d v="2023-10-23T14:59:55"/>
    <x v="0"/>
    <x v="0"/>
    <x v="0"/>
  </r>
  <r>
    <n v="620"/>
    <s v="FDC9X32BTBIM-1"/>
    <s v="FDC9X32BTBIM"/>
    <s v="Normal"/>
    <s v="FERNANDO BRICEÑO GUIZADO"/>
    <s v="DNI"/>
    <n v="70903479"/>
    <n v="51"/>
    <n v="982797815"/>
    <x v="0"/>
    <s v="Tienda"/>
    <s v="Confirmada"/>
    <s v="Diferida"/>
    <s v="Ecommerce mobile"/>
    <m/>
    <m/>
    <x v="1"/>
    <s v="Confirmado"/>
    <m/>
    <x v="8"/>
    <s v="Real Plaza Santa Clara"/>
    <s v="Av. Nicolas Ayllon 8694 C.C. Real Plaza Santa Clara Tda.142-143"/>
    <s v="ATE"/>
    <s v="LIMA"/>
    <s v="LIMA"/>
    <d v="2023-10-23T14:53:14"/>
    <x v="519"/>
    <d v="2023-10-23T14:53:14"/>
    <x v="1"/>
    <x v="0"/>
    <x v="0"/>
  </r>
  <r>
    <n v="621"/>
    <s v="FDC9X32CAHF2-1"/>
    <s v="FDC9X32CAHF2"/>
    <s v="Normal"/>
    <s v="ALISON MIRELLA SERQUEN MANAY"/>
    <s v="DNI"/>
    <n v="71573842"/>
    <n v="51"/>
    <n v="958004052"/>
    <x v="0"/>
    <s v="Tienda"/>
    <s v="Confirmada"/>
    <s v="Diferida"/>
    <s v="Ecommerce mobile"/>
    <m/>
    <m/>
    <x v="0"/>
    <s v="Confirmado"/>
    <m/>
    <x v="1"/>
    <s v="Chiclayo Elias Aguirre 471 Lambayeque"/>
    <s v="Calle Elias Aguirre Nro 471"/>
    <s v="CHICLAYO"/>
    <s v="CHICLAYO"/>
    <s v="LAMBAYEQUE"/>
    <d v="2023-10-23T14:55:04"/>
    <x v="520"/>
    <d v="2023-10-23T17:20:25"/>
    <x v="0"/>
    <x v="0"/>
    <x v="0"/>
  </r>
  <r>
    <n v="622"/>
    <s v="FDC9X32CPHNP-1"/>
    <s v="FDC9X32CPHNP"/>
    <s v="Normal"/>
    <s v="ANA MARIA ALBUJAR SOTELO"/>
    <s v="DNI"/>
    <n v="32966792"/>
    <n v="51"/>
    <n v="996262887"/>
    <x v="0"/>
    <s v="Domicilio"/>
    <s v="Confirmada"/>
    <s v="Diferida"/>
    <s v="Ecommerce android"/>
    <m/>
    <m/>
    <x v="3"/>
    <s v="Confirmado"/>
    <m/>
    <x v="1"/>
    <s v="Delivery"/>
    <s v="JIRÓN TINAJONES 265, CERCADO DE LIMA 1503 DPTO 502"/>
    <s v="SANTIAGO DE SURCO"/>
    <s v="LIMA"/>
    <s v="LIMA"/>
    <d v="2023-10-23T14:52:56"/>
    <x v="521"/>
    <d v="2023-10-23T14:52:56"/>
    <x v="0"/>
    <x v="0"/>
    <x v="0"/>
  </r>
  <r>
    <n v="623"/>
    <s v="FDC9X32CTS06-1"/>
    <s v="FDC9X32CTS06"/>
    <s v="Normal"/>
    <s v="CARLOS DANIEL CONTRERAS RAMIREZ"/>
    <s v="DNI"/>
    <n v="71712180"/>
    <n v="51"/>
    <n v="992601667"/>
    <x v="0"/>
    <s v="Tienda"/>
    <s v="Confirmada"/>
    <s v="Diferida"/>
    <s v="Ecommerce desktop"/>
    <m/>
    <m/>
    <x v="0"/>
    <s v="Confirmado"/>
    <m/>
    <x v="1"/>
    <s v="Real Plaza Cuzco"/>
    <s v="Av. La Cultura C.C. Real Plaza Cuzco, Tda Nro 148"/>
    <s v="CUSCO"/>
    <s v="CUSCO"/>
    <s v="CUSCO"/>
    <d v="2023-10-23T14:52:37"/>
    <x v="522"/>
    <d v="2023-10-23T14:52:37"/>
    <x v="0"/>
    <x v="0"/>
    <x v="0"/>
  </r>
  <r>
    <n v="624"/>
    <s v="FDC9X32HGZRO-1"/>
    <s v="FDC9X32HGZRO"/>
    <s v="Normal"/>
    <s v="GINA PATRICIA SIU LÓPEZ"/>
    <s v="DNI"/>
    <n v="43928811"/>
    <n v="51"/>
    <n v="974254249"/>
    <x v="0"/>
    <s v="Tienda"/>
    <s v="Confirmada"/>
    <s v="Diferida"/>
    <s v="Ecommerce iOS"/>
    <m/>
    <m/>
    <x v="0"/>
    <s v="Confirmado"/>
    <m/>
    <x v="1"/>
    <s v="Open Plaza Pucallpa"/>
    <s v="Av. Centenario Nro 4614, CC Open Plaza Pucallpa, LC Nro 08"/>
    <s v="CALLERIA"/>
    <s v="CORONEL PORTILLO"/>
    <s v="UCAYALI"/>
    <d v="2023-10-23T14:59:40"/>
    <x v="523"/>
    <d v="2023-10-23T14:59:40"/>
    <x v="0"/>
    <x v="0"/>
    <x v="0"/>
  </r>
  <r>
    <n v="625"/>
    <s v="FDC9X32HRPON-1"/>
    <s v="FDC9X32HRPON"/>
    <s v="Normal"/>
    <s v="Katya Garcia Andrade"/>
    <s v="DNI"/>
    <n v="77097064"/>
    <n v="51"/>
    <n v="933778719"/>
    <x v="0"/>
    <s v="Tienda"/>
    <s v="Confirmada"/>
    <s v="Diferida"/>
    <s v="Ecommerce desktop"/>
    <m/>
    <m/>
    <x v="2"/>
    <s v="Confirmado"/>
    <m/>
    <x v="1"/>
    <s v="SJL Chimu 757 Lima"/>
    <s v="Av. Chimu Nro 757"/>
    <s v="SAN JUAN DE LURIGANCHO"/>
    <s v="LIMA"/>
    <s v="LIMA"/>
    <d v="2023-10-23T14:55:08"/>
    <x v="524"/>
    <d v="2023-10-23T17:21:30"/>
    <x v="0"/>
    <x v="0"/>
    <x v="0"/>
  </r>
  <r>
    <n v="626"/>
    <s v="FDC9X32MEX22-1"/>
    <s v="FDC9X32MEX22"/>
    <s v="Normal"/>
    <s v="Verónica  Herrera"/>
    <s v="DNI"/>
    <n v="7501463"/>
    <n v="593"/>
    <n v="968944707"/>
    <x v="0"/>
    <s v="Tienda"/>
    <s v="Confirmada"/>
    <s v="Diferida"/>
    <s v="Ecommerce android"/>
    <m/>
    <m/>
    <x v="1"/>
    <s v="Confirmado"/>
    <m/>
    <x v="12"/>
    <s v="Tumbes Republica Del Peru 319 Tumbes"/>
    <s v="Av. Republica del Peru Nro 319 (Lote 31 Mz A)"/>
    <s v="TUMBES"/>
    <s v="TUMBES"/>
    <s v="TUMBES"/>
    <d v="2023-10-23T15:33:04"/>
    <x v="77"/>
    <d v="2023-10-23T15:33:04"/>
    <x v="1"/>
    <x v="0"/>
    <x v="0"/>
  </r>
  <r>
    <n v="627"/>
    <s v="FDC9X32NJNPO-1"/>
    <s v="FDC9X32NJNPO"/>
    <s v="Normal"/>
    <s v="Christian Marzal"/>
    <s v="DNI"/>
    <n v="72387403"/>
    <n v="51"/>
    <n v="995365472"/>
    <x v="0"/>
    <s v="Domicilio"/>
    <s v="Confirmada"/>
    <s v="Diferida"/>
    <s v="Ecommerce desktop"/>
    <m/>
    <m/>
    <x v="1"/>
    <s v="Confirmado"/>
    <m/>
    <x v="1"/>
    <s v="Delivery"/>
    <s v="JR BENITO PARDO FIGUEROA 235 - BALCONCILLO CRUCE CON JIRON LOS CORALES, PARALELO ALA AVENIDA LAS AMERICAS"/>
    <s v="LA VICTORIA"/>
    <s v="LIMA"/>
    <s v="LIMA"/>
    <d v="2023-10-23T15:02:59"/>
    <x v="525"/>
    <d v="2023-10-23T15:02:59"/>
    <x v="0"/>
    <x v="0"/>
    <x v="0"/>
  </r>
  <r>
    <n v="628"/>
    <s v="FDC9X3303YT2-1"/>
    <s v="FDC9X3303YT2"/>
    <s v="Normal"/>
    <s v="Guissella  Alayo Aranda"/>
    <s v="DNI"/>
    <n v="73055436"/>
    <n v="51"/>
    <n v="974159857"/>
    <x v="0"/>
    <s v="Tienda"/>
    <s v="Confirmada"/>
    <s v="Diferida"/>
    <s v="Admin mobile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4:56:21"/>
    <x v="526"/>
    <d v="2023-10-23T14:56:21"/>
    <x v="0"/>
    <x v="0"/>
    <x v="0"/>
  </r>
  <r>
    <n v="629"/>
    <s v="FDC9X33BJJK7-1"/>
    <s v="FDC9X33BJJK7"/>
    <s v="Normal"/>
    <s v="FIORELA DEXTRE ESPINOZA"/>
    <s v="DNI"/>
    <n v="46268073"/>
    <n v="51"/>
    <n v="935093226"/>
    <x v="0"/>
    <s v="Domicilio"/>
    <s v="Confirmada"/>
    <s v="Diferida"/>
    <s v="Ecommerce android"/>
    <m/>
    <m/>
    <x v="1"/>
    <s v="Confirmado"/>
    <m/>
    <x v="1"/>
    <s v="Delivery"/>
    <s v="Urb. Señor de los milagros mz.a lt.8"/>
    <s v="BARRANCA"/>
    <s v="BARRANCA"/>
    <s v="LIMA"/>
    <d v="2023-10-23T14:58:29"/>
    <x v="527"/>
    <d v="2023-10-23T14:58:29"/>
    <x v="0"/>
    <x v="0"/>
    <x v="0"/>
  </r>
  <r>
    <n v="630"/>
    <s v="FDC9X33BNTWK-1"/>
    <s v="FDC9X33BNTWK"/>
    <s v="Normal"/>
    <s v="JOSE FELIX MARTIN SOBRINO VELARDE"/>
    <s v="DNI"/>
    <n v="8129361"/>
    <n v="51"/>
    <n v="997350500"/>
    <x v="0"/>
    <s v="Tienda"/>
    <s v="Confirmada"/>
    <s v="Diferida"/>
    <s v="Admin desktop"/>
    <m/>
    <m/>
    <x v="0"/>
    <s v="Confirmado"/>
    <m/>
    <x v="1"/>
    <s v="Lurin Monasterio 1582 Lima"/>
    <s v="Calle Monasterio, Lurín 1582 Sub Lote C"/>
    <s v="LURIN"/>
    <s v="LIMA"/>
    <s v="LIMA"/>
    <d v="2023-10-23T14:59:51"/>
    <x v="528"/>
    <d v="2023-10-23T14:59:51"/>
    <x v="0"/>
    <x v="0"/>
    <x v="0"/>
  </r>
  <r>
    <n v="631"/>
    <s v="FDC9X33HQHJ6-1"/>
    <s v="FDC9X33HQHJ6"/>
    <s v="Normal"/>
    <s v="MIRIAN ROSARIO MENDOZA PINAO"/>
    <s v="DNI"/>
    <n v="73172963"/>
    <n v="51"/>
    <n v="940289104"/>
    <x v="0"/>
    <s v="Tienda"/>
    <s v="Confirmada"/>
    <s v="Diferida"/>
    <s v="Ecommerce mobile"/>
    <m/>
    <m/>
    <x v="1"/>
    <s v="Confirmado"/>
    <m/>
    <x v="12"/>
    <s v="Schell 271 Miraflores Lima"/>
    <s v="Calle Schell Nro 271"/>
    <s v="MIRAFLORES"/>
    <s v="LIMA"/>
    <s v="LIMA"/>
    <d v="2023-10-23T15:14:33"/>
    <x v="529"/>
    <d v="2023-10-23T15:14:33"/>
    <x v="1"/>
    <x v="0"/>
    <x v="0"/>
  </r>
  <r>
    <n v="632"/>
    <s v="FDC9X33M543A-1"/>
    <s v="FDC9X33M543A"/>
    <s v="Normal"/>
    <s v="Francy Ramirez Cruz"/>
    <s v="CE"/>
    <n v="929707"/>
    <n v="51"/>
    <n v="983486046"/>
    <x v="0"/>
    <s v="Domicilio"/>
    <s v="Confirmada"/>
    <s v="Diferida"/>
    <s v="Admin desktop"/>
    <m/>
    <m/>
    <x v="3"/>
    <s v="Confirmado"/>
    <m/>
    <x v="1"/>
    <s v="Delivery"/>
    <s v="Avenida los conquistadores, 905 Alter ego salón"/>
    <s v="SAN ISIDRO"/>
    <s v="LIMA"/>
    <s v="LIMA"/>
    <d v="2023-10-23T15:00:09"/>
    <x v="530"/>
    <d v="2023-10-23T15:00:09"/>
    <x v="0"/>
    <x v="0"/>
    <x v="0"/>
  </r>
  <r>
    <n v="633"/>
    <s v="FDC9X3ALZLBD-1"/>
    <s v="FDC9X3ALZLBD"/>
    <s v="Normal"/>
    <s v="NESTOR CESAR MORON TACUNAN"/>
    <s v="DNI"/>
    <n v="21568191"/>
    <n v="51"/>
    <n v="961042839"/>
    <x v="0"/>
    <s v="Domicilio"/>
    <s v="Confirmada"/>
    <s v="Diferida"/>
    <s v="Ecommerce desktop"/>
    <m/>
    <m/>
    <x v="1"/>
    <s v="Confirmado"/>
    <m/>
    <x v="1"/>
    <s v="Delivery"/>
    <s v="CALLE RIOJA 659 LOCAL DE LA MUNICIPALIDAD PROVINCIAL DE ATALAYA"/>
    <s v="RAYMONDI"/>
    <s v="ATALAYA"/>
    <s v="UCAYALI"/>
    <d v="2023-10-23T15:01:44"/>
    <x v="531"/>
    <d v="2023-10-23T16:01:28"/>
    <x v="0"/>
    <x v="0"/>
    <x v="0"/>
  </r>
  <r>
    <n v="634"/>
    <s v="FDC9X3AMELIY-1"/>
    <s v="FDC9X3AMELIY"/>
    <s v="Normal"/>
    <s v="ANTONI GEANCARLO VALENZUELA MUÑOZ"/>
    <s v="DNI"/>
    <n v="47399808"/>
    <n v="51"/>
    <n v="954076815"/>
    <x v="0"/>
    <s v="Domicilio"/>
    <s v="Confirmada"/>
    <s v="Diferida"/>
    <s v="Ecommerce desktop"/>
    <m/>
    <m/>
    <x v="1"/>
    <s v="Confirmado"/>
    <m/>
    <x v="24"/>
    <s v="Delivery"/>
    <s v="AVENIDA ANDRES AVELINO CACERES 287 FRENTE A LA EMPRESA MOLINA"/>
    <s v="HUANTA"/>
    <s v="HUANTA"/>
    <s v="AYACUCHO"/>
    <d v="2023-10-23T15:04:09"/>
    <x v="532"/>
    <d v="2023-10-23T15:04:09"/>
    <x v="1"/>
    <x v="1"/>
    <x v="0"/>
  </r>
  <r>
    <n v="635"/>
    <s v="FDC9X3AT962X-1"/>
    <s v="FDC9X3AT962X"/>
    <s v="Normal"/>
    <s v="Frank Jesus Mimbela Villalobos"/>
    <s v="DNI"/>
    <n v="40723993"/>
    <n v="51"/>
    <n v="960927774"/>
    <x v="0"/>
    <s v="Tienda"/>
    <s v="Confirmada"/>
    <s v="Diferida"/>
    <s v="Ecommerce mobile"/>
    <m/>
    <m/>
    <x v="4"/>
    <s v="Confirmado"/>
    <m/>
    <x v="1"/>
    <s v="Mall Aventura Santa Anita"/>
    <s v="Av. Carretera Central 111 C.C. Mall Aventura Plaza Santa Anita Tda. B-1020a"/>
    <s v="SANTA ANITA"/>
    <s v="LIMA"/>
    <s v="LIMA"/>
    <d v="2023-10-23T15:04:49"/>
    <x v="533"/>
    <d v="2023-10-23T15:04:49"/>
    <x v="0"/>
    <x v="0"/>
    <x v="0"/>
  </r>
  <r>
    <n v="636"/>
    <s v="FDC9X3ATHQXL-1"/>
    <s v="FDC9X3ATHQXL"/>
    <s v="Normal"/>
    <s v="WALTER RAFAEL SANCHEZ GARCIA"/>
    <s v="DNI"/>
    <n v="42267926"/>
    <n v="51"/>
    <n v="973792068"/>
    <x v="0"/>
    <s v="Domicilio"/>
    <s v="Confirmada"/>
    <s v="Diferida"/>
    <s v="Ecommerce android"/>
    <m/>
    <m/>
    <x v="1"/>
    <s v="Confirmado"/>
    <m/>
    <x v="1"/>
    <s v="Delivery"/>
    <s v="AVENIDA 28 DE JULIO SN   BARRIO CHUNGANA COSTADO DE: EPS CHAVIN"/>
    <s v="CARAZ"/>
    <s v="HUAYLAS"/>
    <s v="ANCASH"/>
    <d v="2023-10-23T15:32:44"/>
    <x v="534"/>
    <d v="2023-10-23T15:32:44"/>
    <x v="0"/>
    <x v="0"/>
    <x v="0"/>
  </r>
  <r>
    <n v="637"/>
    <s v="FDC9X3AYQFDG-1"/>
    <s v="FDC9X3AYQFDG"/>
    <s v="Normal"/>
    <s v="LUIS ALVARO ARROYO CAHUANA"/>
    <s v="DNI"/>
    <n v="71437536"/>
    <n v="51"/>
    <n v="930599850"/>
    <x v="0"/>
    <s v="Tienda"/>
    <s v="Confirmada"/>
    <s v="Diferida"/>
    <s v="Ecommerce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5:16:20"/>
    <x v="535"/>
    <d v="2023-10-23T15:16:20"/>
    <x v="0"/>
    <x v="0"/>
    <x v="0"/>
  </r>
  <r>
    <n v="638"/>
    <s v="FDC9X3B51NFW-1"/>
    <s v="FDC9X3B51NFW"/>
    <s v="Normal"/>
    <s v="JACOBO LEON ESPARRAGA"/>
    <s v="DNI"/>
    <n v="40254220"/>
    <n v="51"/>
    <n v="943438494"/>
    <x v="0"/>
    <s v="Tienda"/>
    <s v="Confirmada"/>
    <s v="Diferida"/>
    <s v="Ecommerce android"/>
    <m/>
    <m/>
    <x v="0"/>
    <s v="Confirmado"/>
    <m/>
    <x v="1"/>
    <s v="Tarapoto Plaza De Armas 451 San Martin"/>
    <s v="Jr. Plaza de Armas Nro 451"/>
    <s v="TARAPOTO"/>
    <s v="SAN MARTIN"/>
    <s v="SAN MARTÍN"/>
    <d v="2023-10-23T15:08:03"/>
    <x v="536"/>
    <d v="2023-10-23T15:08:03"/>
    <x v="0"/>
    <x v="0"/>
    <x v="0"/>
  </r>
  <r>
    <n v="639"/>
    <s v="FDC9X3B7WJN3-1"/>
    <s v="FDC9X3B7WJN3"/>
    <s v="Normal"/>
    <s v="LIZ LOAYZA"/>
    <s v="DNI"/>
    <n v="46422802"/>
    <n v="51"/>
    <n v="949224465"/>
    <x v="0"/>
    <s v="Domicilio"/>
    <s v="Confirmada"/>
    <s v="Diferida"/>
    <s v="Ecommerce desktop"/>
    <m/>
    <m/>
    <x v="3"/>
    <s v="Confirmado"/>
    <m/>
    <x v="1"/>
    <s v="Delivery"/>
    <s v="jiron guillermo perata 114 a espalda del grifo Primax entre estación del tren Ayacucho e Higuereta"/>
    <s v="SANTIAGO DE SURCO"/>
    <s v="LIMA"/>
    <s v="LIMA"/>
    <d v="2023-10-23T15:06:56"/>
    <x v="537"/>
    <d v="2023-10-23T15:06:56"/>
    <x v="0"/>
    <x v="0"/>
    <x v="0"/>
  </r>
  <r>
    <n v="640"/>
    <s v="FDC9X3BARFU8-1"/>
    <s v="FDC9X3BARFU8"/>
    <s v="Normal"/>
    <s v="NICOLE KIMBERLY MEDINA VALERA"/>
    <s v="DNI"/>
    <n v="72380587"/>
    <n v="51"/>
    <n v="947705284"/>
    <x v="0"/>
    <s v="Tienda"/>
    <s v="Confirmada"/>
    <s v="Diferida"/>
    <s v="Ecommerce mobile"/>
    <m/>
    <m/>
    <x v="0"/>
    <s v="Confirmado"/>
    <m/>
    <x v="1"/>
    <s v="Real Plaza Trujillo"/>
    <s v="Av. Cesar Vallejo Oeste Nro 1345 C.C. Real Plaza Trujillo Tda. LC - 105B"/>
    <s v="TRUJILLO"/>
    <s v="TRUJILLO"/>
    <s v="LA LIBERTAD"/>
    <d v="2023-10-23T15:08:41"/>
    <x v="538"/>
    <d v="2023-10-23T15:08:41"/>
    <x v="0"/>
    <x v="0"/>
    <x v="0"/>
  </r>
  <r>
    <n v="641"/>
    <s v="FDC9X3BB25RK-1"/>
    <s v="FDC9X3BB25RK"/>
    <s v="Normal"/>
    <s v="RENZO  MENA CÁCERES"/>
    <s v="DNI"/>
    <n v="704623255"/>
    <n v="593"/>
    <n v="992853083"/>
    <x v="0"/>
    <s v="Tienda"/>
    <s v="Confirmada"/>
    <s v="Diferida"/>
    <s v="Ecommerce mobile"/>
    <m/>
    <m/>
    <x v="0"/>
    <s v="Confirmado"/>
    <m/>
    <x v="1"/>
    <s v="Tumbes Republica Del Peru 319 Tumbes"/>
    <s v="Av. Republica del Peru Nro 319 (Lote 31 Mz A)"/>
    <s v="TUMBES"/>
    <s v="TUMBES"/>
    <s v="TUMBES"/>
    <d v="2023-10-23T15:25:45"/>
    <x v="539"/>
    <d v="2023-10-23T15:25:45"/>
    <x v="0"/>
    <x v="0"/>
    <x v="0"/>
  </r>
  <r>
    <n v="642"/>
    <s v="FDC9X3BDUWE8-1"/>
    <s v="FDC9X3BDUWE8"/>
    <s v="Normal"/>
    <s v="ADELA CIRILA SANTIAGO ALCANTARA"/>
    <s v="DNI"/>
    <n v="71733148"/>
    <n v="51"/>
    <n v="967005853"/>
    <x v="0"/>
    <s v="Tienda"/>
    <s v="Confirmada"/>
    <s v="Diferida"/>
    <s v="Ecommerce mobile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5:08:28"/>
    <x v="540"/>
    <d v="2023-10-23T15:08:28"/>
    <x v="0"/>
    <x v="0"/>
    <x v="0"/>
  </r>
  <r>
    <n v="643"/>
    <s v="FDC9X3BE1BWV-1"/>
    <s v="FDC9X3BE1BWV"/>
    <s v="Normal"/>
    <s v="KEYLA NOEMÍ GARCÍA RODRÍGUEZ"/>
    <s v="DNI"/>
    <n v="75084712"/>
    <n v="51"/>
    <n v="930238316"/>
    <x v="0"/>
    <s v="Tienda"/>
    <s v="Confirmada"/>
    <s v="Diferida"/>
    <s v="Ecommerce android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5:07:14"/>
    <x v="541"/>
    <d v="2023-10-23T17:21:47"/>
    <x v="0"/>
    <x v="0"/>
    <x v="0"/>
  </r>
  <r>
    <n v="644"/>
    <s v="FDC9X3BGU361-1"/>
    <s v="FDC9X3BGU361"/>
    <s v="Normal"/>
    <s v="Carlos Manuel Terrones Ramirez"/>
    <s v="DNI"/>
    <n v="40065737"/>
    <n v="51"/>
    <n v="938580775"/>
    <x v="0"/>
    <s v="Tienda"/>
    <s v="Confirmada"/>
    <s v="Diferida"/>
    <s v="Ecommerce desktop"/>
    <m/>
    <m/>
    <x v="0"/>
    <s v="Confirmado"/>
    <m/>
    <x v="1"/>
    <s v="Huaraz Luzuriaga 526 Ancash"/>
    <s v="Av. Luzuriaga Nro 526"/>
    <s v="HUARAZ"/>
    <s v="HUARAZ"/>
    <s v="ANCASH"/>
    <d v="2023-10-23T15:07:22"/>
    <x v="542"/>
    <d v="2023-10-23T16:03:41"/>
    <x v="0"/>
    <x v="0"/>
    <x v="0"/>
  </r>
  <r>
    <n v="645"/>
    <s v="FDC9X3BSDYYU-1"/>
    <s v="FDC9X3BSDYYU"/>
    <s v="Normal"/>
    <s v="Hayde  Alban Garcia"/>
    <s v="DNI"/>
    <n v="25442098"/>
    <n v="51"/>
    <n v="991819045"/>
    <x v="0"/>
    <s v="Tienda"/>
    <s v="Confirmada"/>
    <s v="Diferida"/>
    <s v="Ecommerce desktop"/>
    <m/>
    <m/>
    <x v="0"/>
    <s v="Confirmado"/>
    <m/>
    <x v="1"/>
    <s v="Open Plaza Piura"/>
    <s v="Av. Andres Avelino Caceres 147 C.C. Open Plaza Piura Tda. 88"/>
    <s v="PIURA"/>
    <s v="PIURA"/>
    <s v="PIURA"/>
    <d v="2023-10-23T15:52:02"/>
    <x v="543"/>
    <d v="2023-10-23T15:52:02"/>
    <x v="0"/>
    <x v="0"/>
    <x v="0"/>
  </r>
  <r>
    <n v="646"/>
    <s v="FDC9X3BYVN46-1"/>
    <s v="FDC9X3BYVN46"/>
    <s v="Normal"/>
    <s v="Eldith  Saboya Guelac"/>
    <s v="DNI"/>
    <n v="73749191"/>
    <n v="51"/>
    <n v="910356954"/>
    <x v="0"/>
    <s v="Tienda"/>
    <s v="Confirmada"/>
    <s v="Diferida"/>
    <s v="Ecommerce android"/>
    <m/>
    <m/>
    <x v="0"/>
    <s v="Confirmado"/>
    <m/>
    <x v="1"/>
    <s v="Chachapoyas 2 de Mayo 552 Chachapoyas"/>
    <s v="Jirón 2 de Mayo N°552"/>
    <s v="CHACHAPOYAS"/>
    <s v="CHACHAPOYAS"/>
    <s v="AMAZONAS"/>
    <d v="2023-10-23T15:10:17"/>
    <x v="544"/>
    <d v="2023-10-23T16:02:14"/>
    <x v="0"/>
    <x v="0"/>
    <x v="0"/>
  </r>
  <r>
    <n v="647"/>
    <s v="FDC9X3C3A9J3-1"/>
    <s v="FDC9X3C3A9J3"/>
    <s v="Normal"/>
    <s v="WENDY GLORIA VASQUEZ SUMARI"/>
    <s v="DNI"/>
    <n v="47219390"/>
    <n v="51"/>
    <n v="962715710"/>
    <x v="0"/>
    <s v="Tienda"/>
    <s v="Confirmada"/>
    <s v="Diferida"/>
    <s v="Ecommerce android"/>
    <m/>
    <m/>
    <x v="4"/>
    <s v="Confirmado"/>
    <m/>
    <x v="1"/>
    <s v="Real Plaza Puruchuco"/>
    <s v="Av. Nicolás Ayllon 4770 C.C. Real Plaza Este LC-173"/>
    <s v="ATE"/>
    <s v="LIMA"/>
    <s v="LIMA"/>
    <d v="2023-10-23T15:12:43"/>
    <x v="545"/>
    <d v="2023-10-23T15:12:43"/>
    <x v="0"/>
    <x v="0"/>
    <x v="0"/>
  </r>
  <r>
    <n v="648"/>
    <s v="FDC9X3C4PPVX-1"/>
    <s v="FDC9X3C4PPVX"/>
    <s v="Normal"/>
    <s v="ALEX ESTEBAN ABATUA DEL CARPIO"/>
    <s v="DNI"/>
    <n v="10304498"/>
    <n v="51"/>
    <n v="902218470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5:11:28"/>
    <x v="546"/>
    <d v="2023-10-23T15:11:28"/>
    <x v="0"/>
    <x v="0"/>
    <x v="0"/>
  </r>
  <r>
    <n v="649"/>
    <s v="FDC9X3C90234-1"/>
    <s v="FDC9X3C90234"/>
    <s v="Normal"/>
    <s v="Hans Christian  Marín Loayza"/>
    <s v="DNI"/>
    <n v="46100297"/>
    <n v="51"/>
    <n v="941493966"/>
    <x v="0"/>
    <s v="Tienda"/>
    <s v="Confirmada"/>
    <s v="Diferida"/>
    <s v="Ecommerce mobile"/>
    <s v="Cluster"/>
    <s v="Confirmado"/>
    <x v="2"/>
    <s v="Creado"/>
    <m/>
    <x v="0"/>
    <s v="SJL Proceres De Independencia 1713 Lima"/>
    <s v="Av. Proceres de la Independencia 1713 Interior A"/>
    <s v="SAN JUAN DE LURIGANCHO"/>
    <s v="LIMA"/>
    <s v="LIMA"/>
    <d v="2023-10-23T15:33:16"/>
    <x v="547"/>
    <d v="2023-10-23T15:33:16"/>
    <x v="0"/>
    <x v="0"/>
    <x v="0"/>
  </r>
  <r>
    <n v="650"/>
    <s v="FDC9X3C9U2OO-1"/>
    <s v="FDC9X3C9U2OO"/>
    <s v="Normal"/>
    <s v="JESSICA KARINA SANCHEZ DIAZ"/>
    <s v="DNI"/>
    <n v="47833599"/>
    <n v="51"/>
    <n v="992258915"/>
    <x v="0"/>
    <s v="Tienda"/>
    <s v="Confirmada"/>
    <s v="Diferida"/>
    <s v="Ecommerce android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5:13:00"/>
    <x v="548"/>
    <d v="2023-10-23T16:06:41"/>
    <x v="0"/>
    <x v="0"/>
    <x v="0"/>
  </r>
  <r>
    <n v="651"/>
    <s v="FDC9X3CG7G6C-1"/>
    <s v="FDC9X3CG7G6C"/>
    <s v="Normal"/>
    <s v="YESMENEN ELIANUSKA ARRECE TOVAR"/>
    <s v="DNI"/>
    <n v="47769165"/>
    <n v="51"/>
    <n v="955353939"/>
    <x v="0"/>
    <s v="Tienda"/>
    <s v="Confirmada"/>
    <s v="Diferida"/>
    <s v="Admin desktop"/>
    <m/>
    <m/>
    <x v="2"/>
    <s v="Confirmado"/>
    <m/>
    <x v="1"/>
    <s v="Real Plaza Santa Clara"/>
    <s v="Av. Nicolas Ayllon 8694 C.C. Real Plaza Santa Clara Tda.142-143"/>
    <s v="ATE"/>
    <s v="LIMA"/>
    <s v="LIMA"/>
    <d v="2023-10-23T15:14:03"/>
    <x v="549"/>
    <d v="2023-10-23T15:14:03"/>
    <x v="0"/>
    <x v="0"/>
    <x v="0"/>
  </r>
  <r>
    <n v="652"/>
    <s v="FDC9X3CL7IGJ-1"/>
    <s v="FDC9X3CL7IGJ"/>
    <s v="Normal"/>
    <s v="FREDY GUILLERMO ALAYO LINARES"/>
    <s v="DNI"/>
    <n v="40895558"/>
    <n v="51"/>
    <n v="915080113"/>
    <x v="0"/>
    <s v="Tienda"/>
    <s v="Confirmada"/>
    <s v="Diferida"/>
    <s v="Ecommerce android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5:13:51"/>
    <x v="550"/>
    <d v="2023-10-23T15:13:51"/>
    <x v="0"/>
    <x v="0"/>
    <x v="0"/>
  </r>
  <r>
    <n v="653"/>
    <s v="FDC9X3CQE0K5-1"/>
    <s v="FDC9X3CQE0K5"/>
    <s v="Normal"/>
    <s v="NOLBERTO MARTIN MUÑOZ MELGAREJO"/>
    <s v="DNI"/>
    <n v="8143366"/>
    <n v="51"/>
    <n v="930247008"/>
    <x v="0"/>
    <s v="Tienda"/>
    <s v="Confirmada"/>
    <s v="Diferida"/>
    <s v="Ecommerce android"/>
    <m/>
    <m/>
    <x v="2"/>
    <s v="Confirmado"/>
    <m/>
    <x v="1"/>
    <s v="Jr De La Union 860 Lima Lima"/>
    <s v="Jr. De la Union Nro 860"/>
    <s v="LIMA"/>
    <s v="LIMA"/>
    <s v="LIMA"/>
    <d v="2023-10-23T15:17:02"/>
    <x v="551"/>
    <d v="2023-10-23T16:06:53"/>
    <x v="0"/>
    <x v="0"/>
    <x v="0"/>
  </r>
  <r>
    <n v="654"/>
    <s v="FDC9X3CRCCLO-1"/>
    <s v="FDC9X3CRCCLO"/>
    <s v="Normal"/>
    <s v="Wendy Paredes"/>
    <s v="DNI"/>
    <n v="73480198"/>
    <n v="51"/>
    <n v="982592714"/>
    <x v="0"/>
    <s v="Tienda"/>
    <s v="Confirmada"/>
    <s v="Diferida"/>
    <s v="Admin mobile"/>
    <m/>
    <m/>
    <x v="4"/>
    <s v="Confirmado"/>
    <m/>
    <x v="1"/>
    <s v="La Rambla San Borja"/>
    <s v="Av. Javier Prado Este 2050 C.C. La Rambla Tdas. 140-141"/>
    <s v="SAN BORJA"/>
    <s v="LIMA"/>
    <s v="LIMA"/>
    <d v="2023-10-23T15:15:12"/>
    <x v="552"/>
    <d v="2023-10-23T15:15:12"/>
    <x v="0"/>
    <x v="0"/>
    <x v="0"/>
  </r>
  <r>
    <n v="655"/>
    <s v="FDC9X3CRKXC1-1"/>
    <s v="FDC9X3CRKXC1"/>
    <s v="Normal"/>
    <s v="SERGIO ENOC RODRIGUEZ PINEDO"/>
    <s v="DNI"/>
    <n v="41381189"/>
    <n v="51"/>
    <n v="965654617"/>
    <x v="0"/>
    <s v="Domicilio"/>
    <s v="Confirmada"/>
    <s v="Diferida"/>
    <s v="Ecommerce android"/>
    <m/>
    <m/>
    <x v="1"/>
    <s v="Confirmado"/>
    <m/>
    <x v="1"/>
    <s v="Delivery"/>
    <s v="PASAJE JOSE OLAYA # 40 FRENTE AL COMPLEJO DEL CNI"/>
    <s v="IQUITOS"/>
    <s v="MAYNAS"/>
    <s v="LORETO"/>
    <d v="2023-10-23T17:59:13"/>
    <x v="553"/>
    <d v="2023-10-23T17:59:13"/>
    <x v="0"/>
    <x v="0"/>
    <x v="0"/>
  </r>
  <r>
    <n v="656"/>
    <s v="FDC9X3CVIGLS-1"/>
    <s v="FDC9X3CVIGLS"/>
    <s v="Normal"/>
    <s v="SERGIO LEYVA ORTEGA"/>
    <s v="DNI"/>
    <n v="74932201"/>
    <n v="51"/>
    <n v="912692954"/>
    <x v="0"/>
    <s v="Tienda"/>
    <s v="Confirmada"/>
    <s v="Diferida"/>
    <s v="Ecommerce desktop"/>
    <m/>
    <m/>
    <x v="4"/>
    <s v="Confirmado"/>
    <m/>
    <x v="1"/>
    <s v="Open Plaza Angamos"/>
    <s v="Av. Angamos Nro 1803 C.C. Angamos Open Plaza Tda. 39"/>
    <s v="SURQUILLO"/>
    <s v="LIMA"/>
    <s v="LIMA"/>
    <d v="2023-10-23T15:18:39"/>
    <x v="554"/>
    <d v="2023-10-23T15:18:39"/>
    <x v="0"/>
    <x v="0"/>
    <x v="0"/>
  </r>
  <r>
    <n v="657"/>
    <s v="FDC9X3CYLXVG-1"/>
    <s v="FDC9X3CYLXVG"/>
    <s v="Normal"/>
    <s v="GUILIO PIERO ITURRINO BERROCAL"/>
    <s v="DNI"/>
    <n v="41314728"/>
    <n v="51"/>
    <n v="997511589"/>
    <x v="0"/>
    <s v="Tienda"/>
    <s v="Confirmada"/>
    <s v="Diferida"/>
    <s v="Ecommerce android"/>
    <m/>
    <m/>
    <x v="0"/>
    <s v="Confirmado"/>
    <m/>
    <x v="1"/>
    <s v="Lurin Monasterio 1582 Lima"/>
    <s v="Calle Monasterio, Lurín 1582 Sub Lote C"/>
    <s v="LURIN"/>
    <s v="LIMA"/>
    <s v="LIMA"/>
    <d v="2023-10-23T15:16:36"/>
    <x v="555"/>
    <d v="2023-10-23T15:16:36"/>
    <x v="0"/>
    <x v="0"/>
    <x v="0"/>
  </r>
  <r>
    <n v="658"/>
    <s v="FDC9X3D2LK7F-1"/>
    <s v="FDC9X3D2LK7F"/>
    <s v="Normal"/>
    <s v="MARGARITA YOSHINAGA DE SANCHEZ"/>
    <s v="DNI"/>
    <n v="48047357"/>
    <n v="51"/>
    <n v="946225570"/>
    <x v="0"/>
    <s v="Tienda"/>
    <s v="Confirmada"/>
    <s v="Diferida"/>
    <s v="Admin mobile"/>
    <m/>
    <m/>
    <x v="4"/>
    <s v="Confirmado"/>
    <m/>
    <x v="1"/>
    <s v="Jockey Plaza"/>
    <s v="Av. Javier Prado Este 4200 C.C. Jockey Plaza Tda. Nro 264"/>
    <s v="SANTIAGO DE SURCO"/>
    <s v="LIMA"/>
    <s v="LIMA"/>
    <d v="2023-10-23T15:18:05"/>
    <x v="556"/>
    <d v="2023-10-23T15:18:05"/>
    <x v="0"/>
    <x v="0"/>
    <x v="0"/>
  </r>
  <r>
    <n v="659"/>
    <s v="FDC9X3D9KDSP-1"/>
    <s v="FDC9X3D9KDSP"/>
    <s v="Normal"/>
    <s v="YULIANA PAOLA FERRER VELA"/>
    <s v="DNI"/>
    <n v="25829484"/>
    <n v="51"/>
    <n v="993604319"/>
    <x v="0"/>
    <s v="Domicilio"/>
    <s v="Confirmada"/>
    <s v="Diferida"/>
    <s v="Ecommerce android"/>
    <m/>
    <m/>
    <x v="3"/>
    <s v="Confirmado"/>
    <m/>
    <x v="1"/>
    <s v="Delivery"/>
    <s v="CALLE LAS FLORES 185 CORREGIDOR"/>
    <s v="LA MOLINA"/>
    <s v="LIMA"/>
    <s v="LIMA"/>
    <d v="2023-10-23T17:28:59"/>
    <x v="557"/>
    <d v="2023-10-23T17:28:59"/>
    <x v="0"/>
    <x v="0"/>
    <x v="0"/>
  </r>
  <r>
    <n v="660"/>
    <s v="FDC9X3DEZH8F-1"/>
    <s v="FDC9X3DEZH8F"/>
    <s v="Normal"/>
    <s v="Percy Vasquez Liza"/>
    <s v="DNI"/>
    <n v="72896508"/>
    <n v="51"/>
    <n v="922522513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5:19:44"/>
    <x v="558"/>
    <d v="2023-10-23T15:19:44"/>
    <x v="0"/>
    <x v="0"/>
    <x v="0"/>
  </r>
  <r>
    <n v="661"/>
    <s v="FDC9X3DJE3Q1-1"/>
    <s v="FDC9X3DJE3Q1"/>
    <s v="Normal"/>
    <s v="RENZO JONATHAN HUARCAYA QUIROZ"/>
    <s v="DNI"/>
    <n v="46644570"/>
    <n v="51"/>
    <n v="940579484"/>
    <x v="0"/>
    <s v="Tienda"/>
    <s v="Confirmada"/>
    <s v="Diferida"/>
    <s v="Ecommerce android"/>
    <m/>
    <m/>
    <x v="2"/>
    <s v="Confirmado"/>
    <m/>
    <x v="1"/>
    <s v="Mall Plaza Comas"/>
    <s v="Av. Los Angeles S/N - Mall Plaza Comas Tda B1014 - B1018"/>
    <s v="COMAS"/>
    <s v="LIMA"/>
    <s v="LIMA"/>
    <d v="2023-10-23T15:20:07"/>
    <x v="559"/>
    <d v="2023-10-23T15:20:07"/>
    <x v="0"/>
    <x v="0"/>
    <x v="0"/>
  </r>
  <r>
    <n v="662"/>
    <s v="FDC9X3DJT3YV-1"/>
    <s v="FDC9X3DJT3YV"/>
    <s v="Normal"/>
    <s v="JULISSA ROXANA PINEDA LLERENA"/>
    <s v="DNI"/>
    <n v="10203266"/>
    <n v="51"/>
    <n v="983528615"/>
    <x v="0"/>
    <s v="Domicilio"/>
    <s v="Confirmada"/>
    <s v="Diferida"/>
    <s v="Ecommerce mobile"/>
    <m/>
    <m/>
    <x v="1"/>
    <s v="Confirmado"/>
    <m/>
    <x v="1"/>
    <s v="Delivery"/>
    <s v="JR.la hiedra 729 las palmeras los olivos  Por rustica"/>
    <s v="LOS OLIVOS"/>
    <s v="LIMA"/>
    <s v="LIMA"/>
    <d v="2023-10-23T15:20:34"/>
    <x v="560"/>
    <d v="2023-10-23T15:20:34"/>
    <x v="0"/>
    <x v="0"/>
    <x v="0"/>
  </r>
  <r>
    <n v="663"/>
    <s v="FDC9X3DMOB5M-1"/>
    <s v="FDC9X3DMOB5M"/>
    <s v="Normal"/>
    <s v="SERGIO LEYVA ORTEGA"/>
    <s v="DNI"/>
    <n v="74932201"/>
    <n v="51"/>
    <n v="912692954"/>
    <x v="0"/>
    <s v="Tienda"/>
    <s v="Confirmada"/>
    <s v="Diferida"/>
    <s v="Ecommerce desktop"/>
    <m/>
    <m/>
    <x v="4"/>
    <s v="Confirmado"/>
    <m/>
    <x v="1"/>
    <s v="Open Plaza Angamos"/>
    <s v="Av. Angamos Nro 1803 C.C. Angamos Open Plaza Tda. 39"/>
    <s v="SURQUILLO"/>
    <s v="LIMA"/>
    <s v="LIMA"/>
    <d v="2023-10-23T15:31:58"/>
    <x v="561"/>
    <d v="2023-10-23T15:31:58"/>
    <x v="0"/>
    <x v="0"/>
    <x v="0"/>
  </r>
  <r>
    <n v="664"/>
    <s v="FDC9X3DPPX28-1"/>
    <s v="FDC9X3DPPX28"/>
    <s v="Normal"/>
    <s v="ALEXANDER JONATHAN VALQUI BERAUN"/>
    <s v="DNI"/>
    <n v="44859078"/>
    <n v="51"/>
    <n v="990010061"/>
    <x v="0"/>
    <s v="Domicilio"/>
    <s v="Confirmada"/>
    <s v="Diferida"/>
    <s v="Ecommerce desktop"/>
    <s v="Cluster"/>
    <s v="Confirmado"/>
    <x v="1"/>
    <s v="Creado"/>
    <m/>
    <x v="0"/>
    <s v="Delivery"/>
    <s v="CONDOMINIOS SOL DE RETABLO BLOCK F32 DPTO 1203 AV. UNIVERSITARIA C/ AV. MICAELA BASTIDAS"/>
    <s v="COMAS"/>
    <s v="LIMA"/>
    <s v="LIMA"/>
    <d v="2023-10-23T15:22:04"/>
    <x v="562"/>
    <d v="2023-10-23T15:22:04"/>
    <x v="0"/>
    <x v="0"/>
    <x v="0"/>
  </r>
  <r>
    <n v="665"/>
    <s v="FDC9X3DPYHT3-1"/>
    <s v="FDC9X3DPYHT3"/>
    <s v="Normal"/>
    <s v="SULAY INDIRA SILVA SANCHEZ"/>
    <s v="DNI"/>
    <n v="74278209"/>
    <n v="51"/>
    <n v="927975907"/>
    <x v="0"/>
    <s v="Tienda"/>
    <s v="Confirmada"/>
    <s v="Diferida"/>
    <s v="Ecommerce desktop"/>
    <m/>
    <m/>
    <x v="0"/>
    <s v="Confirmado"/>
    <m/>
    <x v="1"/>
    <s v="Tarapoto Plaza De Armas 451 San Martin"/>
    <s v="Jr. Plaza de Armas Nro 451"/>
    <s v="TARAPOTO"/>
    <s v="SAN MARTIN"/>
    <s v="SAN MARTÍN"/>
    <d v="2023-10-23T15:23:40"/>
    <x v="563"/>
    <d v="2023-10-23T17:23:27"/>
    <x v="0"/>
    <x v="0"/>
    <x v="0"/>
  </r>
  <r>
    <n v="666"/>
    <s v="FDC9X3DPYHT3-2"/>
    <s v="FDC9X3DPYHT3"/>
    <s v="Normal"/>
    <s v="SULAY INDIRA SILVA SANCHEZ"/>
    <s v="DNI"/>
    <n v="74278209"/>
    <n v="51"/>
    <n v="927975907"/>
    <x v="0"/>
    <s v="Tienda"/>
    <s v="Confirmada"/>
    <s v="Diferida"/>
    <s v="Ecommerce desktop"/>
    <m/>
    <m/>
    <x v="1"/>
    <s v="Confirmado"/>
    <m/>
    <x v="8"/>
    <s v="Tarapoto Plaza De Armas 451 San Martin"/>
    <s v="Jr. Plaza de Armas Nro 451"/>
    <s v="TARAPOTO"/>
    <s v="SAN MARTIN"/>
    <s v="SAN MARTÍN"/>
    <d v="2023-10-23T15:23:40"/>
    <x v="563"/>
    <d v="2023-10-23T17:23:27"/>
    <x v="1"/>
    <x v="0"/>
    <x v="0"/>
  </r>
  <r>
    <n v="667"/>
    <s v="FDC9X3DSIZ21-1"/>
    <s v="FDC9X3DSIZ21"/>
    <s v="Normal"/>
    <s v="CARLOS STEVEN GONZALES MALAGA"/>
    <s v="DNI"/>
    <n v="70943929"/>
    <n v="51"/>
    <n v="952376873"/>
    <x v="0"/>
    <s v="Tienda"/>
    <s v="Confirmada"/>
    <s v="Diferida"/>
    <s v="Ecommerce iOS"/>
    <m/>
    <m/>
    <x v="0"/>
    <s v="Confirmado"/>
    <m/>
    <x v="1"/>
    <s v="Tumbes Republica Del Peru 319 Tumbes"/>
    <s v="Av. Republica del Peru Nro 319 (Lote 31 Mz A)"/>
    <s v="TUMBES"/>
    <s v="TUMBES"/>
    <s v="TUMBES"/>
    <d v="2023-10-23T15:21:01"/>
    <x v="564"/>
    <d v="2023-10-23T16:10:07"/>
    <x v="0"/>
    <x v="0"/>
    <x v="0"/>
  </r>
  <r>
    <n v="668"/>
    <s v="FDC9X3DV9KLH-1"/>
    <s v="FDC9X3DV9KLH"/>
    <s v="Normal"/>
    <s v="CAROLINA CASTAÑEDA OLORTEGUI"/>
    <s v="DNI"/>
    <n v="40595649"/>
    <n v="51"/>
    <n v="977433120"/>
    <x v="0"/>
    <s v="Tienda"/>
    <s v="Confirmada"/>
    <s v="Diferida"/>
    <s v="Ecommerce android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6:41:35"/>
    <x v="565"/>
    <d v="2023-10-23T16:41:35"/>
    <x v="0"/>
    <x v="0"/>
    <x v="0"/>
  </r>
  <r>
    <n v="669"/>
    <s v="FDC9X3DVI5B1-1"/>
    <s v="FDC9X3DVI5B1"/>
    <s v="Normal"/>
    <s v="MARIA SOLEDAD RUIZ HENRIQUEZ"/>
    <s v="DNI"/>
    <n v="43275640"/>
    <n v="51"/>
    <n v="973757356"/>
    <x v="0"/>
    <s v="Domicilio"/>
    <s v="Confirmada"/>
    <s v="Diferida"/>
    <s v="Ecommerce android"/>
    <m/>
    <m/>
    <x v="1"/>
    <s v="Confirmado"/>
    <m/>
    <x v="1"/>
    <s v="Delivery"/>
    <s v="P.J. El Bosque mz c lt 3 Ascencio de Salas por la iglesia nuestra señora del sagrado corazon a dos cuadras de farmacia pacifico, casa con banco de medidores de luz. y plantas de palta, lima..."/>
    <s v="TRUJILLO"/>
    <s v="TRUJILLO"/>
    <s v="LA LIBERTAD"/>
    <d v="2023-10-23T15:26:52"/>
    <x v="566"/>
    <d v="2023-10-23T15:26:53"/>
    <x v="0"/>
    <x v="0"/>
    <x v="0"/>
  </r>
  <r>
    <n v="670"/>
    <s v="FDC9X3DWC5W8-1"/>
    <s v="FDC9X3DWC5W8"/>
    <s v="Normal"/>
    <s v="GRETTY MARINA HUAMANI ALVAREZ"/>
    <s v="DNI"/>
    <n v="41885642"/>
    <n v="51"/>
    <n v="977793865"/>
    <x v="0"/>
    <s v="Domicilio"/>
    <s v="Confirmada"/>
    <s v="Diferida"/>
    <s v="Ecommerce mobile"/>
    <m/>
    <m/>
    <x v="1"/>
    <s v="Confirmado"/>
    <m/>
    <x v="1"/>
    <s v="Delivery"/>
    <s v="VILLA UNIVERSITARIA MANZANA Ñ LOTE 26 EN UNA ESQUINA DE LA LOSA VILLA UNIVERSITARIA, AL COSTADO DE LA UNAM."/>
    <s v="ILO"/>
    <s v="ILO"/>
    <s v="MOQUEGUA"/>
    <d v="2023-10-23T18:16:27"/>
    <x v="567"/>
    <d v="2023-10-23T18:16:28"/>
    <x v="0"/>
    <x v="0"/>
    <x v="0"/>
  </r>
  <r>
    <n v="671"/>
    <s v="FDC9X3DXERKH-1"/>
    <s v="FDC9X3DXERKH"/>
    <s v="Normal"/>
    <s v="CRISTIAN JOEL GALARZA BALBUENA"/>
    <s v="DNI"/>
    <n v="48819203"/>
    <n v="51"/>
    <n v="933581196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5:23:22"/>
    <x v="568"/>
    <d v="2023-10-23T15:23:22"/>
    <x v="0"/>
    <x v="0"/>
    <x v="0"/>
  </r>
  <r>
    <n v="672"/>
    <s v="FDC9X3E1TFVY-1"/>
    <s v="FDC9X3E1TFVY"/>
    <s v="Normal"/>
    <s v="LARRY ANGEL SULLCA QUISPE"/>
    <s v="DNI"/>
    <n v="47547841"/>
    <n v="51"/>
    <n v="985930939"/>
    <x v="0"/>
    <s v="Tienda"/>
    <s v="Confirmada"/>
    <s v="Diferida"/>
    <s v="Ecommerce desktop"/>
    <s v="Cluster"/>
    <s v="Confirmado"/>
    <x v="4"/>
    <s v="Creado"/>
    <m/>
    <x v="0"/>
    <s v="Mall Aventura Santa Anita"/>
    <s v="Av. Carretera Central 111 C.C. Mall Aventura Plaza Santa Anita Tda. B-1020a"/>
    <s v="SANTA ANITA"/>
    <s v="LIMA"/>
    <s v="LIMA"/>
    <d v="2023-10-23T15:23:20"/>
    <x v="569"/>
    <d v="2023-10-23T15:23:20"/>
    <x v="0"/>
    <x v="0"/>
    <x v="0"/>
  </r>
  <r>
    <n v="673"/>
    <s v="FDC9X3E8QIB0-1"/>
    <s v="FDC9X3E8QIB0"/>
    <s v="Normal"/>
    <s v="Ciprian  Villagaray almendrades"/>
    <s v="DNI"/>
    <n v="10119217"/>
    <n v="51"/>
    <n v="977680941"/>
    <x v="0"/>
    <s v="Tienda"/>
    <s v="Confirmada"/>
    <s v="Diferida"/>
    <s v="Ecommerce mobile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5:27:25"/>
    <x v="570"/>
    <d v="2023-10-23T15:27:25"/>
    <x v="0"/>
    <x v="0"/>
    <x v="0"/>
  </r>
  <r>
    <n v="674"/>
    <s v="FDC9X3E9IDP8-1"/>
    <s v="FDC9X3E9IDP8"/>
    <s v="Normal"/>
    <s v="RONEY KEVIN POZO ANDIA"/>
    <s v="DNI"/>
    <n v="70087959"/>
    <n v="51"/>
    <n v="966500207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5:26:22"/>
    <x v="571"/>
    <d v="2023-10-23T16:10:21"/>
    <x v="0"/>
    <x v="0"/>
    <x v="0"/>
  </r>
  <r>
    <n v="675"/>
    <s v="FDC9X3ED2ZUA-1"/>
    <s v="FDC9X3ED2ZUA"/>
    <s v="Normal"/>
    <s v="PRISCILA XIOMARA VARGAS VASQUEZ"/>
    <s v="DNI"/>
    <n v="73480740"/>
    <n v="51"/>
    <n v="900260686"/>
    <x v="0"/>
    <s v="Tienda"/>
    <s v="Confirmada"/>
    <s v="Diferida"/>
    <s v="Ecommerce android"/>
    <m/>
    <m/>
    <x v="1"/>
    <s v="Confirmado"/>
    <m/>
    <x v="8"/>
    <s v="Tarapoto Plaza De Armas 451 San Martin"/>
    <s v="Jr. Plaza de Armas Nro 451"/>
    <s v="TARAPOTO"/>
    <s v="SAN MARTIN"/>
    <s v="SAN MARTÍN"/>
    <d v="2023-10-23T15:31:25"/>
    <x v="572"/>
    <d v="2023-10-23T15:31:25"/>
    <x v="1"/>
    <x v="0"/>
    <x v="0"/>
  </r>
  <r>
    <n v="676"/>
    <s v="FDC9X3EET989-1"/>
    <s v="FDC9X3EET989"/>
    <s v="Normal"/>
    <s v="NATALY VALDEAVELLANO POZO"/>
    <s v="DNI"/>
    <n v="72947518"/>
    <n v="51"/>
    <n v="979665867"/>
    <x v="0"/>
    <s v="Tienda"/>
    <s v="Confirmada"/>
    <s v="Diferida"/>
    <s v="Ecommerce mobile"/>
    <m/>
    <m/>
    <x v="0"/>
    <s v="Confirmado"/>
    <m/>
    <x v="1"/>
    <s v="Real Plaza Huancayo"/>
    <s v="Av. Ferrocarril Nro 1035  C.C. Real Plaza Huancayo Tda. Nro 249"/>
    <s v="HUANCAYO"/>
    <s v="HUANCAYO"/>
    <s v="JUNÍN"/>
    <d v="2023-10-23T15:26:31"/>
    <x v="573"/>
    <d v="2023-10-23T16:10:42"/>
    <x v="0"/>
    <x v="0"/>
    <x v="0"/>
  </r>
  <r>
    <n v="677"/>
    <s v="FDC9X3EFN9R5-1"/>
    <s v="FDC9X3EFN9R5"/>
    <s v="Normal"/>
    <s v="MIKE HERLY SALAZAR HERNANDEZ"/>
    <s v="DNI"/>
    <n v="46029736"/>
    <n v="51"/>
    <n v="931704323"/>
    <x v="0"/>
    <s v="Tienda"/>
    <s v="Confirmada"/>
    <s v="Diferida"/>
    <s v="Ecommerce mobile"/>
    <m/>
    <m/>
    <x v="4"/>
    <s v="Confirmado"/>
    <m/>
    <x v="1"/>
    <s v="Open Plaza Angamos"/>
    <s v="Av. Angamos Nro 1803 C.C. Angamos Open Plaza Tda. 39"/>
    <s v="SURQUILLO"/>
    <s v="LIMA"/>
    <s v="LIMA"/>
    <d v="2023-10-23T15:28:40"/>
    <x v="574"/>
    <d v="2023-10-23T15:28:40"/>
    <x v="0"/>
    <x v="0"/>
    <x v="0"/>
  </r>
  <r>
    <n v="678"/>
    <s v="FDC9X3ELLOIO-1"/>
    <s v="FDC9X3ELLOIO"/>
    <s v="Normal"/>
    <s v="PIERO ALESSANDRO CRUZ GAMARRA"/>
    <s v="DNI"/>
    <n v="74641803"/>
    <n v="51"/>
    <n v="970664122"/>
    <x v="0"/>
    <s v="Tienda"/>
    <s v="Confirmada"/>
    <s v="Diferida"/>
    <s v="Ecommerce desktop"/>
    <m/>
    <m/>
    <x v="2"/>
    <s v="Confirmado"/>
    <m/>
    <x v="1"/>
    <s v="Mall Plaza Comas"/>
    <s v="Av. Los Angeles S/N - Mall Plaza Comas Tda B1014 - B1018"/>
    <s v="COMAS"/>
    <s v="LIMA"/>
    <s v="LIMA"/>
    <d v="2023-10-23T15:27:25"/>
    <x v="575"/>
    <d v="2023-10-23T15:27:26"/>
    <x v="0"/>
    <x v="0"/>
    <x v="0"/>
  </r>
  <r>
    <n v="679"/>
    <s v="FDC9X3EQ2G9L-1"/>
    <s v="FDC9X3EQ2G9L"/>
    <s v="Normal"/>
    <s v="LEONOR CASIQUE SABOYA"/>
    <s v="DNI"/>
    <n v="40705710"/>
    <m/>
    <m/>
    <x v="0"/>
    <s v="Tienda"/>
    <s v="Confirmada"/>
    <s v="Diferida"/>
    <s v="Admin mobile"/>
    <m/>
    <m/>
    <x v="0"/>
    <s v="Confirmado"/>
    <m/>
    <x v="1"/>
    <s v="Moyobamba San Martin 365 San Martin"/>
    <s v="Jr. San Martin 365"/>
    <s v="MOYOBAMBA"/>
    <s v="MOYOBAMBA"/>
    <s v="SAN MARTÍN"/>
    <d v="2023-10-23T15:29:23"/>
    <x v="576"/>
    <d v="2023-10-23T15:29:23"/>
    <x v="0"/>
    <x v="0"/>
    <x v="0"/>
  </r>
  <r>
    <n v="680"/>
    <s v="FDC9X3EQ8VVB-2"/>
    <s v="FDC9X3EQ8VVB"/>
    <s v="Normal"/>
    <s v="GLADYS  CARRASCO REQUEJO"/>
    <s v="DNI"/>
    <n v="45315670"/>
    <n v="51"/>
    <n v="930468978"/>
    <x v="0"/>
    <s v="Domicilio"/>
    <s v="Confirmada"/>
    <s v="Diferida"/>
    <s v="Ecommerce desktop"/>
    <m/>
    <m/>
    <x v="1"/>
    <s v="Confirmado"/>
    <m/>
    <x v="8"/>
    <s v="Delivery"/>
    <s v="JR. EL  SILLAR 298. URB SAN HILARION  PARADERO 15 DE PRÓCERES LA INDEPENDENCIA"/>
    <s v="SAN JUAN DE LURIGANCHO"/>
    <s v="LIMA"/>
    <s v="LIMA"/>
    <d v="2023-10-23T15:30:14"/>
    <x v="577"/>
    <d v="2023-10-23T15:30:15"/>
    <x v="1"/>
    <x v="0"/>
    <x v="0"/>
  </r>
  <r>
    <n v="681"/>
    <s v="FDC9X3ERQHAT-1"/>
    <s v="FDC9X3ERQHAT"/>
    <s v="Normal"/>
    <s v="benita  arias"/>
    <s v="DNI"/>
    <n v="9262886"/>
    <n v="51"/>
    <n v="92628861"/>
    <x v="0"/>
    <s v="Tienda"/>
    <s v="Confirmada"/>
    <s v="Diferida"/>
    <s v="Admin desktop"/>
    <m/>
    <m/>
    <x v="2"/>
    <s v="Confirmado"/>
    <m/>
    <x v="1"/>
    <s v="Mall Del Sur"/>
    <s v="Av. Los Lirios Nro 301 LCS-1042 C.C. Mall del Sur"/>
    <s v="SAN JUAN DE MIRAFLORES"/>
    <s v="LIMA"/>
    <s v="LIMA"/>
    <d v="2023-10-23T15:27:07"/>
    <x v="578"/>
    <d v="2023-10-23T15:27:07"/>
    <x v="0"/>
    <x v="0"/>
    <x v="0"/>
  </r>
  <r>
    <n v="682"/>
    <s v="FDC9X3ES3CFC-1"/>
    <s v="FDC9X3ES3CFC"/>
    <s v="Normal"/>
    <s v="RICARDO ANDRES OSORES GARCIA"/>
    <s v="DNI"/>
    <n v="76830972"/>
    <n v="51"/>
    <n v="925442698"/>
    <x v="0"/>
    <s v="Tienda"/>
    <s v="Confirmada"/>
    <s v="Diferida"/>
    <s v="Admin desktop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6:58:11"/>
    <x v="579"/>
    <d v="2023-10-23T16:58:11"/>
    <x v="0"/>
    <x v="0"/>
    <x v="0"/>
  </r>
  <r>
    <n v="683"/>
    <s v="FDC9X3FQNUDK-1"/>
    <s v="FDC9X3FQNUDK"/>
    <s v="Normal"/>
    <s v="JENNIFER MERCEDES HUAMANI LOPEZ"/>
    <s v="DNI"/>
    <n v="44732717"/>
    <n v="51"/>
    <n v="997619277"/>
    <x v="0"/>
    <s v="Domicilio"/>
    <s v="Confirmada"/>
    <s v="Diferida"/>
    <s v="Ecommerce android"/>
    <s v="Cluster"/>
    <s v="Confirmado"/>
    <x v="1"/>
    <s v="Creado"/>
    <m/>
    <x v="0"/>
    <s v="Delivery"/>
    <s v="JIRON VEGA GARCIA 3058 FRENTE AL PARQUE SANTISIMA CRUZ  SEGUNDO PUSO PUERTA DE MADERA"/>
    <s v="SAN MARTIN DE PORRES"/>
    <s v="LIMA"/>
    <s v="LIMA"/>
    <d v="2023-10-23T15:34:56"/>
    <x v="580"/>
    <d v="2023-10-23T16:10:57"/>
    <x v="0"/>
    <x v="0"/>
    <x v="0"/>
  </r>
  <r>
    <n v="684"/>
    <s v="FDC9X3FUNGKY-1"/>
    <s v="FDC9X3FUNGKY"/>
    <s v="Normal"/>
    <s v="ALEXANDRA MERCEDES KUAN ANGELES"/>
    <s v="DNI"/>
    <n v="47844772"/>
    <n v="51"/>
    <n v="978180919"/>
    <x v="0"/>
    <s v="Tienda"/>
    <s v="Confirmada"/>
    <s v="Diferida"/>
    <s v="Ecommerce mobile"/>
    <m/>
    <m/>
    <x v="4"/>
    <s v="Confirmado"/>
    <m/>
    <x v="1"/>
    <s v="El Polo"/>
    <s v="Av. El Polo 706 Tda. B 127-128"/>
    <s v="SANTIAGO DE SURCO"/>
    <s v="LIMA"/>
    <s v="LIMA"/>
    <d v="2023-10-23T15:34:48"/>
    <x v="581"/>
    <d v="2023-10-23T15:34:48"/>
    <x v="0"/>
    <x v="0"/>
    <x v="0"/>
  </r>
  <r>
    <n v="685"/>
    <s v="FDC9X3FVLS4T-1"/>
    <s v="FDC9X3FVLS4T"/>
    <s v="Normal"/>
    <s v="BISMARK JULIO CESAR BERNAL ZEGARRA"/>
    <s v="DNI"/>
    <n v="46644721"/>
    <n v="51"/>
    <n v="968492549"/>
    <x v="0"/>
    <s v="Tienda"/>
    <s v="Confirmada"/>
    <s v="Diferida"/>
    <s v="Admin desktop"/>
    <m/>
    <m/>
    <x v="0"/>
    <s v="Confirmado"/>
    <m/>
    <x v="1"/>
    <s v="Real Plaza Piura"/>
    <s v="Av. Sanchez Cerro 234 C.C. Real Plaza Piura Tda. 105"/>
    <s v="PIURA"/>
    <s v="PIURA"/>
    <s v="PIURA"/>
    <d v="2023-10-23T15:33:42"/>
    <x v="582"/>
    <d v="2023-10-23T15:33:43"/>
    <x v="0"/>
    <x v="0"/>
    <x v="0"/>
  </r>
  <r>
    <n v="686"/>
    <s v="FDC9X3G1QL6N-1"/>
    <s v="FDC9X3G1QL6N"/>
    <s v="Normal"/>
    <s v="LAURA LUCIA SALAS OTINIANO"/>
    <s v="DNI"/>
    <n v="45636566"/>
    <n v="51"/>
    <n v="940182084"/>
    <x v="0"/>
    <s v="Domicilio"/>
    <s v="Confirmada"/>
    <s v="Diferida"/>
    <s v="Ecommerce mobile"/>
    <m/>
    <m/>
    <x v="1"/>
    <s v="Confirmado"/>
    <m/>
    <x v="24"/>
    <s v="Delivery"/>
    <s v="Jr. Miguel Zamora 118 Dpto 3b. Urb San Joaquin  Atrás del hospital naval"/>
    <s v="BELLAVISTA"/>
    <s v="PROV. CONST. DEL CALLAO"/>
    <s v="CALLAO"/>
    <d v="2023-10-23T15:35:22"/>
    <x v="583"/>
    <d v="2023-10-23T15:35:22"/>
    <x v="1"/>
    <x v="1"/>
    <x v="0"/>
  </r>
  <r>
    <n v="687"/>
    <s v="FDC9X3G8GUE2-1"/>
    <s v="FDC9X3G8GUE2"/>
    <s v="Normal"/>
    <s v="RYAN AXEL INFANSON HUAMAN"/>
    <s v="DNI"/>
    <n v="60235753"/>
    <n v="51"/>
    <n v="918039335"/>
    <x v="0"/>
    <s v="Tienda"/>
    <s v="Confirmada"/>
    <s v="Diferida"/>
    <s v="Ecommerce android"/>
    <m/>
    <m/>
    <x v="2"/>
    <s v="Confirmado"/>
    <m/>
    <x v="1"/>
    <s v="Real Plaza Santa Clara"/>
    <s v="Av. Nicolas Ayllon 8694 C.C. Real Plaza Santa Clara Tda.142-143"/>
    <s v="ATE"/>
    <s v="LIMA"/>
    <s v="LIMA"/>
    <d v="2023-10-23T15:37:17"/>
    <x v="584"/>
    <d v="2023-10-23T15:37:17"/>
    <x v="0"/>
    <x v="0"/>
    <x v="0"/>
  </r>
  <r>
    <n v="688"/>
    <s v="FDC9X3G9D055-1"/>
    <s v="FDC9X3G9D055"/>
    <s v="Normal"/>
    <s v="Walter Caceres"/>
    <s v="DNI"/>
    <n v="40603931"/>
    <n v="51"/>
    <n v="935182780"/>
    <x v="0"/>
    <s v="Tienda"/>
    <s v="Confirmada"/>
    <s v="Diferida"/>
    <s v="Ecommerce desktop"/>
    <m/>
    <m/>
    <x v="4"/>
    <s v="Confirmado"/>
    <m/>
    <x v="1"/>
    <s v="Mall Aventura Santa Anita"/>
    <s v="Av. Carretera Central 111 C.C. Mall Aventura Plaza Santa Anita Tda. B-1020a"/>
    <s v="SANTA ANITA"/>
    <s v="LIMA"/>
    <s v="LIMA"/>
    <d v="2023-10-23T15:38:12"/>
    <x v="585"/>
    <d v="2023-10-23T15:38:12"/>
    <x v="0"/>
    <x v="0"/>
    <x v="0"/>
  </r>
  <r>
    <n v="689"/>
    <s v="FDC9X3GDL73A-1"/>
    <s v="FDC9X3GDL73A"/>
    <s v="Normal"/>
    <s v="Sergio Quispe yanqui Quispe yanqui"/>
    <s v="DNI"/>
    <n v="70686479"/>
    <n v="51"/>
    <m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5:36:40"/>
    <x v="586"/>
    <d v="2023-10-23T15:36:40"/>
    <x v="0"/>
    <x v="0"/>
    <x v="0"/>
  </r>
  <r>
    <n v="690"/>
    <s v="FDC9X3GED2ER-1"/>
    <s v="FDC9X3GED2ER"/>
    <s v="Normal"/>
    <s v="EVELYN KAROL ARELLANO VALVERDE"/>
    <s v="DNI"/>
    <n v="42751669"/>
    <n v="51"/>
    <n v="933225208"/>
    <x v="0"/>
    <s v="Tienda"/>
    <s v="Confirmada"/>
    <s v="Diferida"/>
    <s v="Ecommerce android"/>
    <m/>
    <m/>
    <x v="0"/>
    <s v="Confirmado"/>
    <m/>
    <x v="1"/>
    <s v="Chimbote Ladislao Espinar 505-509 Ancash"/>
    <s v="Jr. Ladislao Espinar Nro 505 - 509"/>
    <s v="CHIMBOTE"/>
    <s v="SANTA"/>
    <s v="ANCASH"/>
    <d v="2023-10-23T16:59:25"/>
    <x v="587"/>
    <d v="2023-10-23T16:59:25"/>
    <x v="0"/>
    <x v="0"/>
    <x v="0"/>
  </r>
  <r>
    <n v="691"/>
    <s v="FDC9X3GJQ0CU-1"/>
    <s v="FDC9X3GJQ0CU"/>
    <s v="Normal"/>
    <s v="Alexander Aliaga Freitas"/>
    <s v="DNI"/>
    <n v="44969123"/>
    <n v="51"/>
    <n v="955119602"/>
    <x v="0"/>
    <s v="Tienda"/>
    <s v="Confirmada"/>
    <s v="Diferida"/>
    <s v="Ecommerce mobile"/>
    <m/>
    <m/>
    <x v="4"/>
    <s v="Confirmado"/>
    <m/>
    <x v="1"/>
    <s v="Real Plaza Primavera"/>
    <s v="Av. Angamos Este 2681 Int. 113 - San Borja"/>
    <s v="SAN BORJA"/>
    <s v="LIMA"/>
    <s v="LIMA"/>
    <d v="2023-10-23T15:41:11"/>
    <x v="588"/>
    <d v="2023-10-23T15:41:11"/>
    <x v="0"/>
    <x v="0"/>
    <x v="0"/>
  </r>
  <r>
    <n v="692"/>
    <s v="FDC9X3GKM608-1"/>
    <s v="FDC9X3GKM608"/>
    <s v="Normal"/>
    <s v="Allisson laleshka Apaza rojas"/>
    <s v="DNI"/>
    <n v="76638778"/>
    <n v="51"/>
    <n v="946583665"/>
    <x v="0"/>
    <s v="Tienda"/>
    <s v="Confirmada"/>
    <s v="Diferida"/>
    <s v="Ecommerce mobile"/>
    <m/>
    <m/>
    <x v="4"/>
    <s v="Confirmado"/>
    <m/>
    <x v="1"/>
    <s v="Gamarra 801-803 La Victoria Lima"/>
    <s v="Jr. Gamarra Nro 801 - 803"/>
    <s v="LA VICTORIA"/>
    <s v="LIMA"/>
    <s v="LIMA"/>
    <d v="2023-10-23T15:49:54"/>
    <x v="589"/>
    <d v="2023-10-23T15:49:54"/>
    <x v="0"/>
    <x v="0"/>
    <x v="0"/>
  </r>
  <r>
    <n v="693"/>
    <s v="FDC9X3GPBILG-1"/>
    <s v="FDC9X3GPBILG"/>
    <s v="Normal"/>
    <s v="CLOTILDE INES HELFER CARDENAS"/>
    <s v="DNI"/>
    <n v="7471244"/>
    <n v="51"/>
    <n v="992757078"/>
    <x v="0"/>
    <s v="Tienda"/>
    <s v="Confirmada"/>
    <s v="Diferida"/>
    <s v="Admin mobile"/>
    <m/>
    <m/>
    <x v="0"/>
    <s v="Confirmado"/>
    <m/>
    <x v="1"/>
    <s v="Arequipa San Juan De Dios 225 Arequipa"/>
    <s v="San Juan de Dios Nro 225"/>
    <s v="AREQUIPA"/>
    <s v="AREQUIPA"/>
    <s v="AREQUIPA"/>
    <d v="2023-10-23T15:38:37"/>
    <x v="590"/>
    <d v="2023-10-23T15:38:37"/>
    <x v="0"/>
    <x v="0"/>
    <x v="0"/>
  </r>
  <r>
    <n v="694"/>
    <s v="FDC9X3GVT6N3-1"/>
    <s v="FDC9X3GVT6N3"/>
    <s v="Normal"/>
    <s v="SHELENE SANCHEZ CORREA"/>
    <s v="DNI"/>
    <n v="47935942"/>
    <n v="51"/>
    <n v="986264944"/>
    <x v="0"/>
    <s v="Domicilio"/>
    <s v="Confirmada"/>
    <s v="Diferida"/>
    <s v="Ecommerce mobile"/>
    <m/>
    <m/>
    <x v="1"/>
    <s v="Confirmado"/>
    <m/>
    <x v="1"/>
    <s v="Delivery"/>
    <s v="CALLE LÓPEZ DE ZÚÑIGA 388   CHANCAY LOCAL DE CAJA MUNICIPAL DE SULLANA"/>
    <s v="CHANCAY"/>
    <s v="HUARAL"/>
    <s v="LIMA"/>
    <d v="2023-10-23T15:42:36"/>
    <x v="591"/>
    <d v="2023-10-23T15:42:36"/>
    <x v="0"/>
    <x v="0"/>
    <x v="0"/>
  </r>
  <r>
    <n v="695"/>
    <s v="FDC9X3H0MTVR-1"/>
    <s v="FDC9X3H0MTVR"/>
    <s v="Normal"/>
    <s v="RUTH FELICITAS ARREDONDO CCOSCCO"/>
    <s v="DNI"/>
    <n v="29593872"/>
    <n v="51"/>
    <n v="958325628"/>
    <x v="0"/>
    <s v="Tienda"/>
    <s v="Confirmada"/>
    <s v="Diferida"/>
    <s v="Admin mobile"/>
    <m/>
    <m/>
    <x v="0"/>
    <s v="Confirmado"/>
    <m/>
    <x v="1"/>
    <s v="Arequipa San Juan De Dios 225 Arequipa"/>
    <s v="San Juan de Dios Nro 225"/>
    <s v="AREQUIPA"/>
    <s v="AREQUIPA"/>
    <s v="AREQUIPA"/>
    <d v="2023-10-23T15:41:02"/>
    <x v="89"/>
    <d v="2023-10-23T15:41:03"/>
    <x v="0"/>
    <x v="0"/>
    <x v="0"/>
  </r>
  <r>
    <n v="696"/>
    <s v="FDC9X3H6NBZS-1"/>
    <s v="FDC9X3H6NBZS"/>
    <s v="Normal"/>
    <s v="Betty  Rojas Larrea"/>
    <s v="DNI"/>
    <n v="8447141"/>
    <n v="51"/>
    <n v="989342084"/>
    <x v="0"/>
    <s v="Tienda"/>
    <s v="Confirmada"/>
    <s v="Diferida"/>
    <s v="Ecommerce desktop"/>
    <m/>
    <m/>
    <x v="2"/>
    <s v="Confirmado"/>
    <m/>
    <x v="1"/>
    <s v="Mega Plaza Independencia"/>
    <s v="Av. Alfredo Mendiola  Nro 698  C.C. Megaplaza Tda. 30"/>
    <s v="INDEPENDENCIA"/>
    <s v="LIMA"/>
    <s v="LIMA"/>
    <d v="2023-10-23T15:43:45"/>
    <x v="592"/>
    <d v="2023-10-23T16:12:01"/>
    <x v="0"/>
    <x v="0"/>
    <x v="0"/>
  </r>
  <r>
    <n v="697"/>
    <s v="FDC9X3HD9A2H-1"/>
    <s v="FDC9X3HD9A2H"/>
    <s v="Normal"/>
    <s v="CAROLINA ALESSANDRA HERRERA SILVA"/>
    <s v="DNI"/>
    <n v="72173543"/>
    <n v="51"/>
    <n v="977235110"/>
    <x v="0"/>
    <s v="Tienda"/>
    <s v="Confirmada"/>
    <s v="Diferida"/>
    <s v="Ecommerce desktop"/>
    <m/>
    <m/>
    <x v="4"/>
    <s v="Confirmado"/>
    <m/>
    <x v="1"/>
    <s v="Open Plaza Angamos"/>
    <s v="Av. Angamos Nro 1803 C.C. Angamos Open Plaza Tda. 39"/>
    <s v="SURQUILLO"/>
    <s v="LIMA"/>
    <s v="LIMA"/>
    <d v="2023-10-23T15:44:35"/>
    <x v="593"/>
    <d v="2023-10-23T15:44:35"/>
    <x v="0"/>
    <x v="0"/>
    <x v="0"/>
  </r>
  <r>
    <n v="698"/>
    <s v="FDC9X3HO9V34-1"/>
    <s v="FDC9X3HO9V34"/>
    <s v="Normal"/>
    <s v="MARILY CAHUANA RAMOS"/>
    <s v="DNI"/>
    <n v="46919611"/>
    <n v="51"/>
    <n v="922601736"/>
    <x v="0"/>
    <s v="Tienda"/>
    <s v="Confirmada"/>
    <s v="Diferida"/>
    <s v="Admin mobile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5:44:37"/>
    <x v="594"/>
    <d v="2023-10-23T15:44:37"/>
    <x v="0"/>
    <x v="0"/>
    <x v="0"/>
  </r>
  <r>
    <n v="699"/>
    <s v="FDC9X3HPTLU7-1"/>
    <s v="FDC9X3HPTLU7"/>
    <s v="Normal"/>
    <s v="ALBERTO CUEVA ABAD"/>
    <s v="DNI"/>
    <n v="47391653"/>
    <n v="51"/>
    <n v="929928775"/>
    <x v="0"/>
    <s v="Domicilio"/>
    <s v="Confirmada"/>
    <s v="Diferida"/>
    <s v="Ecommerce android"/>
    <m/>
    <m/>
    <x v="1"/>
    <s v="Confirmado"/>
    <m/>
    <x v="1"/>
    <s v="Delivery"/>
    <s v="jr. Tarapaca 100"/>
    <s v="CHULUCANAS"/>
    <s v="MORROPON"/>
    <s v="PIURA"/>
    <d v="2023-10-23T17:05:42"/>
    <x v="595"/>
    <d v="2023-10-23T17:05:42"/>
    <x v="0"/>
    <x v="0"/>
    <x v="0"/>
  </r>
  <r>
    <n v="700"/>
    <s v="FDC9X3HQ01F7-1"/>
    <s v="FDC9X3HQ01F7"/>
    <s v="Normal"/>
    <s v="JOSSY MARGOTH TENAZOA VELA"/>
    <s v="DNI"/>
    <n v="73220378"/>
    <n v="51"/>
    <n v="936055398"/>
    <x v="0"/>
    <s v="Domicilio"/>
    <s v="Confirmada"/>
    <s v="Diferida"/>
    <s v="Ecommerce android"/>
    <m/>
    <m/>
    <x v="1"/>
    <s v="Confirmado"/>
    <m/>
    <x v="1"/>
    <s v="Delivery"/>
    <s v="PSJ LAGUNAS 108 POR EL ESSALUD"/>
    <s v="YURIMAGUAS"/>
    <s v="ALTO AMAZONAS"/>
    <s v="LORETO"/>
    <d v="2023-10-23T15:44:55"/>
    <x v="596"/>
    <d v="2023-10-23T15:44:55"/>
    <x v="0"/>
    <x v="0"/>
    <x v="0"/>
  </r>
  <r>
    <n v="701"/>
    <s v="FDC9X3HWB9XE-1"/>
    <s v="FDC9X3HWB9XE"/>
    <s v="Normal"/>
    <s v="MARIA LAURA TARRILLO BAZAN"/>
    <s v="DNI"/>
    <n v="70652141"/>
    <n v="51"/>
    <n v="935858714"/>
    <x v="0"/>
    <s v="Domicilio"/>
    <s v="Confirmada"/>
    <s v="Diferida"/>
    <s v="Ecommerce desktop"/>
    <m/>
    <m/>
    <x v="3"/>
    <s v="Confirmado"/>
    <m/>
    <x v="1"/>
    <s v="Delivery"/>
    <s v="JIRÓN TIRAVANTI 238. DEPARTAMENTO 403 CERCA A LA PLAZA BUTTERS"/>
    <s v="BARRANCO"/>
    <s v="LIMA"/>
    <s v="LIMA"/>
    <d v="2023-10-23T16:17:50"/>
    <x v="597"/>
    <d v="2023-10-23T16:17:51"/>
    <x v="0"/>
    <x v="0"/>
    <x v="0"/>
  </r>
  <r>
    <n v="702"/>
    <s v="FDC9X3HWQAF8-1"/>
    <s v="FDC9X3HWQAF8"/>
    <s v="Normal"/>
    <s v="INGRI GELEN SANCHEZ PALACIOS"/>
    <s v="DNI"/>
    <n v="70325804"/>
    <n v="51"/>
    <n v="984802493"/>
    <x v="0"/>
    <s v="Tienda"/>
    <s v="Confirmada"/>
    <s v="Diferida"/>
    <s v="Admin desktop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6:03:37"/>
    <x v="598"/>
    <d v="2023-10-23T16:03:37"/>
    <x v="0"/>
    <x v="0"/>
    <x v="0"/>
  </r>
  <r>
    <n v="703"/>
    <s v="FDC9X3I0F6SJ-1"/>
    <s v="FDC9X3I0F6SJ"/>
    <s v="Normal"/>
    <s v="Ricardo Kenedy Martínez Huamán"/>
    <s v="DNI"/>
    <n v="72305550"/>
    <n v="51"/>
    <n v="992752570"/>
    <x v="0"/>
    <s v="Tienda"/>
    <s v="Confirmada"/>
    <s v="Diferida"/>
    <s v="Ecommerce desktop"/>
    <s v="Cluster"/>
    <s v="Confirmado"/>
    <x v="0"/>
    <s v="Creado"/>
    <m/>
    <x v="0"/>
    <s v="Real Plaza Huanuco"/>
    <s v="Jr. Independencia Cdras 16 y 17 Las Moras C.C. Real Plaza Huanuco Tda. LC-109/111A"/>
    <s v="HUANUCO"/>
    <s v="HUANUCO"/>
    <s v="HUÁNUCO"/>
    <d v="2023-10-23T15:47:23"/>
    <x v="599"/>
    <d v="2023-10-23T15:47:23"/>
    <x v="0"/>
    <x v="0"/>
    <x v="0"/>
  </r>
  <r>
    <n v="704"/>
    <s v="FDC9X3I0NRKP-1"/>
    <s v="FDC9X3I0NRKP"/>
    <s v="Normal"/>
    <s v="LUZ MAGALY CAMASCA ALVA"/>
    <s v="DNI"/>
    <n v="8164220"/>
    <n v="51"/>
    <n v="989451700"/>
    <x v="0"/>
    <s v="Domicilio"/>
    <s v="Confirmada"/>
    <s v="Diferida"/>
    <s v="Ecommerce mobile"/>
    <m/>
    <m/>
    <x v="1"/>
    <s v="Confirmado"/>
    <m/>
    <x v="1"/>
    <s v="Delivery"/>
    <s v="JIRÓN CAJAMARCA 640 #7 FRENTE AL CUARTEL EL POTAO Y ESPALDA DE PLAZA VEA DE ACHO"/>
    <s v="RIMAC"/>
    <s v="LIMA"/>
    <s v="LIMA"/>
    <d v="2023-10-23T15:54:25"/>
    <x v="600"/>
    <d v="2023-10-23T15:54:25"/>
    <x v="0"/>
    <x v="0"/>
    <x v="0"/>
  </r>
  <r>
    <n v="705"/>
    <s v="FDC9X3I0PWQW-1"/>
    <s v="FDC9X3I0PWQW"/>
    <s v="Normal"/>
    <s v="ROYSER CARRASCO CHUQUIMANGO"/>
    <s v="DNI"/>
    <n v="45554241"/>
    <n v="51"/>
    <n v="948778509"/>
    <x v="0"/>
    <s v="Domicilio"/>
    <s v="Confirmada"/>
    <s v="Diferida"/>
    <s v="Ecommerce android"/>
    <m/>
    <m/>
    <x v="1"/>
    <s v="Confirmado"/>
    <m/>
    <x v="1"/>
    <s v="Delivery"/>
    <s v="JR. JULIAN CAMACHO SN. URBANIZACION LOS AMAUTAS , BARRIO MARACANA CRUCE CENTRO DE SALUD Y NUEVO MERCADO , CASA DEL SR JULIO CARRASCO RAMOS."/>
    <s v="SOCOTA"/>
    <s v="CUTERVO"/>
    <s v="CAJAMARCA"/>
    <d v="2023-10-23T16:00:47"/>
    <x v="601"/>
    <d v="2023-10-23T16:00:47"/>
    <x v="0"/>
    <x v="0"/>
    <x v="0"/>
  </r>
  <r>
    <n v="706"/>
    <s v="FDC9X3I0PWQW-2"/>
    <s v="FDC9X3I0PWQW"/>
    <s v="Normal"/>
    <s v="ROYSER CARRASCO CHUQUIMANGO"/>
    <s v="DNI"/>
    <n v="45554241"/>
    <n v="51"/>
    <n v="948778509"/>
    <x v="0"/>
    <s v="Domicilio"/>
    <s v="Confirmada"/>
    <s v="Diferida"/>
    <s v="Ecommerce android"/>
    <m/>
    <m/>
    <x v="1"/>
    <s v="Confirmado"/>
    <m/>
    <x v="24"/>
    <s v="Delivery"/>
    <s v="JR. JULIAN CAMACHO SN. URBANIZACION LOS AMAUTAS , BARRIO MARACANA CRUCE CENTRO DE SALUD Y NUEVO MERCADO , CASA DEL SR JULIO CARRASCO RAMOS."/>
    <s v="SOCOTA"/>
    <s v="CUTERVO"/>
    <s v="CAJAMARCA"/>
    <d v="2023-10-23T16:00:47"/>
    <x v="601"/>
    <d v="2023-10-23T16:00:47"/>
    <x v="1"/>
    <x v="1"/>
    <x v="0"/>
  </r>
  <r>
    <n v="707"/>
    <s v="FDC9X3I6UPJB-1"/>
    <s v="FDC9X3I6UPJB"/>
    <s v="Normal"/>
    <s v="MAXIMIANA OLINDA MANRIQUE BALVERDE"/>
    <s v="DNI"/>
    <n v="23965499"/>
    <n v="51"/>
    <n v="992744060"/>
    <x v="0"/>
    <s v="Tienda"/>
    <s v="Confirmada"/>
    <s v="Diferida"/>
    <s v="Admin mobile"/>
    <m/>
    <m/>
    <x v="0"/>
    <s v="Confirmado"/>
    <m/>
    <x v="1"/>
    <s v="Arequipa San Juan De Dios 225 Arequipa"/>
    <s v="San Juan de Dios Nro 225"/>
    <s v="AREQUIPA"/>
    <s v="AREQUIPA"/>
    <s v="AREQUIPA"/>
    <d v="2023-10-23T15:50:15"/>
    <x v="602"/>
    <d v="2023-10-23T15:50:16"/>
    <x v="0"/>
    <x v="0"/>
    <x v="0"/>
  </r>
  <r>
    <n v="708"/>
    <s v="FDC9X3I7ZH1Y-1"/>
    <s v="FDC9X3I7ZH1Y"/>
    <s v="Normal"/>
    <s v="CARLOS ALBERTO CAMPOS VASQUEZ"/>
    <s v="DNI"/>
    <n v="44023688"/>
    <n v="51"/>
    <n v="929340908"/>
    <x v="0"/>
    <s v="Domicilio"/>
    <s v="Confirmada"/>
    <s v="Diferida"/>
    <s v="Ecommerce mobile"/>
    <m/>
    <m/>
    <x v="3"/>
    <s v="Confirmado"/>
    <m/>
    <x v="1"/>
    <s v="Delivery"/>
    <s v="AV CAMINO REAL 353, PSJ LAS ROSAS MZ B LT 11 ALT. CEMENTERIO DE CHORRILLOS"/>
    <s v="SANTIAGO DE SURCO"/>
    <s v="LIMA"/>
    <s v="LIMA"/>
    <d v="2023-10-23T15:49:00"/>
    <x v="603"/>
    <d v="2023-10-23T15:49:00"/>
    <x v="0"/>
    <x v="0"/>
    <x v="0"/>
  </r>
  <r>
    <n v="709"/>
    <s v="FDC9X3ICMOME-1"/>
    <s v="FDC9X3ICMOME"/>
    <s v="Normal"/>
    <s v="Lluliana  lazo sifuentes"/>
    <s v="DNI"/>
    <n v="40473129"/>
    <n v="51"/>
    <n v="920318207"/>
    <x v="0"/>
    <s v="Tienda"/>
    <s v="Confirmada"/>
    <s v="Diferida"/>
    <s v="Ecommerce iOS"/>
    <m/>
    <m/>
    <x v="0"/>
    <s v="Confirmado"/>
    <m/>
    <x v="1"/>
    <s v="Open Plaza Pucallpa"/>
    <s v="Av. Centenario Nro 4614, CC Open Plaza Pucallpa, LC Nro 08"/>
    <s v="CALLERIA"/>
    <s v="CORONEL PORTILLO"/>
    <s v="UCAYALI"/>
    <d v="2023-10-23T15:51:22"/>
    <x v="604"/>
    <d v="2023-10-23T16:13:43"/>
    <x v="0"/>
    <x v="0"/>
    <x v="0"/>
  </r>
  <r>
    <n v="710"/>
    <s v="FDC9X3IEJAJ2-1"/>
    <s v="FDC9X3IEJAJ2"/>
    <s v="Normal"/>
    <s v="VICTOR URIEL AUGUSTO ESPINOZA BERROSPI"/>
    <s v="DNI"/>
    <n v="77797716"/>
    <n v="51"/>
    <n v="980636141"/>
    <x v="0"/>
    <s v="Domicilio"/>
    <s v="Confirmada"/>
    <s v="Diferida"/>
    <s v="Ecommerce desktop"/>
    <m/>
    <m/>
    <x v="3"/>
    <s v="Confirmado"/>
    <m/>
    <x v="1"/>
    <s v="Delivery"/>
    <s v="CALLE PUERTO ESPAÑA 227 ALT CUADRA 5 AV MELGAREJO. CERCA AL COLEGIO ALPAMAYO"/>
    <s v="LA MOLINA"/>
    <s v="LIMA"/>
    <s v="LIMA"/>
    <d v="2023-10-23T15:51:05"/>
    <x v="605"/>
    <d v="2023-10-23T16:14:02"/>
    <x v="0"/>
    <x v="0"/>
    <x v="0"/>
  </r>
  <r>
    <n v="711"/>
    <s v="FDC9X3IEU0GS-1"/>
    <s v="FDC9X3IEU0GS"/>
    <s v="Normal"/>
    <s v="REGINA CHASKA MONTALVO DELGADO"/>
    <s v="DNI"/>
    <n v="43076588"/>
    <n v="51"/>
    <n v="958315005"/>
    <x v="0"/>
    <s v="Domicilio"/>
    <s v="Confirmada"/>
    <s v="Diferida"/>
    <s v="Ecommerce iOS"/>
    <m/>
    <m/>
    <x v="3"/>
    <s v="Confirmado"/>
    <m/>
    <x v="1"/>
    <s v="Delivery"/>
    <s v="CERROS DE CAMACHO 890 DPTO B101 POR EL GOLF LOS INCAS"/>
    <s v="SANTIAGO DE SURCO"/>
    <s v="LIMA"/>
    <s v="LIMA"/>
    <d v="2023-10-23T15:49:34"/>
    <x v="606"/>
    <d v="2023-10-23T16:14:13"/>
    <x v="0"/>
    <x v="0"/>
    <x v="0"/>
  </r>
  <r>
    <n v="712"/>
    <s v="FDC9X3II3WQ3-1"/>
    <s v="FDC9X3II3WQ3"/>
    <s v="Normal"/>
    <s v="PETTER NIKOLY FLORES VELEZ DE VILLA"/>
    <s v="DNI"/>
    <n v="44139084"/>
    <n v="51"/>
    <n v="936229218"/>
    <x v="0"/>
    <s v="Tienda"/>
    <s v="Confirmada"/>
    <s v="Diferida"/>
    <s v="Ecommerce mobile"/>
    <m/>
    <m/>
    <x v="4"/>
    <s v="Confirmado"/>
    <m/>
    <x v="1"/>
    <s v="Real Plaza Puruchuco"/>
    <s v="Av. Nicolás Ayllon 4770 C.C. Real Plaza Este LC-173"/>
    <s v="ATE"/>
    <s v="LIMA"/>
    <s v="LIMA"/>
    <d v="2023-10-23T15:51:37"/>
    <x v="607"/>
    <d v="2023-10-23T15:51:38"/>
    <x v="0"/>
    <x v="0"/>
    <x v="0"/>
  </r>
  <r>
    <n v="713"/>
    <s v="FDC9X3IITMVZ-1"/>
    <s v="FDC9X3IITMVZ"/>
    <s v="Normal"/>
    <s v="JANETH KARINA SANCHEZ SEGURA"/>
    <s v="DNI"/>
    <n v="44935953"/>
    <n v="1"/>
    <n v="942826003"/>
    <x v="0"/>
    <s v="Tienda"/>
    <s v="Confirmada"/>
    <s v="Diferida"/>
    <s v="Admin mobile"/>
    <m/>
    <m/>
    <x v="0"/>
    <s v="Confirmado"/>
    <m/>
    <x v="1"/>
    <s v="Moyobamba San Martin 365 San Martin"/>
    <s v="Jr. San Martin 365"/>
    <s v="MOYOBAMBA"/>
    <s v="MOYOBAMBA"/>
    <s v="SAN MARTÍN"/>
    <d v="2023-10-23T15:53:39"/>
    <x v="608"/>
    <d v="2023-10-23T15:53:39"/>
    <x v="0"/>
    <x v="0"/>
    <x v="0"/>
  </r>
  <r>
    <n v="714"/>
    <s v="FDC9X3IPBB4S-1"/>
    <s v="FDC9X3IPBB4S"/>
    <s v="Normal"/>
    <s v="JAMBER WILLIAM JESUS VALERIANO"/>
    <s v="DNI"/>
    <n v="47374119"/>
    <n v="51"/>
    <n v="994095457"/>
    <x v="0"/>
    <s v="Tienda"/>
    <s v="Confirmada"/>
    <s v="Diferida"/>
    <s v="Ecommerce android"/>
    <m/>
    <m/>
    <x v="0"/>
    <s v="Confirmado"/>
    <m/>
    <x v="1"/>
    <s v="Chimbote Ladislao Espinar 505-509 Ancash"/>
    <s v="Jr. Ladislao Espinar Nro 505 - 509"/>
    <s v="CHIMBOTE"/>
    <s v="SANTA"/>
    <s v="ANCASH"/>
    <d v="2023-10-23T16:12:34"/>
    <x v="609"/>
    <d v="2023-10-23T16:12:34"/>
    <x v="0"/>
    <x v="0"/>
    <x v="0"/>
  </r>
  <r>
    <n v="715"/>
    <s v="FDC9X3IPHQOQ-1"/>
    <s v="FDC9X3IPHQOQ"/>
    <s v="Normal"/>
    <s v="montserrat redo salas"/>
    <s v="DNI"/>
    <n v="6627458"/>
    <n v="51"/>
    <n v="996698119"/>
    <x v="0"/>
    <s v="Domicilio"/>
    <s v="Confirmada"/>
    <s v="Diferida"/>
    <s v="Ecommerce desktop"/>
    <m/>
    <m/>
    <x v="3"/>
    <s v="Confirmado"/>
    <m/>
    <x v="1"/>
    <s v="Delivery"/>
    <s v="Alberto Alexander 2229 Lince Altura 14 avenida Canevaro"/>
    <s v="LINCE"/>
    <s v="LIMA"/>
    <s v="LIMA"/>
    <d v="2023-10-23T15:52:26"/>
    <x v="610"/>
    <d v="2023-10-23T15:52:27"/>
    <x v="0"/>
    <x v="0"/>
    <x v="0"/>
  </r>
  <r>
    <n v="716"/>
    <s v="FDC9X3J202AW-1"/>
    <s v="FDC9X3J202AW"/>
    <s v="Normal"/>
    <s v="VALERIA SIMONE LEIVA RISCO"/>
    <s v="DNI"/>
    <n v="71068227"/>
    <n v="51"/>
    <n v="901547294"/>
    <x v="0"/>
    <s v="Domicilio"/>
    <s v="Confirmada"/>
    <s v="Diferida"/>
    <s v="Ecommerce android"/>
    <m/>
    <m/>
    <x v="1"/>
    <s v="Confirmado"/>
    <m/>
    <x v="1"/>
    <s v="Delivery"/>
    <s v="DIEGO PALOMINO #2050 PASANDO EL PUENTE ORELLANA"/>
    <s v="JAEN"/>
    <s v="JAEN"/>
    <s v="CAJAMARCA"/>
    <d v="2023-10-23T15:55:34"/>
    <x v="611"/>
    <d v="2023-10-23T15:55:34"/>
    <x v="0"/>
    <x v="0"/>
    <x v="0"/>
  </r>
  <r>
    <n v="717"/>
    <s v="FDC9X3J5XJJ6-1"/>
    <s v="FDC9X3J5XJJ6"/>
    <s v="Normal"/>
    <s v="ANA KARINA ESCOBAR PAIRAZAMAN"/>
    <s v="DNI"/>
    <n v="73528820"/>
    <n v="51"/>
    <n v="902483804"/>
    <x v="0"/>
    <s v="Tienda"/>
    <s v="Confirmada"/>
    <s v="Diferida"/>
    <s v="Ecommerce desktop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5:54:17"/>
    <x v="612"/>
    <d v="2023-10-23T15:54:17"/>
    <x v="0"/>
    <x v="0"/>
    <x v="0"/>
  </r>
  <r>
    <n v="718"/>
    <s v="FDC9X3J7F4X1-1"/>
    <s v="FDC9X3J7F4X1"/>
    <s v="Normal"/>
    <s v="WILSON RENE CORONEL CHOQUECOTA"/>
    <s v="DNI"/>
    <n v="43240705"/>
    <n v="51"/>
    <n v="916815244"/>
    <x v="0"/>
    <s v="Tienda"/>
    <s v="Confirmada"/>
    <s v="Diferida"/>
    <s v="Ecommerce android"/>
    <m/>
    <m/>
    <x v="0"/>
    <s v="Confirmado"/>
    <m/>
    <x v="1"/>
    <s v="Tacna San Martin 737 Tacna"/>
    <s v="Av. San Martin Nro 737"/>
    <s v="TACNA"/>
    <s v="TACNA"/>
    <s v="TACNA"/>
    <d v="2023-10-23T15:57:15"/>
    <x v="613"/>
    <d v="2023-10-23T15:57:16"/>
    <x v="0"/>
    <x v="0"/>
    <x v="0"/>
  </r>
  <r>
    <n v="719"/>
    <s v="FDC9X3JD4ZFG-1"/>
    <s v="FDC9X3JD4ZFG"/>
    <s v="Normal"/>
    <s v="Edith Rojas Castillo"/>
    <s v="DNI"/>
    <n v="74049416"/>
    <n v="51"/>
    <n v="994973449"/>
    <x v="0"/>
    <s v="Tienda"/>
    <s v="Confirmada"/>
    <s v="Diferida"/>
    <s v="Ecommerce desktop"/>
    <m/>
    <m/>
    <x v="2"/>
    <s v="Confirmado"/>
    <m/>
    <x v="1"/>
    <s v="Schell 271 Miraflores Lima"/>
    <s v="Calle Schell Nro 271"/>
    <s v="MIRAFLORES"/>
    <s v="LIMA"/>
    <s v="LIMA"/>
    <d v="2023-10-23T15:57:39"/>
    <x v="614"/>
    <d v="2023-10-23T15:57:39"/>
    <x v="0"/>
    <x v="0"/>
    <x v="0"/>
  </r>
  <r>
    <n v="720"/>
    <s v="FDC9X3JDDKNC-1"/>
    <s v="FDC9X3JDDKNC"/>
    <s v="Normal"/>
    <s v="JACKELYN DEL ROSARIO MURILLO ACUÑA"/>
    <s v="DNI"/>
    <n v="46148343"/>
    <n v="51"/>
    <n v="986268415"/>
    <x v="0"/>
    <s v="Domicilio"/>
    <s v="Confirmada"/>
    <s v="Diferida"/>
    <s v="Ecommerce mobile"/>
    <m/>
    <m/>
    <x v="3"/>
    <s v="Confirmado"/>
    <m/>
    <x v="1"/>
    <s v="Delivery"/>
    <s v="Av domingo orue 165 Entre vía expresa y av aramburu"/>
    <s v="SURQUILLO"/>
    <s v="LIMA"/>
    <s v="LIMA"/>
    <d v="2023-10-23T15:58:13"/>
    <x v="615"/>
    <d v="2023-10-23T15:58:13"/>
    <x v="0"/>
    <x v="0"/>
    <x v="0"/>
  </r>
  <r>
    <n v="721"/>
    <s v="FDC9X3JDWVSW-1"/>
    <s v="FDC9X3JDWVSW"/>
    <s v="Normal"/>
    <s v="Benjamin  Llaro tarazona"/>
    <s v="DNI"/>
    <n v="42735942"/>
    <n v="51"/>
    <n v="945719279"/>
    <x v="0"/>
    <s v="Tienda"/>
    <s v="Confirmada"/>
    <s v="Diferida"/>
    <s v="Ecommerce mobile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5:56:36"/>
    <x v="616"/>
    <d v="2023-10-23T15:56:36"/>
    <x v="0"/>
    <x v="0"/>
    <x v="0"/>
  </r>
  <r>
    <n v="722"/>
    <s v="FDC9X3JDZ0ZE-1"/>
    <s v="FDC9X3JDZ0ZE"/>
    <s v="Normal"/>
    <s v="EMERSON ANTONIO VELA REATEGUI"/>
    <s v="DNI"/>
    <n v="72681514"/>
    <n v="51"/>
    <n v="932469053"/>
    <x v="0"/>
    <s v="Tienda"/>
    <s v="Confirmada"/>
    <s v="Diferida"/>
    <s v="Ecommerce android"/>
    <m/>
    <m/>
    <x v="0"/>
    <s v="Confirmado"/>
    <m/>
    <x v="1"/>
    <s v="Tarapoto Plaza De Armas 451 San Martin"/>
    <s v="Jr. Plaza de Armas Nro 451"/>
    <s v="TARAPOTO"/>
    <s v="SAN MARTIN"/>
    <s v="SAN MARTÍN"/>
    <d v="2023-10-23T15:57:04"/>
    <x v="617"/>
    <d v="2023-10-23T15:57:04"/>
    <x v="0"/>
    <x v="0"/>
    <x v="0"/>
  </r>
  <r>
    <n v="723"/>
    <s v="FDC9X3JIDNXQ-1"/>
    <s v="FDC9X3JIDNXQ"/>
    <s v="Normal"/>
    <s v="SHEAN CLUNNIG OBLITAS SINDICAL"/>
    <s v="DNI"/>
    <n v="71782154"/>
    <n v="51"/>
    <n v="974174402"/>
    <x v="0"/>
    <s v="Tienda"/>
    <s v="Confirmada"/>
    <s v="Diferida"/>
    <s v="Ecommerce android"/>
    <m/>
    <m/>
    <x v="1"/>
    <s v="Confirmado"/>
    <m/>
    <x v="6"/>
    <s v="Real Plaza Cuzco"/>
    <s v="Av. La Cultura C.C. Real Plaza Cuzco, Tda Nro 148"/>
    <s v="CUSCO"/>
    <s v="CUSCO"/>
    <s v="CUSCO"/>
    <d v="2023-10-23T15:55:22"/>
    <x v="618"/>
    <d v="2023-10-23T16:14:28"/>
    <x v="1"/>
    <x v="1"/>
    <x v="0"/>
  </r>
  <r>
    <n v="724"/>
    <s v="FDC9X3JNX1JP-1"/>
    <s v="FDC9X3JNX1JP"/>
    <s v="Normal"/>
    <s v="LUZ ODALIZ VELASQUEZ VASQUEZ"/>
    <s v="DNI"/>
    <n v="9555980"/>
    <n v="51"/>
    <n v="972718834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5:56:34"/>
    <x v="619"/>
    <d v="2023-10-23T15:56:34"/>
    <x v="0"/>
    <x v="0"/>
    <x v="0"/>
  </r>
  <r>
    <n v="725"/>
    <s v="FDC9X3JPACUW-1"/>
    <s v="FDC9X3JPACUW"/>
    <s v="Normal"/>
    <s v="Denisse Cruz"/>
    <s v="DNI"/>
    <n v="46128966"/>
    <n v="51"/>
    <n v="994102631"/>
    <x v="0"/>
    <s v="Domicilio"/>
    <s v="Confirmada"/>
    <s v="Diferida"/>
    <s v="Ecommerce mobile"/>
    <s v="Cluster"/>
    <s v="Confirmado"/>
    <x v="1"/>
    <s v="Creado"/>
    <m/>
    <x v="0"/>
    <s v="Delivery"/>
    <s v="Av. Andrés Avelino Cáceres 368 - Año Nuevo Cruce entre Av. Túpac Amaru con Av. Jamaica 3 cuadras hacia arriba por la loza deportiva Torre Belon"/>
    <s v="COMAS"/>
    <s v="LIMA"/>
    <s v="LIMA"/>
    <d v="2023-10-23T16:00:58"/>
    <x v="620"/>
    <d v="2023-10-23T16:00:58"/>
    <x v="0"/>
    <x v="0"/>
    <x v="0"/>
  </r>
  <r>
    <n v="726"/>
    <s v="FDC9X3JUTQPD-1"/>
    <s v="FDC9X3JUTQPD"/>
    <s v="Normal"/>
    <s v="Piero Cuadros"/>
    <s v="DNI"/>
    <n v="74925941"/>
    <n v="51"/>
    <n v="952399373"/>
    <x v="0"/>
    <s v="Tienda"/>
    <s v="Confirmada"/>
    <s v="Diferida"/>
    <s v="Ecommerce desktop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5:58:45"/>
    <x v="621"/>
    <d v="2023-10-23T15:58:45"/>
    <x v="0"/>
    <x v="0"/>
    <x v="0"/>
  </r>
  <r>
    <n v="727"/>
    <s v="FDC9X3JZY3DB-1"/>
    <s v="FDC9X3JZY3DB"/>
    <s v="Normal"/>
    <s v="ROSA CAROL ESCATE CORDOVA"/>
    <s v="DNI"/>
    <n v="10630634"/>
    <n v="51"/>
    <n v="977842195"/>
    <x v="0"/>
    <s v="Domicilio"/>
    <s v="Confirmada"/>
    <s v="Diferida"/>
    <s v="Ecommerce desktop"/>
    <m/>
    <m/>
    <x v="1"/>
    <s v="Confirmado"/>
    <m/>
    <x v="1"/>
    <s v="Delivery"/>
    <s v="CALLE BALEARES MZ B11 LT 14 LOS CEDROS PARQUE MALTA"/>
    <s v="CHORRILLOS"/>
    <s v="LIMA"/>
    <s v="LIMA"/>
    <d v="2023-10-23T15:58:20"/>
    <x v="622"/>
    <d v="2023-10-23T16:14:39"/>
    <x v="0"/>
    <x v="0"/>
    <x v="0"/>
  </r>
  <r>
    <n v="728"/>
    <s v="FDC9X3K1M4DY-1"/>
    <s v="FDC9X3K1M4DY"/>
    <s v="Normal"/>
    <s v="Jesus Yeyson Carrillo Rayme"/>
    <s v="DNI"/>
    <n v="43420689"/>
    <n v="51"/>
    <n v="991969233"/>
    <x v="0"/>
    <s v="Tienda"/>
    <s v="Confirmada"/>
    <s v="Diferida"/>
    <s v="Ecommerce mobile"/>
    <m/>
    <m/>
    <x v="0"/>
    <s v="Confirmado"/>
    <m/>
    <x v="1"/>
    <s v="Plaza Del Sol Ica"/>
    <s v="Av. San Martin 727 - 763, LC 236-238"/>
    <s v="ICA"/>
    <s v="ICA"/>
    <s v="ICA"/>
    <d v="2023-10-23T16:01:45"/>
    <x v="623"/>
    <d v="2023-10-23T16:01:45"/>
    <x v="0"/>
    <x v="0"/>
    <x v="0"/>
  </r>
  <r>
    <n v="729"/>
    <s v="FDC9X3K1WU9X-1"/>
    <s v="FDC9X3K1WU9X"/>
    <s v="Normal"/>
    <s v="Jema Crispin Chavez"/>
    <s v="DNI"/>
    <n v="72421083"/>
    <n v="51"/>
    <n v="992034868"/>
    <x v="0"/>
    <s v="Tienda"/>
    <s v="Confirmada"/>
    <s v="Diferida"/>
    <s v="Ecommerce desktop"/>
    <m/>
    <m/>
    <x v="2"/>
    <s v="Confirmado"/>
    <m/>
    <x v="1"/>
    <s v="Mall Del Sur"/>
    <s v="Av. Los Lirios Nro 301 LCS-1042 C.C. Mall del Sur"/>
    <s v="SAN JUAN DE MIRAFLORES"/>
    <s v="LIMA"/>
    <s v="LIMA"/>
    <d v="2023-10-23T16:04:54"/>
    <x v="624"/>
    <d v="2023-10-23T16:04:55"/>
    <x v="0"/>
    <x v="0"/>
    <x v="0"/>
  </r>
  <r>
    <n v="730"/>
    <s v="FDC9X3K2IA79-1"/>
    <s v="FDC9X3K2IA79"/>
    <s v="Normal"/>
    <s v="PATRICIA  FARFAN VENTURA"/>
    <s v="DNI"/>
    <n v="19251983"/>
    <n v="51"/>
    <n v="938270554"/>
    <x v="0"/>
    <s v="Domicilio"/>
    <s v="Confirmada"/>
    <s v="Diferida"/>
    <s v="Ecommerce mobile"/>
    <m/>
    <m/>
    <x v="1"/>
    <s v="Confirmado"/>
    <m/>
    <x v="1"/>
    <s v="Delivery"/>
    <s v="Av 5 de diciembre 179 A 1 cuadra del colegio santa ines"/>
    <s v="GUADALUPE"/>
    <s v="PACASMAYO"/>
    <s v="LA LIBERTAD"/>
    <d v="2023-10-23T16:00:41"/>
    <x v="625"/>
    <d v="2023-10-23T16:00:41"/>
    <x v="0"/>
    <x v="0"/>
    <x v="0"/>
  </r>
  <r>
    <n v="731"/>
    <s v="FDC9X3K5D702-1"/>
    <s v="FDC9X3K5D702"/>
    <s v="Normal"/>
    <s v="ANA PAMELA TAFUR SANCHEZ"/>
    <s v="DNI"/>
    <n v="72930041"/>
    <n v="51"/>
    <n v="947396581"/>
    <x v="0"/>
    <s v="Tienda"/>
    <s v="Confirmada"/>
    <s v="Diferida"/>
    <s v="Ecommerce desktop"/>
    <m/>
    <m/>
    <x v="1"/>
    <s v="Confirmado"/>
    <m/>
    <x v="8"/>
    <s v="Mega Plaza Villa El Salvador"/>
    <s v="Av. Lima Lote A-1 Int L103 Sub Lote A-1 C.C. Mega Plaza Express"/>
    <s v="VILLA EL SALVADOR"/>
    <s v="LIMA"/>
    <s v="LIMA"/>
    <d v="2023-10-23T16:01:46"/>
    <x v="626"/>
    <d v="2023-10-23T16:01:46"/>
    <x v="1"/>
    <x v="0"/>
    <x v="0"/>
  </r>
  <r>
    <n v="732"/>
    <s v="FDC9X3K69COO-1"/>
    <s v="FDC9X3K69COO"/>
    <s v="Normal"/>
    <s v="NORMA HAYDEE HERNANDEZ ALVARADO DE PERIC"/>
    <s v="DNI"/>
    <n v="10374889"/>
    <n v="51"/>
    <n v="993591239"/>
    <x v="0"/>
    <s v="Tienda"/>
    <s v="Confirmada"/>
    <s v="Diferida"/>
    <s v="Admin mobile"/>
    <m/>
    <m/>
    <x v="2"/>
    <s v="Confirmado"/>
    <m/>
    <x v="1"/>
    <s v="Plaza San Miguel"/>
    <s v="Av. La Marina Nro 2000 Tda. Nro 96 SN C.C. Plaza San Miguel"/>
    <s v="SAN MIGUEL"/>
    <s v="LIMA"/>
    <s v="LIMA"/>
    <d v="2023-10-23T16:01:04"/>
    <x v="627"/>
    <d v="2023-10-23T16:01:04"/>
    <x v="0"/>
    <x v="0"/>
    <x v="0"/>
  </r>
  <r>
    <n v="733"/>
    <s v="FDC9X3K8CEDT-1"/>
    <s v="FDC9X3K8CEDT"/>
    <s v="Normal"/>
    <s v="CARLOS ALBERTO DIAZ BOLIVAR"/>
    <s v="DNI"/>
    <n v="21812904"/>
    <n v="51"/>
    <n v="978408654"/>
    <x v="0"/>
    <s v="Tienda"/>
    <s v="Confirmada"/>
    <s v="Diferida"/>
    <s v="Admin mobile"/>
    <m/>
    <m/>
    <x v="0"/>
    <s v="Confirmado"/>
    <m/>
    <x v="1"/>
    <s v="Chincha Mariscal Benavides 276 Ica"/>
    <s v="Av. Mariscal Benavides Nro 276"/>
    <s v="CHINCHA ALTA"/>
    <s v="CHINCHA"/>
    <s v="ICA"/>
    <d v="2023-10-23T16:00:39"/>
    <x v="628"/>
    <d v="2023-10-23T16:00:39"/>
    <x v="0"/>
    <x v="0"/>
    <x v="0"/>
  </r>
  <r>
    <n v="734"/>
    <s v="FDC9X3R4SNVC-1"/>
    <s v="FDC9X3R4SNVC"/>
    <s v="Normal"/>
    <s v="CARLOS STEVEN GONZALES MALAGA"/>
    <s v="DNI"/>
    <n v="70943929"/>
    <n v="51"/>
    <n v="952376873"/>
    <x v="0"/>
    <s v="Tienda"/>
    <s v="Confirmada"/>
    <s v="Diferida"/>
    <s v="Ecommerce iOS"/>
    <m/>
    <m/>
    <x v="0"/>
    <s v="Confirmado"/>
    <m/>
    <x v="1"/>
    <s v="Tumbes Republica Del Peru 319 Tumbes"/>
    <s v="Av. Republica del Peru Nro 319 (Lote 31 Mz A)"/>
    <s v="TUMBES"/>
    <s v="TUMBES"/>
    <s v="TUMBES"/>
    <d v="2023-10-23T16:02:13"/>
    <x v="629"/>
    <d v="2023-10-23T16:17:36"/>
    <x v="0"/>
    <x v="0"/>
    <x v="0"/>
  </r>
  <r>
    <n v="735"/>
    <s v="FDC9X3RAT6QG-1"/>
    <s v="FDC9X3RAT6QG"/>
    <s v="Normal"/>
    <s v="MARILYN SIOMARA DELGADO VASQUEZ DE VASQUEZ"/>
    <s v="DNI"/>
    <n v="48500048"/>
    <n v="51"/>
    <n v="916295633"/>
    <x v="0"/>
    <s v="Tienda"/>
    <s v="Confirmada"/>
    <s v="Diferida"/>
    <s v="Admin desktop"/>
    <m/>
    <m/>
    <x v="0"/>
    <s v="Confirmado"/>
    <m/>
    <x v="1"/>
    <s v="Chiclayo Elias Aguirre 471 Lambayeque"/>
    <s v="Calle Elias Aguirre Nro 471"/>
    <s v="CHICLAYO"/>
    <s v="CHICLAYO"/>
    <s v="LAMBAYEQUE"/>
    <d v="2023-10-23T16:05:57"/>
    <x v="630"/>
    <d v="2023-10-23T16:05:57"/>
    <x v="0"/>
    <x v="0"/>
    <x v="0"/>
  </r>
  <r>
    <n v="736"/>
    <s v="FDC9X3RB61T5-1"/>
    <s v="FDC9X3RB61T5"/>
    <s v="Normal"/>
    <s v="LEYDI JHENIFER TICONA HUANCOLLO"/>
    <s v="DNI"/>
    <n v="75856469"/>
    <n v="51"/>
    <n v="925735009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6:04:22"/>
    <x v="631"/>
    <d v="2023-10-23T16:04:22"/>
    <x v="0"/>
    <x v="0"/>
    <x v="0"/>
  </r>
  <r>
    <n v="737"/>
    <s v="FDC9X3RBIWTO-1"/>
    <s v="FDC9X3RBIWTO"/>
    <s v="Normal"/>
    <s v="ALEX ARMANDO BRAVO LORA"/>
    <s v="DNI"/>
    <n v="44149052"/>
    <n v="51"/>
    <n v="982562325"/>
    <x v="0"/>
    <s v="Tienda"/>
    <s v="Confirmada"/>
    <s v="Diferida"/>
    <s v="Ecommerce mobile"/>
    <m/>
    <m/>
    <x v="2"/>
    <s v="Confirmado"/>
    <m/>
    <x v="1"/>
    <s v="Mall Del Sur"/>
    <s v="Av. Los Lirios Nro 301 LCS-1042 C.C. Mall del Sur"/>
    <s v="SAN JUAN DE MIRAFLORES"/>
    <s v="LIMA"/>
    <s v="LIMA"/>
    <d v="2023-10-23T16:03:48"/>
    <x v="632"/>
    <d v="2023-10-23T16:03:48"/>
    <x v="0"/>
    <x v="0"/>
    <x v="0"/>
  </r>
  <r>
    <n v="738"/>
    <s v="FDC9X3RG1UH2-1"/>
    <s v="FDC9X3RG1UH2"/>
    <s v="Normal"/>
    <s v="Alicia Guevara"/>
    <s v="DNI"/>
    <n v="6489471"/>
    <n v="51"/>
    <n v="990349099"/>
    <x v="0"/>
    <s v="Tienda"/>
    <s v="Confirmada"/>
    <s v="Diferida"/>
    <s v="Admin mobile"/>
    <m/>
    <m/>
    <x v="4"/>
    <s v="Confirmado"/>
    <m/>
    <x v="1"/>
    <s v="Real Plaza Primavera"/>
    <s v="Av. Angamos Este 2681 Int. 113 - San Borja"/>
    <s v="SAN BORJA"/>
    <s v="LIMA"/>
    <s v="LIMA"/>
    <d v="2023-10-23T16:03:42"/>
    <x v="633"/>
    <d v="2023-10-23T16:03:42"/>
    <x v="0"/>
    <x v="0"/>
    <x v="0"/>
  </r>
  <r>
    <n v="739"/>
    <s v="FDC9X3ROBUTT-1"/>
    <s v="FDC9X3ROBUTT"/>
    <s v="Normal"/>
    <s v="MIGUEL ANTONIO ZAPATA IPANAQUE"/>
    <s v="DNI"/>
    <n v="2895320"/>
    <n v="51"/>
    <n v="941741930"/>
    <x v="0"/>
    <s v="Domicilio"/>
    <s v="Confirmada"/>
    <s v="Diferida"/>
    <s v="Ecommerce desktop"/>
    <m/>
    <m/>
    <x v="3"/>
    <s v="Confirmado"/>
    <m/>
    <x v="1"/>
    <s v="Delivery"/>
    <s v="AVENIDA PRIMAVERA 785 SAN BORJA AV. VELASCO ASTETE CON PRIMAVERA  EDIFICIO ALDO PRIMER PISO."/>
    <s v="SAN BORJA"/>
    <s v="LIMA"/>
    <s v="LIMA"/>
    <d v="2023-10-23T16:05:55"/>
    <x v="634"/>
    <d v="2023-10-23T16:05:56"/>
    <x v="0"/>
    <x v="0"/>
    <x v="0"/>
  </r>
  <r>
    <n v="740"/>
    <s v="FDC9X3ROIADL-1"/>
    <s v="FDC9X3ROIADL"/>
    <s v="Normal"/>
    <s v="MARIA ELIZABETH CHUICA SINCHE"/>
    <s v="DNI"/>
    <n v="46123514"/>
    <n v="51"/>
    <n v="991665558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6:09:31"/>
    <x v="635"/>
    <d v="2023-10-23T16:09:31"/>
    <x v="0"/>
    <x v="0"/>
    <x v="0"/>
  </r>
  <r>
    <n v="741"/>
    <s v="FDC9X3RSHWLR-1"/>
    <s v="FDC9X3RSHWLR"/>
    <s v="Normal"/>
    <s v="RUTH QUELI DOMINGUEZ MAZZINI"/>
    <s v="DNI"/>
    <n v="76362608"/>
    <n v="51"/>
    <n v="991405242"/>
    <x v="0"/>
    <s v="Tienda"/>
    <s v="Confirmada"/>
    <s v="Diferida"/>
    <s v="Ecommerce android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6:06:28"/>
    <x v="636"/>
    <d v="2023-10-23T16:06:28"/>
    <x v="0"/>
    <x v="0"/>
    <x v="0"/>
  </r>
  <r>
    <n v="742"/>
    <s v="FDC9X3RSWWU9-1"/>
    <s v="FDC9X3RSWWU9"/>
    <s v="Normal"/>
    <s v="JAMES ALBERTH HUALLPA ZARATE"/>
    <s v="DNI"/>
    <n v="70285364"/>
    <n v="51"/>
    <n v="921511404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6:05:40"/>
    <x v="637"/>
    <d v="2023-10-23T16:22:06"/>
    <x v="0"/>
    <x v="0"/>
    <x v="0"/>
  </r>
  <r>
    <n v="743"/>
    <s v="FDC9X3RUGNHU-1"/>
    <s v="FDC9X3RUGNHU"/>
    <s v="Normal"/>
    <s v="ANDREA CELESTE BUSTAMANTE TRINIDAD"/>
    <s v="DNI"/>
    <n v="75163903"/>
    <n v="51"/>
    <n v="958509642"/>
    <x v="0"/>
    <s v="Tienda"/>
    <s v="Confirmada"/>
    <s v="Diferida"/>
    <s v="Ecommerce android"/>
    <m/>
    <m/>
    <x v="0"/>
    <s v="Confirmado"/>
    <m/>
    <x v="1"/>
    <s v="Plaza Del Sol Huacho"/>
    <s v="Calle Colon Nro 601 C.C. Plaza del Sol Norte Chico Tda. Nro 232"/>
    <s v="HUACHO"/>
    <s v="HUAURA"/>
    <s v="LIMA"/>
    <d v="2023-10-23T16:06:48"/>
    <x v="638"/>
    <d v="2023-10-23T16:06:48"/>
    <x v="0"/>
    <x v="0"/>
    <x v="0"/>
  </r>
  <r>
    <n v="744"/>
    <s v="FDC9X3RZCFJS-1"/>
    <s v="FDC9X3RZCFJS"/>
    <s v="Normal"/>
    <s v="MILAGROS VIZCARRA SALDAÑA"/>
    <s v="DNI"/>
    <n v="40828652"/>
    <n v="51"/>
    <n v="961934656"/>
    <x v="0"/>
    <s v="Tienda"/>
    <s v="Confirmada"/>
    <s v="Diferida"/>
    <s v="Ecommerce android"/>
    <m/>
    <m/>
    <x v="1"/>
    <s v="Confirmado"/>
    <m/>
    <x v="8"/>
    <s v="Real Plaza Pucallpa"/>
    <s v="Av. Centenario Nro 1642 - CC. Real Plaza de LC-124 / LC- 126"/>
    <s v="YARINACOCHA"/>
    <s v="CORONEL PORTILLO"/>
    <s v="UCAYALI"/>
    <d v="2023-10-23T16:07:02"/>
    <x v="639"/>
    <d v="2023-10-23T16:22:23"/>
    <x v="1"/>
    <x v="0"/>
    <x v="0"/>
  </r>
  <r>
    <n v="745"/>
    <s v="FDC9X3S3R23C-1"/>
    <s v="FDC9X3S3R23C"/>
    <s v="Normal"/>
    <s v="Valeria Emily  Alvarez Ilasaca"/>
    <s v="DNI"/>
    <n v="71322296"/>
    <n v="51"/>
    <n v="953496224"/>
    <x v="0"/>
    <s v="Tienda"/>
    <s v="Confirmada"/>
    <s v="Diferida"/>
    <s v="Ecommerce mobile"/>
    <m/>
    <m/>
    <x v="0"/>
    <s v="Confirmado"/>
    <m/>
    <x v="1"/>
    <s v="Real Plaza Arequipa"/>
    <s v="Av. El Ejercito 1009 Urb. Leon XXIII C.C. Real Plaza Arequipa LC-132"/>
    <s v="CAYMA"/>
    <s v="AREQUIPA"/>
    <s v="AREQUIPA"/>
    <d v="2023-10-23T16:09:13"/>
    <x v="640"/>
    <d v="2023-10-23T16:09:13"/>
    <x v="0"/>
    <x v="0"/>
    <x v="0"/>
  </r>
  <r>
    <n v="746"/>
    <s v="FDC9X3S3ZMSV-1"/>
    <s v="FDC9X3S3ZMSV"/>
    <s v="Normal"/>
    <s v="Julio Cesar Saavedra Villavicencio"/>
    <s v="DNI"/>
    <n v="18158171"/>
    <n v="51"/>
    <n v="949391092"/>
    <x v="0"/>
    <s v="Domicilio"/>
    <s v="Confirmada"/>
    <s v="Diferida"/>
    <s v="Ecommerce android"/>
    <m/>
    <m/>
    <x v="1"/>
    <s v="Confirmado"/>
    <m/>
    <x v="1"/>
    <s v="Delivery"/>
    <s v="Trujillo  Prolongación Cesar Vallejo - La Rinconada calle los Zafiros 471"/>
    <s v="TRUJILLO"/>
    <s v="TRUJILLO"/>
    <s v="LA LIBERTAD"/>
    <d v="2023-10-23T16:08:02"/>
    <x v="641"/>
    <d v="2023-10-23T16:08:02"/>
    <x v="0"/>
    <x v="0"/>
    <x v="0"/>
  </r>
  <r>
    <n v="747"/>
    <s v="FDC9X3S6JTSQ-1"/>
    <s v="FDC9X3S6JTSQ"/>
    <s v="Normal"/>
    <s v="KELY MALPARTIDA CANTARO"/>
    <s v="DNI"/>
    <n v="43399212"/>
    <n v="51"/>
    <n v="900856823"/>
    <x v="0"/>
    <s v="Tienda"/>
    <s v="Confirmada"/>
    <s v="Diferida"/>
    <s v="Ecommerce android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6:19:16"/>
    <x v="642"/>
    <d v="2023-10-23T16:19:16"/>
    <x v="0"/>
    <x v="0"/>
    <x v="0"/>
  </r>
  <r>
    <n v="748"/>
    <s v="FDC9X3SBUM3A-1"/>
    <s v="FDC9X3SBUM3A"/>
    <s v="Normal"/>
    <s v="MARIA NERCIDA FERNANDEZ TORRES"/>
    <s v="DNI"/>
    <n v="9907660"/>
    <n v="51"/>
    <n v="933416963"/>
    <x v="0"/>
    <s v="Tienda"/>
    <s v="Confirmada"/>
    <s v="Diferida"/>
    <s v="Admin desktop"/>
    <m/>
    <m/>
    <x v="4"/>
    <s v="Confirmado"/>
    <m/>
    <x v="1"/>
    <s v="Gamarra 801-803 La Victoria Lima"/>
    <s v="Jr. Gamarra Nro 801 - 803"/>
    <s v="LA VICTORIA"/>
    <s v="LIMA"/>
    <s v="LIMA"/>
    <d v="2023-10-23T16:33:49"/>
    <x v="643"/>
    <d v="2023-10-23T16:33:49"/>
    <x v="0"/>
    <x v="0"/>
    <x v="0"/>
  </r>
  <r>
    <n v="749"/>
    <s v="FDC9X3SF2D0A-1"/>
    <s v="FDC9X3SF2D0A"/>
    <s v="Normal"/>
    <s v="Ricardo Kenedy Martínez Huamán"/>
    <s v="DNI"/>
    <n v="72305550"/>
    <n v="51"/>
    <n v="992752570"/>
    <x v="0"/>
    <s v="Tienda"/>
    <s v="Confirmada"/>
    <s v="Diferida"/>
    <s v="Ecommerce desktop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6:13:10"/>
    <x v="644"/>
    <d v="2023-10-23T16:13:10"/>
    <x v="0"/>
    <x v="0"/>
    <x v="0"/>
  </r>
  <r>
    <n v="750"/>
    <s v="FDC9X3SG2T5L-1"/>
    <s v="FDC9X3SG2T5L"/>
    <s v="Normal"/>
    <s v="MARIA PIA MERCEDES BOZA ARROSPIDE"/>
    <s v="DNI"/>
    <n v="9537901"/>
    <n v="51"/>
    <n v="953272617"/>
    <x v="0"/>
    <s v="Tienda"/>
    <s v="Confirmada"/>
    <s v="Diferida"/>
    <s v="Ecommerce iOS"/>
    <m/>
    <m/>
    <x v="4"/>
    <s v="Confirmado"/>
    <m/>
    <x v="1"/>
    <s v="La Rambla San Borja"/>
    <s v="Av. Javier Prado Este 2050 C.C. La Rambla Tdas. 140-141"/>
    <s v="SAN BORJA"/>
    <s v="LIMA"/>
    <s v="LIMA"/>
    <d v="2023-10-23T16:10:55"/>
    <x v="645"/>
    <d v="2023-10-23T16:10:55"/>
    <x v="0"/>
    <x v="0"/>
    <x v="0"/>
  </r>
  <r>
    <n v="751"/>
    <s v="FDC9X3SGSJ9C-1"/>
    <s v="FDC9X3SGSJ9C"/>
    <s v="Normal"/>
    <s v="ADA MARILUZ RIVAS BAZAN"/>
    <s v="DNI"/>
    <n v="40176090"/>
    <n v="51"/>
    <n v="959173911"/>
    <x v="0"/>
    <s v="Tienda"/>
    <s v="Confirmada"/>
    <s v="Diferida"/>
    <s v="Ecommerce mobile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6:42:56"/>
    <x v="646"/>
    <d v="2023-10-23T16:42:56"/>
    <x v="0"/>
    <x v="0"/>
    <x v="0"/>
  </r>
  <r>
    <n v="752"/>
    <s v="FDC9X3SH13ZS-1"/>
    <s v="FDC9X3SH13ZS"/>
    <s v="Normal"/>
    <s v="GONZALO MANUEL CARRANZA PACHECO"/>
    <s v="DNI"/>
    <n v="71560017"/>
    <n v="51"/>
    <n v="914824326"/>
    <x v="0"/>
    <s v="Tienda"/>
    <s v="Confirmada"/>
    <s v="Diferida"/>
    <s v="Ecommerce android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6:15:28"/>
    <x v="647"/>
    <d v="2023-10-23T17:32:19"/>
    <x v="0"/>
    <x v="0"/>
    <x v="0"/>
  </r>
  <r>
    <n v="753"/>
    <s v="FDC9X3SH9OO3-1"/>
    <s v="FDC9X3SH9OO3"/>
    <s v="Normal"/>
    <s v="FREDY MANUEL SOTO TENORIO"/>
    <s v="DNI"/>
    <n v="28314153"/>
    <n v="51"/>
    <n v="990770388"/>
    <x v="0"/>
    <s v="Tienda"/>
    <s v="Confirmada"/>
    <s v="Diferida"/>
    <s v="Ecommerce mobile"/>
    <m/>
    <m/>
    <x v="0"/>
    <s v="Confirmado"/>
    <m/>
    <x v="1"/>
    <s v="Ayacucho Asamblea 206-208 Ayacucho"/>
    <s v="Jr. Asamblea Nro. 206 - 208"/>
    <s v="AYACUCHO"/>
    <s v="HUAMANGA"/>
    <s v="AYACUCHO"/>
    <d v="2023-10-23T16:14:37"/>
    <x v="648"/>
    <d v="2023-10-23T16:14:38"/>
    <x v="0"/>
    <x v="0"/>
    <x v="0"/>
  </r>
  <r>
    <n v="754"/>
    <s v="FDC9X3SKYKZS-1"/>
    <s v="FDC9X3SKYKZS"/>
    <s v="Normal"/>
    <s v="RODRIGO FERNANDO CASTRO SANCHEZ"/>
    <s v="DNI"/>
    <n v="74131788"/>
    <n v="51"/>
    <n v="993094608"/>
    <x v="0"/>
    <s v="Domicilio"/>
    <s v="Confirmada"/>
    <s v="Diferida"/>
    <s v="Ecommerce desktop"/>
    <m/>
    <m/>
    <x v="3"/>
    <s v="Confirmado"/>
    <m/>
    <x v="1"/>
    <s v="Delivery"/>
    <s v="CALLE LAS PALOMAS 444 ENTRE LA CUADRA 6 O 7 DE LA AVENIDA ARAMBURÚ"/>
    <s v="SURQUILLO"/>
    <s v="LIMA"/>
    <s v="LIMA"/>
    <d v="2023-10-23T16:11:59"/>
    <x v="649"/>
    <d v="2023-10-23T16:23:07"/>
    <x v="0"/>
    <x v="0"/>
    <x v="0"/>
  </r>
  <r>
    <n v="755"/>
    <s v="FDC9X3SNP7AA-1"/>
    <s v="FDC9X3SNP7AA"/>
    <s v="Normal"/>
    <s v="MONICA LISBETH ORTEGA LIMACHI"/>
    <s v="DNI"/>
    <n v="70176273"/>
    <n v="51"/>
    <n v="921167168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6:11:40"/>
    <x v="650"/>
    <d v="2023-10-23T16:11:40"/>
    <x v="0"/>
    <x v="0"/>
    <x v="0"/>
  </r>
  <r>
    <n v="756"/>
    <s v="FDC9X3SO22F4-1"/>
    <s v="FDC9X3SO22F4"/>
    <s v="Normal"/>
    <s v="CARLOS FRANCISCO GOMEZ VILCATOMA"/>
    <s v="DNI"/>
    <n v="70111485"/>
    <n v="51"/>
    <n v="998892888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6:13:07"/>
    <x v="651"/>
    <d v="2023-10-23T16:31:42"/>
    <x v="0"/>
    <x v="0"/>
    <x v="0"/>
  </r>
  <r>
    <n v="757"/>
    <s v="FDC9X3SU918U-1"/>
    <s v="FDC9X3SU918U"/>
    <s v="Normal"/>
    <s v="ZULY OLARTE BULEJE"/>
    <s v="DNI"/>
    <n v="72515354"/>
    <n v="51"/>
    <n v="977133455"/>
    <x v="0"/>
    <s v="Domicilio"/>
    <s v="Confirmada"/>
    <s v="Diferida"/>
    <s v="Admin desktop"/>
    <m/>
    <m/>
    <x v="1"/>
    <s v="Confirmado"/>
    <m/>
    <x v="1"/>
    <s v="Delivery"/>
    <s v="PROLONGACION MARIANO MELGAR S/N PARQUE SAN CARLOS"/>
    <s v="SAN JERONIMO"/>
    <s v="ANDAHUAYLAS"/>
    <s v="APURÍMAC"/>
    <d v="2023-10-23T17:50:20"/>
    <x v="652"/>
    <d v="2023-10-23T17:50:20"/>
    <x v="0"/>
    <x v="0"/>
    <x v="0"/>
  </r>
  <r>
    <n v="758"/>
    <s v="FDC9X3SXTNLL-1"/>
    <s v="FDC9X3SXTNLL"/>
    <s v="Normal"/>
    <s v="Lluliana  lazo sifuentes"/>
    <s v="DNI"/>
    <n v="40473129"/>
    <n v="51"/>
    <n v="920318207"/>
    <x v="0"/>
    <s v="Tienda"/>
    <s v="Confirmada"/>
    <s v="Diferida"/>
    <s v="Ecommerce iOS"/>
    <m/>
    <m/>
    <x v="0"/>
    <s v="Confirmado"/>
    <m/>
    <x v="1"/>
    <s v="Open Plaza Pucallpa"/>
    <s v="Av. Centenario Nro 4614, CC Open Plaza Pucallpa, LC Nro 08"/>
    <s v="CALLERIA"/>
    <s v="CORONEL PORTILLO"/>
    <s v="UCAYALI"/>
    <d v="2023-10-23T16:13:25"/>
    <x v="653"/>
    <d v="2023-10-23T17:50:05"/>
    <x v="0"/>
    <x v="0"/>
    <x v="0"/>
  </r>
  <r>
    <n v="759"/>
    <s v="FDC9X3SZB9DB-1"/>
    <s v="FDC9X3SZB9DB"/>
    <s v="Normal"/>
    <s v="ALFONSO PATOW NUÑEZ"/>
    <s v="DNI"/>
    <n v="45486026"/>
    <n v="51"/>
    <n v="929138319"/>
    <x v="0"/>
    <s v="Domicilio"/>
    <s v="Confirmada"/>
    <s v="Diferida"/>
    <s v="Ecommerce android"/>
    <m/>
    <m/>
    <x v="1"/>
    <s v="Confirmado"/>
    <m/>
    <x v="1"/>
    <s v="Delivery"/>
    <s v="CALLE FRANCISCO BARDALES 312 FRANCISCO BARDALES 312, YURIMAGUAS 16501, PERU"/>
    <s v="YURIMAGUAS"/>
    <s v="ALTO AMAZONAS"/>
    <s v="LORETO"/>
    <d v="2023-10-23T16:14:27"/>
    <x v="654"/>
    <d v="2023-10-23T16:14:27"/>
    <x v="0"/>
    <x v="0"/>
    <x v="0"/>
  </r>
  <r>
    <n v="760"/>
    <s v="FDC9X3T00ZK0-1"/>
    <s v="FDC9X3T00ZK0"/>
    <s v="Normal"/>
    <s v="JANNETH PILAR BALVIN MESCUA"/>
    <s v="DNI"/>
    <n v="45602779"/>
    <n v="51"/>
    <n v="929354236"/>
    <x v="0"/>
    <s v="Tienda"/>
    <s v="Confirmada"/>
    <s v="Diferida"/>
    <s v="Ecommerce mobile"/>
    <m/>
    <m/>
    <x v="2"/>
    <s v="Confirmado"/>
    <m/>
    <x v="1"/>
    <s v="Real Plaza Santa Clara"/>
    <s v="Av. Nicolas Ayllon 8694 C.C. Real Plaza Santa Clara Tda.142-143"/>
    <s v="ATE"/>
    <s v="LIMA"/>
    <s v="LIMA"/>
    <d v="2023-10-23T16:17:32"/>
    <x v="655"/>
    <d v="2023-10-23T16:17:32"/>
    <x v="0"/>
    <x v="0"/>
    <x v="0"/>
  </r>
  <r>
    <n v="761"/>
    <s v="FDC9X3T3LM63-1"/>
    <s v="FDC9X3T3LM63"/>
    <s v="Normal"/>
    <s v="GUISELLA VERONICA MORAN RIOFRIO"/>
    <s v="DNI"/>
    <n v="44562754"/>
    <n v="51"/>
    <n v="945871543"/>
    <x v="0"/>
    <s v="Domicilio"/>
    <s v="Confirmada"/>
    <s v="Diferida"/>
    <s v="Ecommerce android"/>
    <m/>
    <m/>
    <x v="1"/>
    <s v="Confirmado"/>
    <m/>
    <x v="1"/>
    <s v="Delivery"/>
    <s v="Asoc. Viviendas Las Lomas del Ayllu int.A 3 cuadras del mercado la chacra - espalda de la Ferreteria Progresol Vargas, LIMA, CHOSICA (LURIGANCHO), LIMA A 3 cuadras del mercado la chacra - espalda de la Ferreteria Progresol Vargas, LIMA, CHOSICA (LURIGANCHO), LIMA"/>
    <s v="LURIGANCHO"/>
    <s v="LIMA"/>
    <s v="LIMA"/>
    <d v="2023-10-23T16:14:09"/>
    <x v="656"/>
    <d v="2023-10-23T16:14:09"/>
    <x v="0"/>
    <x v="0"/>
    <x v="0"/>
  </r>
  <r>
    <n v="762"/>
    <s v="FDC9X3T4UMW7-1"/>
    <s v="FDC9X3T4UMW7"/>
    <s v="Normal"/>
    <s v="Ana Salirrosas Ilquimiche"/>
    <s v="DNI"/>
    <n v="18087628"/>
    <n v="51"/>
    <n v="998273409"/>
    <x v="0"/>
    <s v="Tienda"/>
    <s v="Confirmada"/>
    <s v="Diferida"/>
    <s v="Ecommerce desktop"/>
    <m/>
    <m/>
    <x v="0"/>
    <s v="Confirmado"/>
    <m/>
    <x v="1"/>
    <s v="Real Plaza Trujillo"/>
    <s v="Av. Cesar Vallejo Oeste Nro 1345 C.C. Real Plaza Trujillo Tda. LC - 105B"/>
    <s v="TRUJILLO"/>
    <s v="TRUJILLO"/>
    <s v="LA LIBERTAD"/>
    <d v="2023-10-23T16:17:55"/>
    <x v="657"/>
    <d v="2023-10-23T16:17:56"/>
    <x v="0"/>
    <x v="0"/>
    <x v="0"/>
  </r>
  <r>
    <n v="763"/>
    <s v="FDC9X3T57HXP-1"/>
    <s v="FDC9X3T57HXP"/>
    <s v="Normal"/>
    <s v="KISY GLORIA GUEVARA ARAGON"/>
    <s v="DNI"/>
    <n v="47918137"/>
    <n v="51"/>
    <n v="947338325"/>
    <x v="0"/>
    <s v="Tienda"/>
    <s v="Confirmada"/>
    <s v="Diferida"/>
    <s v="Ecommerce desktop"/>
    <m/>
    <m/>
    <x v="0"/>
    <s v="Confirmado"/>
    <m/>
    <x v="1"/>
    <s v="Real Plaza Cuzco"/>
    <s v="Av. La Cultura C.C. Real Plaza Cuzco, Tda Nro 148"/>
    <s v="CUSCO"/>
    <s v="CUSCO"/>
    <s v="CUSCO"/>
    <d v="2023-10-23T17:44:00"/>
    <x v="658"/>
    <d v="2023-10-23T17:44:01"/>
    <x v="0"/>
    <x v="0"/>
    <x v="0"/>
  </r>
  <r>
    <n v="764"/>
    <s v="FDC9X3T5ZD8D-1"/>
    <s v="FDC9X3T5ZD8D"/>
    <s v="Normal"/>
    <s v="JACKELINE MARIBEL JARA AGUIRRE"/>
    <s v="DNI"/>
    <n v="44668483"/>
    <n v="51"/>
    <n v="947721248"/>
    <x v="0"/>
    <s v="Tienda"/>
    <s v="Confirmada"/>
    <s v="Diferida"/>
    <s v="Admin mobile"/>
    <m/>
    <m/>
    <x v="0"/>
    <s v="Confirmado"/>
    <m/>
    <x v="1"/>
    <s v="Trujillo Ayacucho 552 La Libertad"/>
    <s v="Jr. Ayacucho Nro 552"/>
    <s v="TRUJILLO"/>
    <s v="TRUJILLO"/>
    <s v="LA LIBERTAD"/>
    <d v="2023-10-23T16:14:06"/>
    <x v="659"/>
    <d v="2023-10-23T16:14:06"/>
    <x v="0"/>
    <x v="0"/>
    <x v="0"/>
  </r>
  <r>
    <n v="765"/>
    <s v="FDC9X3T8S3W6-1"/>
    <s v="FDC9X3T8S3W6"/>
    <s v="Normal"/>
    <s v="ELINTON CESAR GALARZA MELENDREZ"/>
    <s v="DNI"/>
    <n v="74210957"/>
    <n v="51"/>
    <n v="927624906"/>
    <x v="0"/>
    <s v="Domicilio"/>
    <s v="Confirmada"/>
    <s v="Diferida"/>
    <s v="Ecommerce android"/>
    <m/>
    <m/>
    <x v="1"/>
    <s v="Confirmado"/>
    <m/>
    <x v="1"/>
    <s v="Delivery"/>
    <s v="AV. CASTILLA 180, PALCA 1283"/>
    <s v="PALCA"/>
    <s v="TARMA"/>
    <s v="JUNÍN"/>
    <d v="2023-10-23T16:14:04"/>
    <x v="660"/>
    <d v="2023-10-23T16:33:07"/>
    <x v="0"/>
    <x v="0"/>
    <x v="0"/>
  </r>
  <r>
    <n v="766"/>
    <s v="FDC9X3THNJWP-1"/>
    <s v="FDC9X3THNJWP"/>
    <s v="Normal"/>
    <s v="BELEN ALEXANDRA CALLO SILES"/>
    <s v="DNI"/>
    <n v="43750571"/>
    <n v="51"/>
    <n v="948247751"/>
    <x v="0"/>
    <s v="Domicilio"/>
    <s v="Confirmada"/>
    <s v="Diferida"/>
    <s v="Ecommerce android"/>
    <m/>
    <m/>
    <x v="1"/>
    <s v="Confirmado"/>
    <m/>
    <x v="1"/>
    <s v="Delivery"/>
    <s v="2 DE MARZO MZ H LT 8 A 3 CUADRAS DE LAS VILLA LAS LOMAS"/>
    <s v="ILO"/>
    <s v="ILO"/>
    <s v="MOQUEGUA"/>
    <d v="2023-10-23T16:17:03"/>
    <x v="661"/>
    <d v="2023-10-23T16:17:03"/>
    <x v="0"/>
    <x v="0"/>
    <x v="0"/>
  </r>
  <r>
    <n v="767"/>
    <s v="FDC9X3TMARH3-1"/>
    <s v="FDC9X3TMARH3"/>
    <s v="Normal"/>
    <s v="Cynthya jazmin Janampa nieto"/>
    <s v="DNI"/>
    <n v="45588240"/>
    <n v="51"/>
    <n v="964486728"/>
    <x v="0"/>
    <s v="Tienda"/>
    <s v="Confirmada"/>
    <s v="Diferida"/>
    <s v="Ecommerce mobile"/>
    <m/>
    <m/>
    <x v="0"/>
    <s v="Confirmado"/>
    <m/>
    <x v="1"/>
    <s v="Real Plaza Huancayo"/>
    <s v="Av. Ferrocarril Nro 1035  C.C. Real Plaza Huancayo Tda. Nro 249"/>
    <s v="HUANCAYO"/>
    <s v="HUANCAYO"/>
    <s v="JUNÍN"/>
    <d v="2023-10-23T16:21:16"/>
    <x v="662"/>
    <d v="2023-10-23T16:21:17"/>
    <x v="0"/>
    <x v="0"/>
    <x v="0"/>
  </r>
  <r>
    <n v="768"/>
    <s v="FDC9X3TN92A7-2"/>
    <s v="FDC9X3TN92A7"/>
    <s v="Normal"/>
    <s v="KARLA VANESSA BANCAYAN MEGO"/>
    <s v="DNI"/>
    <n v="41509194"/>
    <n v="51"/>
    <n v="940034434"/>
    <x v="0"/>
    <s v="Tienda"/>
    <s v="Confirmada"/>
    <s v="Diferida"/>
    <s v="Ecommerce mobile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6:27:49"/>
    <x v="663"/>
    <d v="2023-10-23T16:27:49"/>
    <x v="0"/>
    <x v="0"/>
    <x v="0"/>
  </r>
  <r>
    <n v="769"/>
    <s v="FDC9X3TNDCMV-1"/>
    <s v="FDC9X3TNDCMV"/>
    <s v="Normal"/>
    <s v="Patricia  Hualparuca ugarte"/>
    <s v="DNI"/>
    <n v="70034515"/>
    <n v="51"/>
    <n v="910356851"/>
    <x v="0"/>
    <s v="Tienda"/>
    <s v="Confirmada"/>
    <s v="Diferida"/>
    <s v="Admin mobile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6:17:32"/>
    <x v="664"/>
    <d v="2023-10-23T16:17:32"/>
    <x v="0"/>
    <x v="0"/>
    <x v="0"/>
  </r>
  <r>
    <n v="770"/>
    <s v="FDC9X3TR8OXG-1"/>
    <s v="FDC9X3TR8OXG"/>
    <s v="Normal"/>
    <s v="ANGELO ALVARADO GERVASI"/>
    <s v="DNI"/>
    <n v="9277977"/>
    <n v="51"/>
    <n v="982423266"/>
    <x v="0"/>
    <s v="Tienda"/>
    <s v="Confirmada"/>
    <s v="Diferida"/>
    <s v="Ecommerce desktop"/>
    <m/>
    <m/>
    <x v="2"/>
    <s v="Confirmado"/>
    <m/>
    <x v="1"/>
    <s v="Plaza San Miguel"/>
    <s v="Av. La Marina Nro 2000 Tda. Nro 96 SN C.C. Plaza San Miguel"/>
    <s v="SAN MIGUEL"/>
    <s v="LIMA"/>
    <s v="LIMA"/>
    <d v="2023-10-23T16:17:22"/>
    <x v="665"/>
    <d v="2023-10-23T16:36:08"/>
    <x v="0"/>
    <x v="0"/>
    <x v="0"/>
  </r>
  <r>
    <n v="771"/>
    <s v="FDC9X3TR8OXG-2"/>
    <s v="FDC9X3TR8OXG"/>
    <s v="Normal"/>
    <s v="ANGELO ALVARADO GERVASI"/>
    <s v="DNI"/>
    <n v="9277977"/>
    <n v="51"/>
    <n v="982423266"/>
    <x v="0"/>
    <s v="Tienda"/>
    <s v="Confirmada"/>
    <s v="Diferida"/>
    <s v="Ecommerce desktop"/>
    <m/>
    <m/>
    <x v="1"/>
    <s v="Confirmado"/>
    <m/>
    <x v="8"/>
    <s v="Plaza San Miguel"/>
    <s v="Av. La Marina Nro 2000 Tda. Nro 96 SN C.C. Plaza San Miguel"/>
    <s v="SAN MIGUEL"/>
    <s v="LIMA"/>
    <s v="LIMA"/>
    <d v="2023-10-23T16:17:22"/>
    <x v="665"/>
    <d v="2023-10-23T16:36:08"/>
    <x v="1"/>
    <x v="0"/>
    <x v="0"/>
  </r>
  <r>
    <n v="772"/>
    <s v="FDC9X3TRRZM4-1"/>
    <s v="FDC9X3TRRZM4"/>
    <s v="Normal"/>
    <s v="Giselaa  Lopez Calderon"/>
    <s v="DNI"/>
    <n v="47833252"/>
    <n v="51"/>
    <n v="910031799"/>
    <x v="0"/>
    <s v="Tienda"/>
    <s v="Confirmada"/>
    <s v="Diferida"/>
    <s v="Admin desktop"/>
    <m/>
    <m/>
    <x v="0"/>
    <s v="Confirmado"/>
    <m/>
    <x v="1"/>
    <s v="Huamachuco Jose Balta 780 La Libertad"/>
    <s v="Jirón José Balta 780"/>
    <s v="HUAMACHUCO"/>
    <s v="SANCHEZ CARRION"/>
    <s v="LA LIBERTAD"/>
    <d v="2023-10-23T16:27:25"/>
    <x v="666"/>
    <d v="2023-10-23T16:27:25"/>
    <x v="0"/>
    <x v="0"/>
    <x v="0"/>
  </r>
  <r>
    <n v="773"/>
    <s v="FDC9X3TS6ZW0-1"/>
    <s v="FDC9X3TS6ZW0"/>
    <s v="Normal"/>
    <s v="Bladimir Paucar Anccasi"/>
    <s v="DNI"/>
    <n v="43498888"/>
    <n v="51"/>
    <n v="958179837"/>
    <x v="0"/>
    <s v="Domicilio"/>
    <s v="Confirmada"/>
    <s v="Diferida"/>
    <s v="Ecommerce desktop"/>
    <m/>
    <m/>
    <x v="1"/>
    <s v="Confirmado"/>
    <m/>
    <x v="1"/>
    <s v="Delivery"/>
    <s v="Av.Ernesto Morales Nro. 510 A una cuadra de 5 esquinas"/>
    <s v="ASCENSION"/>
    <s v="HUANCAVELICA"/>
    <s v="HUANCAVELICA"/>
    <d v="2023-10-23T16:23:25"/>
    <x v="667"/>
    <d v="2023-10-23T16:23:25"/>
    <x v="0"/>
    <x v="0"/>
    <x v="0"/>
  </r>
  <r>
    <n v="774"/>
    <s v="FDC9X3TSUKXN-1"/>
    <s v="FDC9X3TSUKXN"/>
    <s v="Normal"/>
    <s v="Gloria Maria Ruiz Burga"/>
    <s v="DNI"/>
    <n v="10442579"/>
    <n v="51"/>
    <n v="981978516"/>
    <x v="0"/>
    <s v="Tienda"/>
    <s v="Confirmada"/>
    <s v="Diferida"/>
    <s v="Ecommerce desktop"/>
    <m/>
    <m/>
    <x v="2"/>
    <s v="Confirmado"/>
    <m/>
    <x v="1"/>
    <s v="La Rambla Brasil"/>
    <s v="Av. Brasil Nro 778 LC. 126 – 127 – CC. La Rambla Brasil"/>
    <s v="BREÑA"/>
    <s v="LIMA"/>
    <s v="LIMA"/>
    <d v="2023-10-23T16:19:20"/>
    <x v="668"/>
    <d v="2023-10-23T16:19:20"/>
    <x v="0"/>
    <x v="0"/>
    <x v="0"/>
  </r>
  <r>
    <n v="775"/>
    <s v="FDC9X3TY39IX-1"/>
    <s v="FDC9X3TY39IX"/>
    <s v="Normal"/>
    <s v="HILLARY PALACIOS"/>
    <s v="DNI"/>
    <n v="70466173"/>
    <n v="51"/>
    <n v="979898873"/>
    <x v="0"/>
    <s v="Tienda"/>
    <s v="Confirmada"/>
    <s v="Diferida"/>
    <s v="Admin desktop"/>
    <m/>
    <m/>
    <x v="0"/>
    <s v="Confirmado"/>
    <m/>
    <x v="1"/>
    <s v="Lurin Monasterio 1582 Lima"/>
    <s v="Calle Monasterio, Lurín 1582 Sub Lote C"/>
    <s v="LURIN"/>
    <s v="LIMA"/>
    <s v="LIMA"/>
    <d v="2023-10-23T16:19:02"/>
    <x v="669"/>
    <d v="2023-10-23T16:19:02"/>
    <x v="0"/>
    <x v="0"/>
    <x v="0"/>
  </r>
  <r>
    <n v="776"/>
    <s v="FDC9X3TZ1KFH-1"/>
    <s v="FDC9X3TZ1KFH"/>
    <s v="Normal"/>
    <s v="MIRIAM VENEDICTA CORREA CABRERA"/>
    <s v="DNI"/>
    <n v="25813200"/>
    <n v="51"/>
    <n v="922768492"/>
    <x v="0"/>
    <s v="Domicilio"/>
    <s v="Confirmada"/>
    <s v="Diferida"/>
    <s v="Ecommerce android"/>
    <m/>
    <m/>
    <x v="1"/>
    <s v="Confirmado"/>
    <m/>
    <x v="1"/>
    <s v="Delivery"/>
    <s v="JR. LORETO 101 AL FRENTE DEL COLEGIO PORRITAS"/>
    <s v="CARMEN DE LA LEGUA REYNOSO"/>
    <s v="PROV. CONST. DEL CALLAO"/>
    <s v="CALLAO"/>
    <d v="2023-10-23T16:18:54"/>
    <x v="670"/>
    <d v="2023-10-23T16:18:54"/>
    <x v="0"/>
    <x v="0"/>
    <x v="0"/>
  </r>
  <r>
    <n v="777"/>
    <s v="FDC9X3TZEFJ8-1"/>
    <s v="FDC9X3TZEFJ8"/>
    <s v="Normal"/>
    <s v="Marco Siu"/>
    <s v="DNI"/>
    <n v="10739722"/>
    <n v="51"/>
    <n v="998441192"/>
    <x v="0"/>
    <s v="Tienda"/>
    <s v="Confirmada"/>
    <s v="Diferida"/>
    <s v="Ecommerce desktop"/>
    <m/>
    <m/>
    <x v="4"/>
    <s v="Confirmado"/>
    <m/>
    <x v="1"/>
    <s v="Real Plaza Puruchuco"/>
    <s v="Av. Nicolás Ayllon 4770 C.C. Real Plaza Este LC-173"/>
    <s v="ATE"/>
    <s v="LIMA"/>
    <s v="LIMA"/>
    <d v="2023-10-23T16:27:59"/>
    <x v="671"/>
    <d v="2023-10-23T16:27:59"/>
    <x v="0"/>
    <x v="0"/>
    <x v="0"/>
  </r>
  <r>
    <n v="778"/>
    <s v="FDC9X3U62J8Q-1"/>
    <s v="FDC9X3U62J8Q"/>
    <s v="Normal"/>
    <s v="PLINIO GEDEON SONCCO MAMANI"/>
    <s v="DNI"/>
    <n v="73810138"/>
    <n v="51"/>
    <n v="977138341"/>
    <x v="0"/>
    <s v="Tienda"/>
    <s v="Confirmada"/>
    <s v="Diferida"/>
    <s v="Admin mobile"/>
    <m/>
    <m/>
    <x v="0"/>
    <s v="Confirmado"/>
    <m/>
    <x v="1"/>
    <s v="Mall Aventura Arequipa"/>
    <s v="Av. Porongoche 500 C.C. Mall Aventura Plaza Arequipa Tda. 2026-2028"/>
    <s v="AREQUIPA"/>
    <s v="AREQUIPA"/>
    <s v="AREQUIPA"/>
    <d v="2023-10-23T16:21:25"/>
    <x v="672"/>
    <d v="2023-10-23T16:21:25"/>
    <x v="0"/>
    <x v="0"/>
    <x v="0"/>
  </r>
  <r>
    <n v="779"/>
    <s v="FDC9X3UGXPIE-1"/>
    <s v="FDC9X3UGXPIE"/>
    <s v="Normal"/>
    <s v="JEAN LENIN MENDOZA HUMAREDA"/>
    <s v="DNI"/>
    <n v="70056018"/>
    <n v="51"/>
    <n v="958472648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6:26:34"/>
    <x v="673"/>
    <d v="2023-10-23T16:26:34"/>
    <x v="0"/>
    <x v="0"/>
    <x v="0"/>
  </r>
  <r>
    <n v="780"/>
    <s v="FDC9X3UHTV40-1"/>
    <s v="FDC9X3UHTV40"/>
    <s v="Normal"/>
    <s v="marialuz santos"/>
    <s v="DNI"/>
    <n v="9704966"/>
    <n v="51"/>
    <n v="982020021"/>
    <x v="0"/>
    <s v="Tienda"/>
    <s v="Confirmada"/>
    <s v="Diferida"/>
    <s v="Admin mobile"/>
    <m/>
    <m/>
    <x v="2"/>
    <s v="Confirmado"/>
    <m/>
    <x v="1"/>
    <s v="SJM San Juan 1162 Lima"/>
    <s v="Av. San Juan Nro 1162 - 1162a"/>
    <s v="SAN JUAN DE MIRAFLORES"/>
    <s v="LIMA"/>
    <s v="LIMA"/>
    <d v="2023-10-23T16:22:21"/>
    <x v="674"/>
    <d v="2023-10-23T16:22:21"/>
    <x v="0"/>
    <x v="0"/>
    <x v="0"/>
  </r>
  <r>
    <n v="781"/>
    <s v="FDC9X3UR24K6-1"/>
    <s v="FDC9X3UR24K6"/>
    <s v="Normal"/>
    <s v="FABRIZIO RAPHAEL CARDENAS DIAZ"/>
    <s v="DNI"/>
    <n v="72324868"/>
    <n v="51"/>
    <n v="957523586"/>
    <x v="0"/>
    <s v="Tienda"/>
    <s v="Confirmada"/>
    <s v="Diferida"/>
    <s v="Ecommerce desktop"/>
    <m/>
    <m/>
    <x v="2"/>
    <s v="Confirmado"/>
    <m/>
    <x v="1"/>
    <s v="Jr De La Union 860 Lima Lima"/>
    <s v="Jr. De la Union Nro 860"/>
    <s v="LIMA"/>
    <s v="LIMA"/>
    <s v="LIMA"/>
    <d v="2023-10-23T16:25:24"/>
    <x v="675"/>
    <d v="2023-10-23T16:25:24"/>
    <x v="0"/>
    <x v="0"/>
    <x v="0"/>
  </r>
  <r>
    <n v="782"/>
    <s v="FDC9X3V2SFSU-1"/>
    <s v="FDC9X3V2SFSU"/>
    <s v="Normal"/>
    <s v="MELISSA EILEEN NAVARRO HIDALGO"/>
    <s v="DNI"/>
    <n v="41022907"/>
    <n v="51"/>
    <n v="949302583"/>
    <x v="0"/>
    <s v="Recógelo ahora"/>
    <s v="Confirmada"/>
    <s v="Diferida"/>
    <s v="Ecommerce desktop"/>
    <m/>
    <m/>
    <x v="5"/>
    <m/>
    <m/>
    <x v="0"/>
    <s v=".com Vulcano Premium"/>
    <s v="Calle Vulcano 120 3er Piso Urb. Vulcano"/>
    <s v="ATE"/>
    <s v="LIMA"/>
    <s v="LIMA"/>
    <d v="2023-10-23T16:25:50"/>
    <x v="676"/>
    <d v="2023-10-23T16:27:11"/>
    <x v="0"/>
    <x v="0"/>
    <x v="0"/>
  </r>
  <r>
    <n v="783"/>
    <s v="FDC9X3VE80R9-1"/>
    <s v="FDC9X3VE80R9"/>
    <s v="Normal"/>
    <s v="CESIA QUISPITUPA CAHUANA"/>
    <s v="DNI"/>
    <n v="77336503"/>
    <n v="51"/>
    <n v="997764615"/>
    <x v="0"/>
    <s v="Tienda"/>
    <s v="Confirmada"/>
    <s v="Diferida"/>
    <s v="Ecommerce desktop"/>
    <s v="Tiendas"/>
    <s v="Confirmado"/>
    <x v="2"/>
    <s v="Creado"/>
    <m/>
    <x v="25"/>
    <s v="Real Plaza Centro Cívico"/>
    <s v="Av. Garcilazo de la Vega Nro 1337 Int. 2011 C.C. Real Plaza Centro Civico"/>
    <s v="LIMA"/>
    <s v="LIMA"/>
    <s v="LIMA"/>
    <d v="2023-10-23T16:30:09"/>
    <x v="677"/>
    <d v="2023-10-23T16:30:09"/>
    <x v="3"/>
    <x v="1"/>
    <x v="0"/>
  </r>
  <r>
    <n v="784"/>
    <s v="FDC9X3VF46MY-1"/>
    <s v="FDC9X3VF46MY"/>
    <s v="Normal"/>
    <s v="MICKE RONALD REATEGUI VARGAS"/>
    <s v="DNI"/>
    <n v="41225012"/>
    <n v="51"/>
    <n v="955901270"/>
    <x v="0"/>
    <s v="Tienda"/>
    <s v="Confirmada"/>
    <s v="Diferida"/>
    <s v="Ecommerce desktop"/>
    <m/>
    <m/>
    <x v="0"/>
    <s v="Confirmado"/>
    <m/>
    <x v="1"/>
    <s v="Real Plaza Pucallpa"/>
    <s v="Av. Centenario Nro 1642 - CC. Real Plaza de LC-124 / LC- 126"/>
    <s v="YARINACOCHA"/>
    <s v="CORONEL PORTILLO"/>
    <s v="UCAYALI"/>
    <d v="2023-10-23T16:48:25"/>
    <x v="678"/>
    <d v="2023-10-23T16:48:25"/>
    <x v="0"/>
    <x v="0"/>
    <x v="0"/>
  </r>
  <r>
    <n v="785"/>
    <s v="FDC9X3VGD7E0-1"/>
    <s v="FDC9X3VGD7E0"/>
    <s v="Normal"/>
    <s v="Edison Diego Nina Chumbimune"/>
    <s v="DNI"/>
    <n v="47850226"/>
    <n v="51"/>
    <n v="947315284"/>
    <x v="0"/>
    <s v="Domicilio"/>
    <s v="Confirmada"/>
    <s v="Diferida"/>
    <s v="Ecommerce desktop"/>
    <m/>
    <m/>
    <x v="1"/>
    <s v="Confirmado"/>
    <m/>
    <x v="1"/>
    <s v="Delivery"/>
    <s v="PASAJE ATAHUALPA CRUCE DE AV EL MAESTRO CON AV TUPAC AMARU"/>
    <s v="COMAS"/>
    <s v="LIMA"/>
    <s v="LIMA"/>
    <d v="2023-10-23T16:33:32"/>
    <x v="679"/>
    <d v="2023-10-23T16:37:07"/>
    <x v="0"/>
    <x v="0"/>
    <x v="0"/>
  </r>
  <r>
    <n v="786"/>
    <s v="FDC9X3VH0SCU-1"/>
    <s v="FDC9X3VH0SCU"/>
    <s v="Normal"/>
    <s v="NECY ROJAS MENDOZA"/>
    <s v="DNI"/>
    <n v="45089468"/>
    <n v="51"/>
    <n v="920644395"/>
    <x v="0"/>
    <s v="Domicilio"/>
    <s v="Confirmada"/>
    <s v="Diferida"/>
    <s v="Ecommerce desktop"/>
    <m/>
    <m/>
    <x v="1"/>
    <s v="Confirmado"/>
    <m/>
    <x v="1"/>
    <s v="Delivery"/>
    <s v="JR. BOLIVAR 556 - UNA CUADRA ANTES A LA PUNTA DE TAHUISHCO"/>
    <s v="MOYOBAMBA"/>
    <s v="MOYOBAMBA"/>
    <s v="SAN MARTÍN"/>
    <d v="2023-10-23T16:28:46"/>
    <x v="680"/>
    <d v="2023-10-23T16:28:46"/>
    <x v="0"/>
    <x v="0"/>
    <x v="0"/>
  </r>
  <r>
    <n v="787"/>
    <s v="FDC9X3VRK8AS-1"/>
    <s v="FDC9X3VRK8AS"/>
    <s v="Normal"/>
    <s v="DIANA QUISPEHUAMAN TUPAYACHI"/>
    <s v="DNI"/>
    <n v="60478548"/>
    <n v="51"/>
    <n v="974390454"/>
    <x v="0"/>
    <s v="Tienda"/>
    <s v="Confirmada"/>
    <s v="Diferida"/>
    <s v="Admin mobile"/>
    <s v="Cluster"/>
    <s v="Confirmado"/>
    <x v="0"/>
    <s v="Creado"/>
    <m/>
    <x v="0"/>
    <s v="Abancay Arequipa 305 Apurimac"/>
    <s v="Jr. Arequipa 305"/>
    <s v="ABANCAY"/>
    <s v="ABANCAY"/>
    <s v="APURÍMAC"/>
    <d v="2023-10-23T16:29:50"/>
    <x v="681"/>
    <d v="2023-10-23T16:29:50"/>
    <x v="0"/>
    <x v="0"/>
    <x v="0"/>
  </r>
  <r>
    <n v="788"/>
    <s v="FDC9X3VRST0A-1"/>
    <s v="FDC9X3VRST0A"/>
    <s v="Normal"/>
    <s v="gianella  ARANDA ZEGARRA"/>
    <s v="DNI"/>
    <n v="76793268"/>
    <n v="51"/>
    <n v="982130604"/>
    <x v="0"/>
    <s v="Tienda"/>
    <s v="Confirmada"/>
    <s v="Diferida"/>
    <s v="Ecommerce desktop"/>
    <s v="Cluster"/>
    <s v="Confirmado"/>
    <x v="2"/>
    <s v="Creado"/>
    <m/>
    <x v="0"/>
    <s v="SJL Proceres De Independencia 1713 Lima"/>
    <s v="Av. Proceres de la Independencia 1713 Interior A"/>
    <s v="SAN JUAN DE LURIGANCHO"/>
    <s v="LIMA"/>
    <s v="LIMA"/>
    <d v="2023-10-23T16:30:16"/>
    <x v="682"/>
    <d v="2023-10-23T16:30:16"/>
    <x v="0"/>
    <x v="0"/>
    <x v="0"/>
  </r>
  <r>
    <n v="789"/>
    <s v="FDC9X3VRX3E1-1"/>
    <s v="FDC9X3VRX3E1"/>
    <s v="Normal"/>
    <s v="FRANKLIN EVERLI NEIRA GUARNIZ"/>
    <s v="DNI"/>
    <n v="46980950"/>
    <n v="51"/>
    <n v="929907659"/>
    <x v="0"/>
    <s v="Domicilio"/>
    <s v="Confirmada"/>
    <s v="Diferida"/>
    <s v="Ecommerce android"/>
    <m/>
    <m/>
    <x v="1"/>
    <s v="Confirmado"/>
    <m/>
    <x v="1"/>
    <s v="Delivery"/>
    <s v="JR LA MERCED 316 FRENTE LA PLAZA JUANJUI &quot;IMPORTACIONES FRANK&quot;"/>
    <s v="JUANJUI"/>
    <s v="MARISCAL CACERES"/>
    <s v="SAN MARTÍN"/>
    <d v="2023-10-23T16:30:45"/>
    <x v="683"/>
    <d v="2023-10-23T16:37:24"/>
    <x v="0"/>
    <x v="0"/>
    <x v="0"/>
  </r>
  <r>
    <n v="790"/>
    <s v="FDC9X3VSVEDS-1"/>
    <s v="FDC9X3VSVEDS"/>
    <s v="Normal"/>
    <s v="ARIELA SONIA PARDO LOARTE"/>
    <s v="DNI"/>
    <n v="9337220"/>
    <n v="51"/>
    <n v="924339851"/>
    <x v="0"/>
    <s v="Domicilio"/>
    <s v="Confirmada"/>
    <s v="Diferida"/>
    <s v="Ecommerce desktop"/>
    <m/>
    <m/>
    <x v="1"/>
    <s v="Confirmado"/>
    <m/>
    <x v="1"/>
    <s v="Delivery"/>
    <s v="SARGENTO ANTONIO LISHNNER 2002 PURRTA 3 BLOCK 35 DPT 504 PUERTA 3"/>
    <s v="LIMA"/>
    <s v="LIMA"/>
    <s v="LIMA"/>
    <d v="2023-10-23T16:33:19"/>
    <x v="684"/>
    <d v="2023-10-23T16:33:20"/>
    <x v="0"/>
    <x v="0"/>
    <x v="0"/>
  </r>
  <r>
    <n v="791"/>
    <s v="FDC9X3VTGU84-1"/>
    <s v="FDC9X3VTGU84"/>
    <s v="Normal"/>
    <s v="KARINA CECILIA YLLA VELASQUEZ"/>
    <s v="DNI"/>
    <n v="42283084"/>
    <n v="51"/>
    <n v="986716322"/>
    <x v="0"/>
    <s v="Tienda"/>
    <s v="Confirmada"/>
    <s v="Diferida"/>
    <s v="Admin mobile"/>
    <m/>
    <m/>
    <x v="0"/>
    <s v="Confirmado"/>
    <m/>
    <x v="1"/>
    <s v="Arequipa San Juan De Dios 225 Arequipa"/>
    <s v="San Juan de Dios Nro 225"/>
    <s v="AREQUIPA"/>
    <s v="AREQUIPA"/>
    <s v="AREQUIPA"/>
    <d v="2023-10-23T16:30:12"/>
    <x v="685"/>
    <d v="2023-10-23T16:30:12"/>
    <x v="0"/>
    <x v="0"/>
    <x v="0"/>
  </r>
  <r>
    <n v="792"/>
    <s v="FDC9X3W2KTPS-1"/>
    <s v="FDC9X3W2KTPS"/>
    <s v="Normal"/>
    <s v="ANGEL ADEMIR CUYA CRISPIN"/>
    <s v="DNI"/>
    <n v="46462207"/>
    <n v="51"/>
    <n v="994980150"/>
    <x v="0"/>
    <s v="Recógelo ahora"/>
    <s v="Confirmada"/>
    <s v="Diferida"/>
    <s v="Ecommerce desktop"/>
    <m/>
    <m/>
    <x v="5"/>
    <m/>
    <m/>
    <x v="0"/>
    <s v=".com Vulcano Premium"/>
    <s v="Calle Vulcano 120 3er Piso Urb. Vulcano"/>
    <s v="ATE"/>
    <s v="LIMA"/>
    <s v="LIMA"/>
    <d v="2023-10-23T16:59:46"/>
    <x v="686"/>
    <d v="2023-10-23T17:11:35"/>
    <x v="0"/>
    <x v="0"/>
    <x v="0"/>
  </r>
  <r>
    <n v="793"/>
    <s v="FDC9X3W8DCPQ-1"/>
    <s v="FDC9X3W8DCPQ"/>
    <s v="Normal"/>
    <s v="THAILY AMELIA TORO REYES"/>
    <s v="DNI"/>
    <n v="70381201"/>
    <n v="51"/>
    <n v="927002902"/>
    <x v="0"/>
    <s v="Tienda"/>
    <s v="Confirmada"/>
    <s v="Diferida"/>
    <s v="Ecommerce mobile"/>
    <m/>
    <m/>
    <x v="0"/>
    <s v="Confirmado"/>
    <m/>
    <x v="1"/>
    <s v="Plaza Del Sol Huacho"/>
    <s v="Calle Colon Nro 601 C.C. Plaza del Sol Norte Chico Tda. Nro 232"/>
    <s v="HUACHO"/>
    <s v="HUAURA"/>
    <s v="LIMA"/>
    <d v="2023-10-23T16:33:55"/>
    <x v="687"/>
    <d v="2023-10-23T16:33:55"/>
    <x v="0"/>
    <x v="0"/>
    <x v="0"/>
  </r>
  <r>
    <n v="794"/>
    <s v="FDC9X3WBEQ2X-1"/>
    <s v="FDC9X3WBEQ2X"/>
    <s v="Normal"/>
    <s v="JACKELINE  ARIZABAL RODRIGUEZ"/>
    <s v="DNI"/>
    <n v="30586432"/>
    <n v="51"/>
    <n v="951470618"/>
    <x v="0"/>
    <s v="Tienda"/>
    <s v="Confirmada"/>
    <s v="Diferida"/>
    <s v="Admin desktop"/>
    <m/>
    <m/>
    <x v="0"/>
    <s v="Confirmado"/>
    <m/>
    <x v="1"/>
    <s v="Tacna San Martin 737 Tacna"/>
    <s v="Av. San Martin Nro 737"/>
    <s v="TACNA"/>
    <s v="TACNA"/>
    <s v="TACNA"/>
    <d v="2023-10-23T16:34:52"/>
    <x v="688"/>
    <d v="2023-10-23T16:34:52"/>
    <x v="0"/>
    <x v="0"/>
    <x v="0"/>
  </r>
  <r>
    <n v="795"/>
    <s v="FDC9X3WEV25N-1"/>
    <s v="FDC9X3WEV25N"/>
    <s v="Normal"/>
    <s v="Fatima Huaman Aguirre"/>
    <s v="DNI"/>
    <n v="26633251"/>
    <n v="51"/>
    <n v="920582035"/>
    <x v="0"/>
    <s v="Tienda"/>
    <s v="Confirmada"/>
    <s v="Diferida"/>
    <s v="Admin desktop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6:34:31"/>
    <x v="689"/>
    <d v="2023-10-23T16:34:31"/>
    <x v="0"/>
    <x v="0"/>
    <x v="0"/>
  </r>
  <r>
    <n v="796"/>
    <s v="FDC9X3WG1XWO-1"/>
    <s v="FDC9X3WG1XWO"/>
    <s v="Normal"/>
    <s v="YONATAN GUSTAVO TAFUR RODRIGUEZ"/>
    <s v="DNI"/>
    <n v="73030889"/>
    <n v="51"/>
    <m/>
    <x v="0"/>
    <s v="Tienda"/>
    <s v="Confirmada"/>
    <s v="Diferida"/>
    <s v="Admin mobile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6:34:20"/>
    <x v="690"/>
    <d v="2023-10-23T16:34:20"/>
    <x v="0"/>
    <x v="0"/>
    <x v="0"/>
  </r>
  <r>
    <n v="797"/>
    <s v="FDC9X3WH6OCB-1"/>
    <s v="FDC9X3WH6OCB"/>
    <s v="Normal"/>
    <s v="RONNIE ALEXIS VELASQUEZ PASQUEL"/>
    <s v="DNI"/>
    <n v="41821765"/>
    <n v="51"/>
    <n v="918516894"/>
    <x v="0"/>
    <s v="Tienda"/>
    <s v="Confirmada"/>
    <s v="Diferida"/>
    <s v="Admin desktop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6:34:30"/>
    <x v="691"/>
    <d v="2023-10-23T16:34:31"/>
    <x v="0"/>
    <x v="0"/>
    <x v="0"/>
  </r>
  <r>
    <n v="798"/>
    <s v="FDC9X3WHAYQ6-1"/>
    <s v="FDC9X3WHAYQ6"/>
    <s v="Normal"/>
    <s v="Edith Rojas Castillo"/>
    <s v="DNI"/>
    <n v="74049416"/>
    <n v="51"/>
    <n v="994973449"/>
    <x v="0"/>
    <s v="Tienda"/>
    <s v="Confirmada"/>
    <s v="Diferida"/>
    <s v="Ecommerce desktop"/>
    <m/>
    <m/>
    <x v="2"/>
    <s v="Confirmado"/>
    <m/>
    <x v="1"/>
    <s v="Schell 271 Miraflores Lima"/>
    <s v="Calle Schell Nro 271"/>
    <s v="MIRAFLORES"/>
    <s v="LIMA"/>
    <s v="LIMA"/>
    <d v="2023-10-23T16:53:57"/>
    <x v="692"/>
    <d v="2023-10-23T16:53:57"/>
    <x v="0"/>
    <x v="0"/>
    <x v="0"/>
  </r>
  <r>
    <n v="799"/>
    <s v="FDC9X3WK800Z-1"/>
    <s v="FDC9X3WK800Z"/>
    <s v="Normal"/>
    <s v="LITHMAN TARICUARIMA TENAZOA"/>
    <s v="DNI"/>
    <n v="47673389"/>
    <n v="51"/>
    <n v="940383675"/>
    <x v="0"/>
    <s v="Domicilio"/>
    <s v="Confirmada"/>
    <s v="Diferida"/>
    <s v="Ecommerce iOS"/>
    <m/>
    <m/>
    <x v="1"/>
    <s v="Confirmado"/>
    <m/>
    <x v="1"/>
    <s v="Delivery"/>
    <s v="AVENIDA LAS COLINAS 186 A 1 CUADRA DEL GRIFO LAS COLINAS, JUNTO A TELECABLE IQUITOS"/>
    <s v="SAN JUAN BAUTISTA"/>
    <s v="MAYNAS"/>
    <s v="LORETO"/>
    <d v="2023-10-23T16:34:26"/>
    <x v="693"/>
    <d v="2023-10-23T16:34:26"/>
    <x v="0"/>
    <x v="0"/>
    <x v="0"/>
  </r>
  <r>
    <n v="800"/>
    <s v="FDC9X3WL20MF-1"/>
    <s v="FDC9X3WL20MF"/>
    <s v="Normal"/>
    <s v="ANDREA VALERY CAVERO SANTIAGO"/>
    <s v="DNI"/>
    <n v="71597607"/>
    <n v="51"/>
    <n v="970980200"/>
    <x v="0"/>
    <s v="Tienda"/>
    <s v="Confirmada"/>
    <s v="Diferida"/>
    <s v="Ecommerce mobile"/>
    <m/>
    <m/>
    <x v="2"/>
    <s v="Confirmado"/>
    <m/>
    <x v="1"/>
    <s v="Plaza Norte"/>
    <s v="Av. Alfredo Mendiola Nro 1400 Int. 132 - 134 C.C. Plaza Lima Norte"/>
    <s v="INDEPENDENCIA"/>
    <s v="LIMA"/>
    <s v="LIMA"/>
    <d v="2023-10-23T17:34:40"/>
    <x v="694"/>
    <d v="2023-10-23T17:40:27"/>
    <x v="0"/>
    <x v="0"/>
    <x v="0"/>
  </r>
  <r>
    <n v="801"/>
    <s v="FDC9X3WN9CM7-1"/>
    <s v="FDC9X3WN9CM7"/>
    <s v="Normal"/>
    <s v="LESLIE MAXIMA ANYOSA LOPEZ"/>
    <s v="DNI"/>
    <n v="71284044"/>
    <n v="51"/>
    <n v="965393785"/>
    <x v="0"/>
    <s v="Tienda"/>
    <s v="Confirmada"/>
    <s v="Diferida"/>
    <s v="Ecommerce mobile"/>
    <m/>
    <m/>
    <x v="1"/>
    <s v="Confirmado"/>
    <m/>
    <x v="8"/>
    <s v="Jockey Plaza"/>
    <s v="Av. Javier Prado Este 4200 C.C. Jockey Plaza Tda. Nro 264"/>
    <s v="SANTIAGO DE SURCO"/>
    <s v="LIMA"/>
    <s v="LIMA"/>
    <d v="2023-10-23T16:35:35"/>
    <x v="695"/>
    <d v="2023-10-23T16:35:35"/>
    <x v="1"/>
    <x v="0"/>
    <x v="0"/>
  </r>
  <r>
    <n v="802"/>
    <s v="FDC9X3WT7Q67-1"/>
    <s v="FDC9X3WT7Q67"/>
    <s v="Normal"/>
    <s v="Julia Carmina Lomas Pizango"/>
    <s v="DNI"/>
    <n v="40177092"/>
    <n v="51"/>
    <n v="920577797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6:36:20"/>
    <x v="696"/>
    <d v="2023-10-23T16:36:20"/>
    <x v="0"/>
    <x v="0"/>
    <x v="0"/>
  </r>
  <r>
    <n v="803"/>
    <s v="FDC9X3WYZO1G-1"/>
    <s v="FDC9X3WYZO1G"/>
    <s v="Normal"/>
    <s v="MELISSA ANGELA UGAZ BERROSPI"/>
    <s v="DNI"/>
    <n v="73174350"/>
    <n v="51"/>
    <n v="904696161"/>
    <x v="0"/>
    <s v="Tienda"/>
    <s v="Confirmada"/>
    <s v="Diferida"/>
    <s v="Ecommerce android"/>
    <m/>
    <m/>
    <x v="1"/>
    <s v="Confirmado"/>
    <m/>
    <x v="24"/>
    <s v="Plaza Norte"/>
    <s v="Av. Alfredo Mendiola Nro 1400 Int. 132 - 134 C.C. Plaza Lima Norte"/>
    <s v="INDEPENDENCIA"/>
    <s v="LIMA"/>
    <s v="LIMA"/>
    <d v="2023-10-23T16:38:47"/>
    <x v="697"/>
    <d v="2023-10-23T16:38:48"/>
    <x v="1"/>
    <x v="1"/>
    <x v="0"/>
  </r>
  <r>
    <n v="804"/>
    <s v="FDC9X3X2DUR0-1"/>
    <s v="FDC9X3X2DUR0"/>
    <s v="Normal"/>
    <s v="AKEMI NEYDA AGUILAR QUIÑONEZ"/>
    <s v="DNI"/>
    <n v="45954558"/>
    <n v="51"/>
    <n v="952806863"/>
    <x v="0"/>
    <s v="Tienda"/>
    <s v="Confirmada"/>
    <s v="Diferida"/>
    <s v="Ecommerce mobile"/>
    <m/>
    <m/>
    <x v="2"/>
    <s v="Confirmado"/>
    <m/>
    <x v="1"/>
    <s v="Real Plaza Santa Clara"/>
    <s v="Av. Nicolas Ayllon 8694 C.C. Real Plaza Santa Clara Tda.142-143"/>
    <s v="ATE"/>
    <s v="LIMA"/>
    <s v="LIMA"/>
    <d v="2023-10-23T16:38:58"/>
    <x v="698"/>
    <d v="2023-10-23T16:38:58"/>
    <x v="0"/>
    <x v="0"/>
    <x v="0"/>
  </r>
  <r>
    <n v="805"/>
    <s v="FDC9X3X58R8S-1"/>
    <s v="FDC9X3X58R8S"/>
    <s v="Normal"/>
    <s v="BLANCA SADITH CABALLERO BALTODANO"/>
    <s v="DNI"/>
    <n v="40805214"/>
    <n v="51"/>
    <n v="999990081"/>
    <x v="0"/>
    <s v="Domicilio"/>
    <s v="Confirmada"/>
    <s v="Diferida"/>
    <s v="Ecommerce iOS"/>
    <m/>
    <m/>
    <x v="1"/>
    <s v="Confirmado"/>
    <m/>
    <x v="1"/>
    <s v="Delivery"/>
    <s v="Mz. i lote 3 Las Begonias Puente Piedra Altura del paradero FAMESA. _x000a_A 3 cuadras de la panamericana norte."/>
    <s v="PUENTE PIEDRA"/>
    <s v="LIMA"/>
    <s v="LIMA"/>
    <d v="2023-10-23T16:38:37"/>
    <x v="699"/>
    <d v="2023-10-23T16:44:08"/>
    <x v="0"/>
    <x v="0"/>
    <x v="0"/>
  </r>
  <r>
    <n v="806"/>
    <s v="FDC9X3X7QS1P-1"/>
    <s v="FDC9X3X7QS1P"/>
    <s v="Normal"/>
    <s v="Genyfer Keith Luque Rodriguez"/>
    <s v="DNI"/>
    <n v="41301294"/>
    <n v="51"/>
    <n v="941321857"/>
    <x v="0"/>
    <s v="Tienda"/>
    <s v="Confirmada"/>
    <s v="Diferida"/>
    <s v="Ecommerce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6:45:31"/>
    <x v="700"/>
    <d v="2023-10-23T16:45:31"/>
    <x v="0"/>
    <x v="0"/>
    <x v="0"/>
  </r>
  <r>
    <n v="807"/>
    <s v="FDC9X3X85SHH-1"/>
    <s v="FDC9X3X85SHH"/>
    <s v="Normal"/>
    <s v="PIER YOMAR SIERRA SALAS"/>
    <s v="DNI"/>
    <n v="44519210"/>
    <n v="51"/>
    <n v="934522020"/>
    <x v="0"/>
    <s v="Tienda"/>
    <s v="Confirmada"/>
    <s v="Diferida"/>
    <s v="Admin desktop"/>
    <m/>
    <m/>
    <x v="0"/>
    <s v="Confirmado"/>
    <m/>
    <x v="1"/>
    <s v="Chincha Mariscal Benavides 276 Ica"/>
    <s v="Av. Mariscal Benavides Nro 276"/>
    <s v="CHINCHA ALTA"/>
    <s v="CHINCHA"/>
    <s v="ICA"/>
    <d v="2023-10-23T16:39:01"/>
    <x v="701"/>
    <d v="2023-10-23T16:39:01"/>
    <x v="0"/>
    <x v="0"/>
    <x v="0"/>
  </r>
  <r>
    <n v="808"/>
    <s v="FDC9X3X8ED7F-1"/>
    <s v="FDC9X3X8ED7F"/>
    <s v="Normal"/>
    <s v="ALEXANDRA ZUMAETA ENCINA"/>
    <s v="DNI"/>
    <n v="74369900"/>
    <n v="51"/>
    <n v="954590159"/>
    <x v="0"/>
    <s v="Tienda"/>
    <s v="Confirmada"/>
    <s v="Diferida"/>
    <s v="Admin mobile"/>
    <m/>
    <m/>
    <x v="0"/>
    <s v="Confirmado"/>
    <m/>
    <x v="1"/>
    <s v="Chachapoyas 2 de Mayo 552 Chachapoyas"/>
    <s v="Jirón 2 de Mayo N°552"/>
    <s v="CHACHAPOYAS"/>
    <s v="CHACHAPOYAS"/>
    <s v="AMAZONAS"/>
    <d v="2023-10-23T16:41:59"/>
    <x v="702"/>
    <d v="2023-10-23T16:41:59"/>
    <x v="0"/>
    <x v="0"/>
    <x v="0"/>
  </r>
  <r>
    <n v="809"/>
    <s v="FDC9X3XE6B1S-1"/>
    <s v="FDC9X3XE6B1S"/>
    <s v="Normal"/>
    <s v="Nancy Villanueva valdivia"/>
    <s v="DNI"/>
    <n v="71122460"/>
    <n v="51"/>
    <n v="939367922"/>
    <x v="0"/>
    <s v="Tienda"/>
    <s v="Confirmada"/>
    <s v="Diferida"/>
    <s v="Ecommerce desktop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6:41:24"/>
    <x v="703"/>
    <d v="2023-10-23T16:41:24"/>
    <x v="0"/>
    <x v="0"/>
    <x v="0"/>
  </r>
  <r>
    <n v="810"/>
    <s v="FDC9X3XJNIQN-1"/>
    <s v="FDC9X3XJNIQN"/>
    <s v="Normal"/>
    <s v="ANA CECILIA GLADYS DULANTO SHEEN"/>
    <s v="DNI"/>
    <n v="7622030"/>
    <n v="51"/>
    <n v="996468501"/>
    <x v="0"/>
    <s v="Tienda"/>
    <s v="Confirmada"/>
    <s v="Diferida"/>
    <s v="Admin mobile"/>
    <m/>
    <m/>
    <x v="2"/>
    <s v="Confirmado"/>
    <m/>
    <x v="1"/>
    <s v="Jesus Maria Horacio Urteaga 1366 Lima"/>
    <s v="Jr. Horacio Urteaga Nro 1366"/>
    <s v="JESUS MARIA"/>
    <s v="LIMA"/>
    <s v="LIMA"/>
    <d v="2023-10-23T16:40:44"/>
    <x v="704"/>
    <d v="2023-10-23T16:40:44"/>
    <x v="0"/>
    <x v="0"/>
    <x v="0"/>
  </r>
  <r>
    <n v="811"/>
    <s v="FDC9X3XKJOQL-1"/>
    <s v="FDC9X3XKJOQL"/>
    <s v="Normal"/>
    <s v="CLAUDIA ELIZABETH ALAYO CUEVA"/>
    <s v="DNI"/>
    <n v="70306244"/>
    <n v="51"/>
    <n v="926709516"/>
    <x v="0"/>
    <s v="Domicilio"/>
    <s v="Confirmada"/>
    <s v="Diferida"/>
    <s v="Ecommerce mobile"/>
    <m/>
    <m/>
    <x v="1"/>
    <s v="Confirmado"/>
    <m/>
    <x v="1"/>
    <s v="Delivery"/>
    <s v="Mz B21 Lote 56 III ETAPA MANUEL ARÉVALO  2 cuadras antes del mercado Acomimar"/>
    <s v="LA ESPERANZA"/>
    <s v="TRUJILLO"/>
    <s v="LA LIBERTAD"/>
    <d v="2023-10-23T16:41:54"/>
    <x v="705"/>
    <d v="2023-10-23T16:41:55"/>
    <x v="0"/>
    <x v="0"/>
    <x v="0"/>
  </r>
  <r>
    <n v="812"/>
    <s v="FDC9X3XPQ6U1-1"/>
    <s v="FDC9X3XPQ6U1"/>
    <s v="Normal"/>
    <s v="YECENIA ESCALANTE QUISPE"/>
    <s v="DNI"/>
    <n v="42758584"/>
    <n v="51"/>
    <n v="990209040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6:50:59"/>
    <x v="706"/>
    <d v="2023-10-23T16:50:59"/>
    <x v="0"/>
    <x v="0"/>
    <x v="0"/>
  </r>
  <r>
    <n v="813"/>
    <s v="FDC9X3XXTQXX-1"/>
    <s v="FDC9X3XXTQXX"/>
    <s v="Normal"/>
    <s v="JORGE BRONCALES  IPANAQUE"/>
    <s v="DNI"/>
    <n v="17907176"/>
    <n v="51"/>
    <n v="959099311"/>
    <x v="0"/>
    <s v="Tienda"/>
    <s v="Confirmada"/>
    <s v="Diferida"/>
    <s v="Ecommerce desktop"/>
    <m/>
    <m/>
    <x v="0"/>
    <s v="Confirmado"/>
    <m/>
    <x v="1"/>
    <s v="Trujillo Ayacucho 552 La Libertad"/>
    <s v="Jr. Ayacucho Nro 552"/>
    <s v="TRUJILLO"/>
    <s v="TRUJILLO"/>
    <s v="LA LIBERTAD"/>
    <d v="2023-10-23T16:57:45"/>
    <x v="707"/>
    <d v="2023-10-23T16:57:45"/>
    <x v="0"/>
    <x v="0"/>
    <x v="0"/>
  </r>
  <r>
    <n v="814"/>
    <s v="FDC9X3XYD1MC-1"/>
    <s v="FDC9X3XYD1MC"/>
    <s v="Normal"/>
    <s v="CLEY EVELIN PAREDES ESPINOZA"/>
    <s v="DNI"/>
    <n v="46871997"/>
    <n v="51"/>
    <n v="924611781"/>
    <x v="0"/>
    <s v="Tienda"/>
    <s v="Confirmada"/>
    <s v="Diferida"/>
    <s v="Ecommerce android"/>
    <m/>
    <m/>
    <x v="0"/>
    <s v="Confirmado"/>
    <m/>
    <x v="1"/>
    <s v="Plaza Del Sol Ica"/>
    <s v="Av. San Martin 727 - 763, LC 236-238"/>
    <s v="ICA"/>
    <s v="ICA"/>
    <s v="ICA"/>
    <d v="2023-10-23T17:06:22"/>
    <x v="708"/>
    <d v="2023-10-23T17:11:53"/>
    <x v="0"/>
    <x v="0"/>
    <x v="0"/>
  </r>
  <r>
    <n v="815"/>
    <s v="FDC9X3Y3NTX2-1"/>
    <s v="FDC9X3Y3NTX2"/>
    <s v="Normal"/>
    <s v="Jhonatan villanueva"/>
    <s v="DNI"/>
    <n v="75466454"/>
    <n v="51"/>
    <n v="931445347"/>
    <x v="0"/>
    <s v="Tienda"/>
    <s v="Confirmada"/>
    <s v="Diferida"/>
    <s v="Ecommerce mobile"/>
    <m/>
    <m/>
    <x v="4"/>
    <s v="Confirmado"/>
    <m/>
    <x v="1"/>
    <s v="Gamarra 801-803 La Victoria Lima"/>
    <s v="Jr. Gamarra Nro 801 - 803"/>
    <s v="LA VICTORIA"/>
    <s v="LIMA"/>
    <s v="LIMA"/>
    <d v="2023-10-23T16:49:03"/>
    <x v="709"/>
    <d v="2023-10-23T16:49:03"/>
    <x v="0"/>
    <x v="0"/>
    <x v="0"/>
  </r>
  <r>
    <n v="816"/>
    <s v="FDC9X3Y8Q1KY-1"/>
    <s v="FDC9X3Y8Q1KY"/>
    <s v="Normal"/>
    <s v="LUZ ODALIZ VELASQUEZ VASQUEZ"/>
    <s v="DNI"/>
    <n v="9555980"/>
    <n v="51"/>
    <n v="972718834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6:44:43"/>
    <x v="710"/>
    <d v="2023-10-23T16:44:44"/>
    <x v="0"/>
    <x v="0"/>
    <x v="0"/>
  </r>
  <r>
    <n v="817"/>
    <s v="FDC9X3Y8S6RD-1"/>
    <s v="FDC9X3Y8S6RD"/>
    <s v="Normal"/>
    <s v="EDWIN RAFAEL RODRIGUEZ BOLIVAR"/>
    <s v="DNI"/>
    <n v="45660115"/>
    <n v="51"/>
    <n v="992047353"/>
    <x v="0"/>
    <s v="Tienda"/>
    <s v="Confirmada"/>
    <s v="Diferida"/>
    <s v="Ecommerce android"/>
    <m/>
    <m/>
    <x v="0"/>
    <s v="Confirmado"/>
    <m/>
    <x v="1"/>
    <s v="Plaza Del Sol Huacho"/>
    <s v="Calle Colon Nro 601 C.C. Plaza del Sol Norte Chico Tda. Nro 232"/>
    <s v="HUACHO"/>
    <s v="HUAURA"/>
    <s v="LIMA"/>
    <d v="2023-10-23T17:06:31"/>
    <x v="711"/>
    <d v="2023-10-23T17:06:31"/>
    <x v="0"/>
    <x v="0"/>
    <x v="0"/>
  </r>
  <r>
    <n v="818"/>
    <s v="FDC9X3Y8S6RE-1"/>
    <s v="FDC9X3Y8S6RE"/>
    <s v="Normal"/>
    <s v="MARCO ANTONIO INGA BUSTAMANTE"/>
    <s v="DNI"/>
    <n v="28313599"/>
    <n v="51"/>
    <n v="976454206"/>
    <x v="0"/>
    <s v="Domicilio"/>
    <s v="Confirmada"/>
    <s v="Diferida"/>
    <s v="Ecommerce iOS"/>
    <m/>
    <m/>
    <x v="1"/>
    <s v="Confirmado"/>
    <m/>
    <x v="1"/>
    <s v="Delivery"/>
    <s v="JR LOS AMANTES N 280 X EL EX CAMAL A ESPALDAS DE LA MUNICIPALIDAD DE SAN JUAN BAUTISTA_x000a_ JR. LOS AMANTES_x000a_, AYACUCHO, PERÚ"/>
    <s v="SAN JUAN BAUTISTA"/>
    <s v="HUAMANGA"/>
    <s v="AYACUCHO"/>
    <d v="2023-10-23T18:29:54"/>
    <x v="711"/>
    <d v="2023-10-23T18:29:54"/>
    <x v="0"/>
    <x v="0"/>
    <x v="0"/>
  </r>
  <r>
    <n v="819"/>
    <s v="FDC9X3YJI23Q-1"/>
    <s v="FDC9X3YJI23Q"/>
    <s v="Normal"/>
    <s v="RAQUEL MARTINEZ GAMONAL"/>
    <s v="DNI"/>
    <n v="25827903"/>
    <n v="51"/>
    <n v="963720758"/>
    <x v="0"/>
    <s v="Tienda"/>
    <s v="Confirmada"/>
    <s v="Diferida"/>
    <s v="Admin mobile"/>
    <m/>
    <m/>
    <x v="2"/>
    <s v="Confirmado"/>
    <m/>
    <x v="1"/>
    <s v="Magdalena Leoncio Prado 780 Lima"/>
    <s v="Jirón Leoncio Prado N° 780"/>
    <s v="MAGDALENA DEL MAR"/>
    <s v="LIMA"/>
    <s v="LIMA"/>
    <d v="2023-10-23T16:53:01"/>
    <x v="712"/>
    <d v="2023-10-23T16:53:01"/>
    <x v="0"/>
    <x v="0"/>
    <x v="0"/>
  </r>
  <r>
    <n v="820"/>
    <s v="FDC9X3YLENWD-1"/>
    <s v="FDC9X3YLENWD"/>
    <s v="Normal"/>
    <s v="VICTOR ENRIQUE MEZA MIGUEL"/>
    <s v="DNI"/>
    <n v="42917951"/>
    <n v="51"/>
    <n v="936019751"/>
    <x v="0"/>
    <s v="Tienda"/>
    <s v="Confirmada"/>
    <s v="Diferida"/>
    <s v="Ecommerce mobile"/>
    <m/>
    <m/>
    <x v="0"/>
    <s v="Confirmado"/>
    <m/>
    <x v="1"/>
    <s v="Real Plaza Trujillo"/>
    <s v="Av. Cesar Vallejo Oeste Nro 1345 C.C. Real Plaza Trujillo Tda. LC - 105B"/>
    <s v="TRUJILLO"/>
    <s v="TRUJILLO"/>
    <s v="LA LIBERTAD"/>
    <d v="2023-10-23T16:51:28"/>
    <x v="713"/>
    <d v="2023-10-23T16:51:28"/>
    <x v="0"/>
    <x v="0"/>
    <x v="0"/>
  </r>
  <r>
    <n v="821"/>
    <s v="FDC9X3YMNOO1-1"/>
    <s v="FDC9X3YMNOO1"/>
    <s v="Normal"/>
    <s v="Luis Ticona"/>
    <s v="DNI"/>
    <n v="60523480"/>
    <n v="51"/>
    <n v="972730589"/>
    <x v="0"/>
    <s v="Domicilio"/>
    <s v="Confirmada"/>
    <s v="Diferida"/>
    <s v="Ecommerce desktop"/>
    <s v="Cluster"/>
    <s v="Confirmado"/>
    <x v="3"/>
    <s v="Creado"/>
    <m/>
    <x v="0"/>
    <s v="Delivery"/>
    <s v="JIRONA ALDEBARAN 320, ZONA MEDICOS, BLOQUE A DPTO 401 POR LA EMBAJADA DE USA, DEJAR EN RECEPCION DE ZONA MEDICOS"/>
    <s v="SANTIAGO DE SURCO"/>
    <s v="LIMA"/>
    <s v="LIMA"/>
    <d v="2023-10-23T16:55:03"/>
    <x v="714"/>
    <d v="2023-10-23T16:55:03"/>
    <x v="0"/>
    <x v="0"/>
    <x v="0"/>
  </r>
  <r>
    <n v="822"/>
    <s v="FDC9X3YSFM0M-1"/>
    <s v="FDC9X3YSFM0M"/>
    <s v="Normal"/>
    <s v="THALIA ESTEFANIA MENDOZA VASQUEZ"/>
    <s v="DNI"/>
    <n v="46151505"/>
    <n v="51"/>
    <n v="936419626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6:55:40"/>
    <x v="715"/>
    <d v="2023-10-23T16:55:40"/>
    <x v="0"/>
    <x v="0"/>
    <x v="0"/>
  </r>
  <r>
    <n v="823"/>
    <s v="FDC9X3YW2DB9-1"/>
    <s v="FDC9X3YW2DB9"/>
    <s v="Normal"/>
    <s v="ADRIANA THALIA GONZALES DEL CARPIO"/>
    <s v="DNI"/>
    <n v="46715903"/>
    <n v="51"/>
    <n v="975358054"/>
    <x v="0"/>
    <s v="Tienda"/>
    <s v="Confirmada"/>
    <s v="Diferida"/>
    <s v="Ecommerce desktop"/>
    <m/>
    <m/>
    <x v="2"/>
    <s v="Confirmado"/>
    <m/>
    <x v="1"/>
    <s v="Plaza San Miguel"/>
    <s v="Av. La Marina Nro 2000 Tda. Nro 96 SN C.C. Plaza San Miguel"/>
    <s v="SAN MIGUEL"/>
    <s v="LIMA"/>
    <s v="LIMA"/>
    <d v="2023-10-23T16:56:13"/>
    <x v="716"/>
    <d v="2023-10-23T16:56:13"/>
    <x v="0"/>
    <x v="0"/>
    <x v="0"/>
  </r>
  <r>
    <n v="824"/>
    <s v="FDC9X3Z22VES-1"/>
    <s v="FDC9X3Z22VES"/>
    <s v="Normal"/>
    <s v="BLANCA IRIS CHICOMA AVALOS"/>
    <s v="DNI"/>
    <n v="16544033"/>
    <n v="51"/>
    <n v="949755637"/>
    <x v="0"/>
    <s v="Domicilio"/>
    <s v="Confirmada"/>
    <s v="Diferida"/>
    <s v="Ecommerce android"/>
    <m/>
    <m/>
    <x v="1"/>
    <s v="Confirmado"/>
    <m/>
    <x v="1"/>
    <s v="Delivery"/>
    <s v="CALLE LAS MORAS MZ &quot;LL&quot; LOTE 34 FRENTE AL COLEGIO &quot;CORAZON DE BELEN&quot;"/>
    <s v="JOSE LEONARDO ORTIZ"/>
    <s v="CHICLAYO"/>
    <s v="LAMBAYEQUE"/>
    <d v="2023-10-23T16:50:15"/>
    <x v="717"/>
    <d v="2023-10-23T16:50:15"/>
    <x v="0"/>
    <x v="0"/>
    <x v="0"/>
  </r>
  <r>
    <n v="825"/>
    <s v="FDC9X3Z7DNIE-1"/>
    <s v="FDC9X3Z7DNIE"/>
    <s v="Normal"/>
    <s v="NEYDA LIZ ARZAPALO CORDOVA"/>
    <s v="DNI"/>
    <n v="20055981"/>
    <n v="51"/>
    <n v="939749257"/>
    <x v="0"/>
    <s v="Tienda"/>
    <s v="Confirmada"/>
    <s v="Diferida"/>
    <s v="Ecommerce desktop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6:51:31"/>
    <x v="718"/>
    <d v="2023-10-23T16:51:31"/>
    <x v="0"/>
    <x v="0"/>
    <x v="0"/>
  </r>
  <r>
    <n v="826"/>
    <s v="FDC9X3Z89T2A-1"/>
    <s v="FDC9X3Z89T2A"/>
    <s v="Normal"/>
    <s v="KELLY MASSIEL DIAZ MENDOZA"/>
    <s v="DNI"/>
    <n v="71799878"/>
    <n v="51"/>
    <n v="955939889"/>
    <x v="0"/>
    <s v="Tienda"/>
    <s v="Confirmada"/>
    <s v="Diferida"/>
    <s v="Ecommerce desktop"/>
    <m/>
    <m/>
    <x v="2"/>
    <s v="Confirmado"/>
    <m/>
    <x v="1"/>
    <s v="Schell 271 Miraflores Lima"/>
    <s v="Calle Schell Nro 271"/>
    <s v="MIRAFLORES"/>
    <s v="LIMA"/>
    <s v="LIMA"/>
    <d v="2023-10-23T16:52:14"/>
    <x v="719"/>
    <d v="2023-10-23T16:52:14"/>
    <x v="0"/>
    <x v="0"/>
    <x v="0"/>
  </r>
  <r>
    <n v="827"/>
    <s v="FDC9X3Z983VI-1"/>
    <s v="FDC9X3Z983VI"/>
    <s v="Normal"/>
    <s v="ANTONI ALEX TORRES VELA"/>
    <s v="DNI"/>
    <n v="73139181"/>
    <n v="51"/>
    <n v="978042880"/>
    <x v="0"/>
    <s v="Domicilio"/>
    <s v="Confirmada"/>
    <s v="Diferida"/>
    <s v="Ecommerce desktop"/>
    <m/>
    <m/>
    <x v="1"/>
    <s v="Confirmado"/>
    <m/>
    <x v="1"/>
    <s v="Delivery"/>
    <s v="AVENIDA LOS ANDES N° 1575   LA VICTORIA A DOS CUADRAS DEL POLICLÍNICO DE LA VICTORIA. INTERSECCIÓN CON LA AV. IMPERIO"/>
    <s v="LA VICTORIA"/>
    <s v="CHICLAYO"/>
    <s v="LAMBAYEQUE"/>
    <d v="2023-10-23T17:16:01"/>
    <x v="720"/>
    <d v="2023-10-23T17:16:01"/>
    <x v="0"/>
    <x v="0"/>
    <x v="0"/>
  </r>
  <r>
    <n v="828"/>
    <s v="FDC9X3ZDT61J-1"/>
    <s v="FDC9X3ZDT61J"/>
    <s v="Normal"/>
    <s v="KARLA ISABEL LATORRE VEGA"/>
    <s v="DNI"/>
    <n v="72222311"/>
    <n v="51"/>
    <n v="921831315"/>
    <x v="0"/>
    <s v="Tienda"/>
    <s v="Confirmada"/>
    <s v="Diferida"/>
    <s v="Ecommerce mobile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6:52:45"/>
    <x v="721"/>
    <d v="2023-10-23T16:52:45"/>
    <x v="0"/>
    <x v="0"/>
    <x v="0"/>
  </r>
  <r>
    <n v="829"/>
    <s v="FDC9X3ZDZLN2-1"/>
    <s v="FDC9X3ZDZLN2"/>
    <s v="Normal"/>
    <s v="EDDIE JIMMY MEDINA SOSA"/>
    <s v="DNI"/>
    <n v="47867287"/>
    <n v="51"/>
    <n v="951776646"/>
    <x v="0"/>
    <s v="Domicilio"/>
    <s v="Confirmada"/>
    <s v="Diferida"/>
    <s v="Ecommerce mobile"/>
    <m/>
    <m/>
    <x v="1"/>
    <s v="Confirmado"/>
    <m/>
    <x v="1"/>
    <s v="Delivery"/>
    <s v="CALLE 40 JR PATRIOTISMO MZ Z5 LT 23 ESPALDA AL PARQUE PRINCIPAL DE PRO"/>
    <s v="LOS OLIVOS"/>
    <s v="LIMA"/>
    <s v="LIMA"/>
    <d v="2023-10-23T16:53:18"/>
    <x v="105"/>
    <d v="2023-10-23T16:53:19"/>
    <x v="0"/>
    <x v="0"/>
    <x v="0"/>
  </r>
  <r>
    <n v="830"/>
    <s v="FDC9X3ZE1QV7-1"/>
    <s v="FDC9X3ZE1QV7"/>
    <s v="Normal"/>
    <s v="LUIS CRISTHIAN CHAVEZ AVILA"/>
    <s v="DNI"/>
    <n v="75948406"/>
    <n v="51"/>
    <n v="991354733"/>
    <x v="0"/>
    <s v="Domicilio"/>
    <s v="Confirmada"/>
    <s v="Diferida"/>
    <s v="Ecommerce desktop"/>
    <m/>
    <m/>
    <x v="1"/>
    <s v="Confirmado"/>
    <m/>
    <x v="1"/>
    <s v="Delivery"/>
    <s v="MARTINEZ DE COMPAGÑON CUADRA 631 TARAPOTO AL COSTADO DE LA DEMUNA"/>
    <s v="TARAPOTO"/>
    <s v="SAN MARTIN"/>
    <s v="SAN MARTÍN"/>
    <d v="2023-10-23T17:03:21"/>
    <x v="722"/>
    <d v="2023-10-23T17:03:21"/>
    <x v="0"/>
    <x v="0"/>
    <x v="0"/>
  </r>
  <r>
    <n v="831"/>
    <s v="FDC9X3ZLHPGU-1"/>
    <s v="FDC9X3ZLHPGU"/>
    <s v="Normal"/>
    <s v="MARLENI MORY TORRES"/>
    <s v="DNI"/>
    <n v="10435854"/>
    <n v="51"/>
    <n v="983417228"/>
    <x v="0"/>
    <s v="Tienda"/>
    <s v="Confirmada"/>
    <s v="Diferida"/>
    <s v="Admin mobile"/>
    <m/>
    <m/>
    <x v="2"/>
    <s v="Confirmado"/>
    <m/>
    <x v="1"/>
    <s v="Schell 271 Miraflores Lima"/>
    <s v="Calle Schell Nro 271"/>
    <s v="MIRAFLORES"/>
    <s v="LIMA"/>
    <s v="LIMA"/>
    <d v="2023-10-23T16:55:38"/>
    <x v="723"/>
    <d v="2023-10-23T16:55:38"/>
    <x v="0"/>
    <x v="0"/>
    <x v="0"/>
  </r>
  <r>
    <n v="832"/>
    <s v="FDC9X3ZRMI1R-1"/>
    <s v="FDC9X3ZRMI1R"/>
    <s v="Normal"/>
    <s v="ZULEMMA KRISSIA QUISPE DE LA CRUZ"/>
    <s v="DNI"/>
    <n v="70416504"/>
    <n v="51"/>
    <n v="959110082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6:56:37"/>
    <x v="724"/>
    <d v="2023-10-23T16:56:38"/>
    <x v="0"/>
    <x v="0"/>
    <x v="0"/>
  </r>
  <r>
    <n v="833"/>
    <s v="FDC9X3ZRV2RF-1"/>
    <s v="FDC9X3ZRV2RF"/>
    <s v="Normal"/>
    <s v="DEYSI LUCIA MEDINA OYOLA"/>
    <s v="DNI"/>
    <n v="43939072"/>
    <n v="51"/>
    <n v="970742416"/>
    <x v="0"/>
    <s v="Tienda"/>
    <s v="Confirmada"/>
    <s v="Diferida"/>
    <s v="Ecommerce mobile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6:54:32"/>
    <x v="725"/>
    <d v="2023-10-23T16:54:32"/>
    <x v="0"/>
    <x v="0"/>
    <x v="0"/>
  </r>
  <r>
    <n v="834"/>
    <s v="FDC9X3ZRV2RI-1"/>
    <s v="FDC9X3ZRV2RI"/>
    <s v="Normal"/>
    <s v="BETTY ROSARIO QUISPE CHURATA"/>
    <s v="DNI"/>
    <n v="2426523"/>
    <n v="51"/>
    <n v="900711123"/>
    <x v="0"/>
    <s v="Domicilio"/>
    <s v="Confirmada"/>
    <s v="Diferida"/>
    <s v="Ecommerce desktop"/>
    <m/>
    <m/>
    <x v="1"/>
    <s v="Confirmado"/>
    <m/>
    <x v="1"/>
    <s v="Delivery"/>
    <s v="AVENIDA LAS TORRES N 22  CALLE JUAN VELASCO ALVARADO ALTO SELVA ALEGRE CUADRA 11 DEL RESERVORIO SUBTERRANEO"/>
    <s v="AREQUIPA"/>
    <s v="AREQUIPA"/>
    <s v="AREQUIPA"/>
    <d v="2023-10-23T17:18:23"/>
    <x v="725"/>
    <d v="2023-10-23T17:18:23"/>
    <x v="0"/>
    <x v="0"/>
    <x v="0"/>
  </r>
  <r>
    <n v="835"/>
    <s v="FDC9X3ZRZD48-1"/>
    <s v="FDC9X3ZRZD48"/>
    <s v="Normal"/>
    <s v="ALFREDO ENRIQUE CARMONA HURTADO"/>
    <s v="DNI"/>
    <n v="10048319"/>
    <n v="51"/>
    <n v="997916656"/>
    <x v="0"/>
    <s v="Recógelo ahora"/>
    <s v="Confirmada"/>
    <s v="Diferida"/>
    <s v="Ecommerce desktop"/>
    <m/>
    <m/>
    <x v="5"/>
    <m/>
    <m/>
    <x v="0"/>
    <s v=".com Vulcano Premium"/>
    <s v="Calle Vulcano 120 3er Piso Urb. Vulcano"/>
    <s v="ATE"/>
    <s v="LIMA"/>
    <s v="LIMA"/>
    <d v="2023-10-23T16:56:45"/>
    <x v="726"/>
    <d v="2023-10-23T17:12:05"/>
    <x v="0"/>
    <x v="0"/>
    <x v="0"/>
  </r>
  <r>
    <n v="836"/>
    <s v="FDC9X3ZVYZAJ-1"/>
    <s v="FDC9X3ZVYZAJ"/>
    <s v="Normal"/>
    <s v="DIANA CAROLINA PEREIRA CALLE"/>
    <s v="DNI"/>
    <n v="73944091"/>
    <n v="51"/>
    <n v="951567112"/>
    <x v="0"/>
    <s v="Recógelo ahora"/>
    <s v="Confirmada"/>
    <s v="Diferida"/>
    <s v="Ecommerce mobile"/>
    <m/>
    <m/>
    <x v="5"/>
    <m/>
    <m/>
    <x v="26"/>
    <s v="Open Plaza Piura"/>
    <s v="Av. Andres Avelino Caceres 147 C.C. Open Plaza Piura Tda. 88"/>
    <s v="PIURA"/>
    <s v="PIURA"/>
    <s v="PIURA"/>
    <d v="2023-10-23T16:56:21"/>
    <x v="727"/>
    <d v="2023-10-23T16:56:21"/>
    <x v="2"/>
    <x v="1"/>
    <x v="0"/>
  </r>
  <r>
    <n v="837"/>
    <s v="FDC9X3ZXXQ1N-1"/>
    <s v="FDC9X3ZXXQ1N"/>
    <s v="Normal"/>
    <s v="FLOR RENEE CHÁVEZ FLORES"/>
    <s v="DNI"/>
    <n v="43895880"/>
    <n v="51"/>
    <n v="966133693"/>
    <x v="0"/>
    <s v="Recógelo ahora"/>
    <s v="Confirmada"/>
    <s v="Diferida"/>
    <s v="Ecommerce mobile"/>
    <m/>
    <m/>
    <x v="5"/>
    <m/>
    <m/>
    <x v="27"/>
    <s v="SJL Proceres De Independencia 1713 Lima"/>
    <s v="Av. Proceres de la Independencia 1713 Interior A"/>
    <s v="SAN JUAN DE LURIGANCHO"/>
    <s v="LIMA"/>
    <s v="LIMA"/>
    <d v="2023-10-23T16:55:31"/>
    <x v="728"/>
    <d v="2023-10-23T16:55:32"/>
    <x v="3"/>
    <x v="1"/>
    <x v="0"/>
  </r>
  <r>
    <n v="838"/>
    <s v="FDC9X407A9R4-1"/>
    <s v="FDC9X407A9R4"/>
    <s v="Normal"/>
    <s v="ASHLEY STEFFI LARA ARIMUYA"/>
    <s v="DNI"/>
    <n v="72837125"/>
    <n v="51"/>
    <n v="949236066"/>
    <x v="0"/>
    <s v="Tienda"/>
    <s v="Confirmada"/>
    <s v="Diferida"/>
    <s v="Ecommerce iOS"/>
    <m/>
    <m/>
    <x v="0"/>
    <s v="Confirmado"/>
    <m/>
    <x v="1"/>
    <s v="Tambopata Leon Velarde 315 Madre De Dios"/>
    <s v="Av. Leon Velarde Nro. 315 -- (C.C. Nativa Center)"/>
    <s v="TAMBOPATA"/>
    <s v="TAMBOPATA"/>
    <s v="MADRE DE DIOS"/>
    <d v="2023-10-23T16:58:24"/>
    <x v="729"/>
    <d v="2023-10-23T16:58:24"/>
    <x v="0"/>
    <x v="0"/>
    <x v="0"/>
  </r>
  <r>
    <n v="839"/>
    <s v="FDC9X407RFI3-1"/>
    <s v="FDC9X407RFI3"/>
    <s v="Normal"/>
    <s v="GABRIELA BELLO MENDOZA"/>
    <s v="DNI"/>
    <n v="62259822"/>
    <n v="51"/>
    <n v="910705454"/>
    <x v="0"/>
    <s v="Tienda"/>
    <s v="Confirmada"/>
    <s v="Diferida"/>
    <s v="Ecommerce android"/>
    <m/>
    <m/>
    <x v="0"/>
    <s v="Confirmado"/>
    <m/>
    <x v="1"/>
    <s v="Mall Aventura Arequipa"/>
    <s v="Av. Porongoche 500 C.C. Mall Aventura Plaza Arequipa Tda. 2026-2028"/>
    <s v="AREQUIPA"/>
    <s v="AREQUIPA"/>
    <s v="AREQUIPA"/>
    <d v="2023-10-23T16:58:13"/>
    <x v="730"/>
    <d v="2023-10-23T17:13:27"/>
    <x v="0"/>
    <x v="0"/>
    <x v="0"/>
  </r>
  <r>
    <n v="840"/>
    <s v="FDC9X407RFI3-2"/>
    <s v="FDC9X407RFI3"/>
    <s v="Normal"/>
    <s v="GABRIELA BELLO MENDOZA"/>
    <s v="DNI"/>
    <n v="62259822"/>
    <n v="51"/>
    <n v="910705454"/>
    <x v="0"/>
    <s v="Tienda"/>
    <s v="Confirmada"/>
    <s v="Diferida"/>
    <s v="Ecommerce android"/>
    <m/>
    <m/>
    <x v="1"/>
    <s v="Confirmado"/>
    <m/>
    <x v="22"/>
    <s v="Mall Aventura Arequipa"/>
    <s v="Av. Porongoche 500 C.C. Mall Aventura Plaza Arequipa Tda. 2026-2028"/>
    <s v="AREQUIPA"/>
    <s v="AREQUIPA"/>
    <s v="AREQUIPA"/>
    <d v="2023-10-23T16:58:13"/>
    <x v="730"/>
    <d v="2023-10-23T17:13:27"/>
    <x v="1"/>
    <x v="0"/>
    <x v="0"/>
  </r>
  <r>
    <n v="841"/>
    <s v="FDC9X408RY2E-1"/>
    <s v="FDC9X408RY2E"/>
    <s v="Normal"/>
    <s v="ALDAIR ALEXANDER BARROSO BOCANEGRA"/>
    <s v="DNI"/>
    <n v="74554222"/>
    <n v="51"/>
    <n v="950951863"/>
    <x v="0"/>
    <s v="Tienda"/>
    <s v="Confirmada"/>
    <s v="Diferida"/>
    <s v="Ecommerce android"/>
    <m/>
    <m/>
    <x v="2"/>
    <s v="Confirmado"/>
    <m/>
    <x v="1"/>
    <s v="Jr De La Union 860 Lima Lima"/>
    <s v="Jr. De la Union Nro 860"/>
    <s v="LIMA"/>
    <s v="LIMA"/>
    <s v="LIMA"/>
    <d v="2023-10-23T17:29:21"/>
    <x v="731"/>
    <d v="2023-10-23T17:29:21"/>
    <x v="0"/>
    <x v="0"/>
    <x v="0"/>
  </r>
  <r>
    <n v="842"/>
    <s v="FDC9X40P3EGN-1"/>
    <s v="FDC9X40P3EGN"/>
    <s v="Normal"/>
    <s v="AVELINO PONCE CABANILLAS"/>
    <s v="DNI"/>
    <n v="42977547"/>
    <n v="51"/>
    <n v="953172556"/>
    <x v="0"/>
    <s v="Tienda"/>
    <s v="Confirmada"/>
    <s v="Diferida"/>
    <s v="Admin desktop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7:01:21"/>
    <x v="732"/>
    <d v="2023-10-23T17:01:21"/>
    <x v="0"/>
    <x v="0"/>
    <x v="0"/>
  </r>
  <r>
    <n v="843"/>
    <s v="FDC9X40OZ43V-1"/>
    <s v="FDC9X40OZ43V"/>
    <s v="Normal"/>
    <s v="DORIS MILAGROS CRUZ BEDIA"/>
    <s v="DNI"/>
    <n v="45506229"/>
    <n v="51"/>
    <n v="940782655"/>
    <x v="0"/>
    <s v="Recógelo ahora"/>
    <s v="Confirmada"/>
    <s v="Diferida"/>
    <s v="Admin desktop"/>
    <m/>
    <m/>
    <x v="5"/>
    <m/>
    <m/>
    <x v="28"/>
    <s v="Tambopata Leon Velarde 315 Madre De Dios"/>
    <s v="Av. Leon Velarde Nro. 315 -- (C.C. Nativa Center)"/>
    <s v="TAMBOPATA"/>
    <s v="TAMBOPATA"/>
    <s v="MADRE DE DIOS"/>
    <d v="2023-10-23T16:59:53"/>
    <x v="733"/>
    <d v="2023-10-23T16:59:53"/>
    <x v="2"/>
    <x v="1"/>
    <x v="0"/>
  </r>
  <r>
    <n v="844"/>
    <s v="FDC9X40OZ43V-2"/>
    <s v="FDC9X40OZ43V"/>
    <s v="Normal"/>
    <s v="DORIS MILAGROS CRUZ BEDIA"/>
    <s v="DNI"/>
    <n v="45506229"/>
    <n v="51"/>
    <n v="940782655"/>
    <x v="0"/>
    <s v="Tienda"/>
    <s v="Confirmada"/>
    <s v="Diferida"/>
    <s v="Admin desktop"/>
    <s v="Cluster"/>
    <s v="Confirmado"/>
    <x v="0"/>
    <s v="Creado"/>
    <m/>
    <x v="0"/>
    <s v="Tambopata Leon Velarde 315 Madre De Dios"/>
    <s v="Av. Leon Velarde Nro. 315 -- (C.C. Nativa Center)"/>
    <s v="TAMBOPATA"/>
    <s v="TAMBOPATA"/>
    <s v="MADRE DE DIOS"/>
    <d v="2023-10-23T16:59:53"/>
    <x v="733"/>
    <d v="2023-10-23T16:59:53"/>
    <x v="0"/>
    <x v="0"/>
    <x v="0"/>
  </r>
  <r>
    <n v="845"/>
    <s v="FDC9X40P9U03-1"/>
    <s v="FDC9X40P9U03"/>
    <s v="Normal"/>
    <s v="david ramirez"/>
    <s v="DNI"/>
    <n v="9726923"/>
    <n v="51"/>
    <n v="941860567"/>
    <x v="0"/>
    <s v="Tienda"/>
    <s v="Confirmada"/>
    <s v="Diferida"/>
    <s v="Admin mobile"/>
    <m/>
    <m/>
    <x v="2"/>
    <s v="Confirmado"/>
    <m/>
    <x v="1"/>
    <s v="Plaza San Miguel"/>
    <s v="Av. La Marina Nro 2000 Tda. Nro 96 SN C.C. Plaza San Miguel"/>
    <s v="SAN MIGUEL"/>
    <s v="LIMA"/>
    <s v="LIMA"/>
    <d v="2023-10-23T17:00:24"/>
    <x v="734"/>
    <d v="2023-10-23T17:00:24"/>
    <x v="0"/>
    <x v="0"/>
    <x v="0"/>
  </r>
  <r>
    <n v="846"/>
    <s v="FDC9X47I9R2L-1"/>
    <s v="FDC9X47I9R2L"/>
    <s v="Normal"/>
    <s v="Edgard Caparachín Lau"/>
    <s v="DNI"/>
    <n v="43050380"/>
    <n v="51"/>
    <n v="994936435"/>
    <x v="0"/>
    <s v="Tienda"/>
    <s v="Confirmada"/>
    <s v="Diferida"/>
    <s v="Ecommerce mobile"/>
    <s v="Cluster"/>
    <s v="Confirmado"/>
    <x v="2"/>
    <s v="Creado"/>
    <m/>
    <x v="0"/>
    <s v="Schell 271 Miraflores Lima"/>
    <s v="Calle Schell Nro 271"/>
    <s v="MIRAFLORES"/>
    <s v="LIMA"/>
    <s v="LIMA"/>
    <d v="2023-10-23T17:04:33"/>
    <x v="735"/>
    <d v="2023-10-23T17:04:33"/>
    <x v="0"/>
    <x v="0"/>
    <x v="0"/>
  </r>
  <r>
    <n v="847"/>
    <s v="FDC9X47IOR95-1"/>
    <s v="FDC9X47IOR95"/>
    <s v="Normal"/>
    <s v="Flor Guispbet Gonzalez Cala"/>
    <s v="DNI"/>
    <n v="70558667"/>
    <n v="51"/>
    <n v="945494022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7:02:55"/>
    <x v="736"/>
    <d v="2023-10-23T17:02:55"/>
    <x v="0"/>
    <x v="0"/>
    <x v="0"/>
  </r>
  <r>
    <n v="848"/>
    <s v="FDC9X47JIRQJ-1"/>
    <s v="FDC9X47JIRQJ"/>
    <s v="Normal"/>
    <s v="Cecilia Tesen Mendoza"/>
    <s v="DNI"/>
    <n v="17635642"/>
    <n v="51"/>
    <n v="986466599"/>
    <x v="0"/>
    <s v="Tienda"/>
    <s v="Confirmada"/>
    <s v="Diferida"/>
    <s v="Admin desktop"/>
    <m/>
    <m/>
    <x v="0"/>
    <s v="Confirmado"/>
    <m/>
    <x v="1"/>
    <s v="Mall Aventura Chiclayo"/>
    <s v="Av. Panamericana Nro 639 C.C. Mall Aventura Chiclayo"/>
    <s v="CHICLAYO"/>
    <s v="CHICLAYO"/>
    <s v="LAMBAYEQUE"/>
    <d v="2023-10-23T17:03:29"/>
    <x v="737"/>
    <d v="2023-10-23T17:03:29"/>
    <x v="0"/>
    <x v="0"/>
    <x v="0"/>
  </r>
  <r>
    <n v="849"/>
    <s v="FDC9X47JN22W-1"/>
    <s v="FDC9X47JN22W"/>
    <s v="Normal"/>
    <s v="TINA PALACIN"/>
    <s v="DNI"/>
    <n v="22520103"/>
    <n v="51"/>
    <n v="943892923"/>
    <x v="0"/>
    <s v="Tienda"/>
    <s v="Confirmada"/>
    <s v="Diferida"/>
    <s v="Admin desktop"/>
    <m/>
    <m/>
    <x v="0"/>
    <s v="Confirmado"/>
    <m/>
    <x v="1"/>
    <s v="Real Plaza Pucallpa"/>
    <s v="Av. Centenario Nro 1642 - CC. Real Plaza de LC-124 / LC- 126"/>
    <s v="YARINACOCHA"/>
    <s v="CORONEL PORTILLO"/>
    <s v="UCAYALI"/>
    <d v="2023-10-23T17:02:19"/>
    <x v="738"/>
    <d v="2023-10-23T17:02:19"/>
    <x v="0"/>
    <x v="0"/>
    <x v="0"/>
  </r>
  <r>
    <n v="850"/>
    <s v="FDC9X47OCEPZ-1"/>
    <s v="FDC9X47OCEPZ"/>
    <s v="Normal"/>
    <s v="GRACE PILAR CORNEJO ROCA"/>
    <s v="DNI"/>
    <n v="42198426"/>
    <n v="51"/>
    <n v="954113585"/>
    <x v="0"/>
    <s v="Domicilio"/>
    <s v="Confirmada"/>
    <s v="Diferida"/>
    <s v="Ecommerce android"/>
    <m/>
    <m/>
    <x v="3"/>
    <s v="Confirmado"/>
    <m/>
    <x v="1"/>
    <s v="Delivery"/>
    <s v="AV. CAMINO REAL 1030, DPTO. 801, SAN ISIDRO 15073, PERU -  AV. CAMINO REAL 1030, DPTO. 801, SAN ISIDRO 15073, PERU -"/>
    <s v="SAN ISIDRO"/>
    <s v="LIMA"/>
    <s v="LIMA"/>
    <d v="2023-10-23T17:02:26"/>
    <x v="739"/>
    <d v="2023-10-23T17:02:26"/>
    <x v="0"/>
    <x v="0"/>
    <x v="0"/>
  </r>
  <r>
    <n v="851"/>
    <s v="FDC9X47OCEPZ-2"/>
    <s v="FDC9X47OCEPZ"/>
    <s v="Normal"/>
    <s v="GRACE PILAR CORNEJO ROCA"/>
    <s v="DNI"/>
    <n v="42198426"/>
    <n v="51"/>
    <n v="954113585"/>
    <x v="0"/>
    <s v="Domicilio"/>
    <s v="Confirmada"/>
    <s v="Diferida"/>
    <s v="Ecommerce android"/>
    <m/>
    <m/>
    <x v="1"/>
    <s v="Confirmado"/>
    <m/>
    <x v="8"/>
    <s v="Delivery"/>
    <s v="AV. CAMINO REAL 1030, DPTO. 801, SAN ISIDRO 15073, PERU -  AV. CAMINO REAL 1030, DPTO. 801, SAN ISIDRO 15073, PERU -"/>
    <s v="SAN ISIDRO"/>
    <s v="LIMA"/>
    <s v="LIMA"/>
    <d v="2023-10-23T17:02:26"/>
    <x v="739"/>
    <d v="2023-10-23T17:02:26"/>
    <x v="1"/>
    <x v="0"/>
    <x v="0"/>
  </r>
  <r>
    <n v="852"/>
    <s v="FDC9X47OIU8B-1"/>
    <s v="FDC9X47OIU8B"/>
    <s v="Normal"/>
    <s v="FORTUNATO PINEDO PAREDES"/>
    <s v="DNI"/>
    <n v="40816704"/>
    <n v="51"/>
    <n v="932445748"/>
    <x v="0"/>
    <s v="Tienda"/>
    <s v="Confirmada"/>
    <s v="Diferida"/>
    <s v="Ecommerce android"/>
    <m/>
    <m/>
    <x v="0"/>
    <s v="Confirmado"/>
    <m/>
    <x v="1"/>
    <s v="Real Plaza Pucallpa"/>
    <s v="Av. Centenario Nro 1642 - CC. Real Plaza de LC-124 / LC- 126"/>
    <s v="YARINACOCHA"/>
    <s v="CORONEL PORTILLO"/>
    <s v="UCAYALI"/>
    <d v="2023-10-23T17:08:50"/>
    <x v="740"/>
    <d v="2023-10-23T17:08:50"/>
    <x v="0"/>
    <x v="0"/>
    <x v="0"/>
  </r>
  <r>
    <n v="853"/>
    <s v="FDC9X47P49XM-1"/>
    <s v="FDC9X47P49XM"/>
    <s v="Normal"/>
    <s v="sandra ferrer garay"/>
    <s v="DNI"/>
    <n v="22520089"/>
    <n v="51"/>
    <n v="956032546"/>
    <x v="0"/>
    <s v="Tienda"/>
    <s v="Confirmada"/>
    <s v="Diferida"/>
    <s v="Admin mobile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7:04:11"/>
    <x v="741"/>
    <d v="2023-10-23T17:04:11"/>
    <x v="0"/>
    <x v="0"/>
    <x v="0"/>
  </r>
  <r>
    <n v="854"/>
    <s v="FDC9X47V1IPU-1"/>
    <s v="FDC9X47V1IPU"/>
    <s v="Normal"/>
    <s v="CINTYHA SOBREVILLA CHIMBO"/>
    <s v="DNI"/>
    <n v="40899145"/>
    <n v="51"/>
    <n v="900545256"/>
    <x v="0"/>
    <s v="Tienda"/>
    <s v="Confirmada"/>
    <s v="Diferida"/>
    <s v="Ecommerce mobile"/>
    <m/>
    <m/>
    <x v="0"/>
    <s v="Confirmado"/>
    <m/>
    <x v="1"/>
    <s v="Sullana San Martin 620 Piura"/>
    <s v="Calle San Martin Nro 620"/>
    <s v="SULLANA"/>
    <s v="SULLANA"/>
    <s v="PIURA"/>
    <d v="2023-10-23T17:05:25"/>
    <x v="742"/>
    <d v="2023-10-23T17:05:26"/>
    <x v="0"/>
    <x v="0"/>
    <x v="0"/>
  </r>
  <r>
    <n v="855"/>
    <s v="FDC9X47VKTC9-1"/>
    <s v="FDC9X47VKTC9"/>
    <s v="Normal"/>
    <s v="GABY KARINA VARGAS RUEDA"/>
    <s v="DNI"/>
    <n v="40199511"/>
    <n v="51"/>
    <n v="982641827"/>
    <x v="0"/>
    <s v="Tienda"/>
    <s v="Confirmada"/>
    <s v="Diferida"/>
    <s v="Admin desktop"/>
    <m/>
    <m/>
    <x v="0"/>
    <s v="Confirmado"/>
    <m/>
    <x v="1"/>
    <s v="Lurin Monasterio 1582 Lima"/>
    <s v="Calle Monasterio, Lurín 1582 Sub Lote C"/>
    <s v="LURIN"/>
    <s v="LIMA"/>
    <s v="LIMA"/>
    <d v="2023-10-23T17:04:05"/>
    <x v="743"/>
    <d v="2023-10-23T17:04:05"/>
    <x v="0"/>
    <x v="0"/>
    <x v="0"/>
  </r>
  <r>
    <n v="856"/>
    <s v="FDC9X480VLSO-1"/>
    <s v="FDC9X480VLSO"/>
    <s v="Normal"/>
    <s v="SERGIO ENOC RODRIGUEZ PINEDO"/>
    <s v="DNI"/>
    <n v="41381189"/>
    <n v="51"/>
    <n v="965654617"/>
    <x v="0"/>
    <s v="Domicilio"/>
    <s v="Confirmada"/>
    <s v="Diferida"/>
    <s v="Ecommerce android"/>
    <m/>
    <m/>
    <x v="1"/>
    <s v="Confirmado"/>
    <m/>
    <x v="1"/>
    <s v="Delivery"/>
    <s v="PASAJE JOSE OLAYA # 40 FRENTE AL COMPLEJO DEL CNI"/>
    <s v="IQUITOS"/>
    <s v="MAYNAS"/>
    <s v="LORETO"/>
    <d v="2023-10-23T17:30:32"/>
    <x v="744"/>
    <d v="2023-10-23T17:30:32"/>
    <x v="0"/>
    <x v="0"/>
    <x v="0"/>
  </r>
  <r>
    <n v="857"/>
    <s v="FDC9X481TWQR-1"/>
    <s v="FDC9X481TWQR"/>
    <s v="Normal"/>
    <s v="GLADYS ANGELICA MAYTA FLORES"/>
    <s v="DNI"/>
    <n v="40614939"/>
    <n v="51"/>
    <n v="943952979"/>
    <x v="0"/>
    <s v="Domicilio"/>
    <s v="Confirmada"/>
    <s v="Diferida"/>
    <s v="Ecommerce android"/>
    <m/>
    <m/>
    <x v="1"/>
    <s v="Confirmado"/>
    <m/>
    <x v="1"/>
    <s v="Delivery"/>
    <s v="Calle fortaleza 257 cooperativa andahuaylas"/>
    <s v="SANTA ANITA"/>
    <s v="LIMA"/>
    <s v="LIMA"/>
    <d v="2023-10-23T17:04:16"/>
    <x v="745"/>
    <d v="2023-10-23T17:14:54"/>
    <x v="0"/>
    <x v="0"/>
    <x v="0"/>
  </r>
  <r>
    <n v="858"/>
    <s v="FDC9X486497A-1"/>
    <s v="FDC9X486497A"/>
    <s v="Normal"/>
    <s v="KATHERIN SHIRLEY SAAVEDRA CALVO"/>
    <s v="DNI"/>
    <n v="70971148"/>
    <n v="51"/>
    <n v="954011580"/>
    <x v="0"/>
    <s v="Tienda"/>
    <s v="Confirmada"/>
    <s v="Diferida"/>
    <s v="Ecommerce android"/>
    <m/>
    <m/>
    <x v="0"/>
    <s v="Confirmado"/>
    <m/>
    <x v="1"/>
    <s v="Huaraz Luzuriaga 526 Ancash"/>
    <s v="Av. Luzuriaga Nro 526"/>
    <s v="HUARAZ"/>
    <s v="HUARAZ"/>
    <s v="ANCASH"/>
    <d v="2023-10-23T17:10:12"/>
    <x v="746"/>
    <d v="2023-10-23T17:10:12"/>
    <x v="0"/>
    <x v="0"/>
    <x v="0"/>
  </r>
  <r>
    <n v="859"/>
    <s v="FDC9X48CQ7RZ-1"/>
    <s v="FDC9X48CQ7RZ"/>
    <s v="Normal"/>
    <s v="LISSETT MALENA OLIVOS MOREYRA"/>
    <s v="DNI"/>
    <n v="7636651"/>
    <n v="51"/>
    <n v="997120116"/>
    <x v="0"/>
    <s v="Domicilio"/>
    <s v="Confirmada"/>
    <s v="Diferida"/>
    <s v="Ecommerce desktop"/>
    <m/>
    <m/>
    <x v="3"/>
    <s v="Confirmado"/>
    <m/>
    <x v="1"/>
    <s v="Delivery"/>
    <s v="Jiron Loma de los Pensamientos 279, dpto. 201"/>
    <s v="SANTIAGO DE SURCO"/>
    <s v="LIMA"/>
    <s v="LIMA"/>
    <d v="2023-10-23T17:16:35"/>
    <x v="747"/>
    <d v="2023-10-23T17:16:35"/>
    <x v="0"/>
    <x v="0"/>
    <x v="0"/>
  </r>
  <r>
    <n v="860"/>
    <s v="FDC9X48D7D7R-1"/>
    <s v="FDC9X48D7D7R"/>
    <s v="Normal"/>
    <s v="JHON ELEO FERNANDEZ GUTIERREZ"/>
    <s v="DNI"/>
    <n v="42132259"/>
    <n v="51"/>
    <n v="933121183"/>
    <x v="0"/>
    <s v="Tienda"/>
    <s v="Confirmada"/>
    <s v="Diferida"/>
    <s v="Admin mobile"/>
    <m/>
    <m/>
    <x v="0"/>
    <s v="Confirmado"/>
    <m/>
    <x v="1"/>
    <s v="Ayacucho Asamblea 206-208 Ayacucho"/>
    <s v="Jr. Asamblea Nro. 206 - 208"/>
    <s v="AYACUCHO"/>
    <s v="HUAMANGA"/>
    <s v="AYACUCHO"/>
    <d v="2023-10-23T17:06:31"/>
    <x v="748"/>
    <d v="2023-10-23T17:06:32"/>
    <x v="0"/>
    <x v="0"/>
    <x v="0"/>
  </r>
  <r>
    <n v="861"/>
    <s v="FDC9X48GLJPL-2"/>
    <s v="FDC9X48GLJPL"/>
    <s v="Normal"/>
    <s v="CHERLY MARILYN PAIVA CHUNGA"/>
    <s v="DNI"/>
    <n v="25854720"/>
    <n v="51"/>
    <n v="957293502"/>
    <x v="0"/>
    <s v="Tienda"/>
    <s v="Confirmada"/>
    <s v="Diferida"/>
    <s v="Admin mobile"/>
    <m/>
    <m/>
    <x v="2"/>
    <s v="Confirmado"/>
    <m/>
    <x v="1"/>
    <s v="Open Plaza Atocongo"/>
    <s v="Av. Circunvalacion 1801-1803 C.C. Atocongo Open Plaza Tda. 16 - A"/>
    <s v="SAN JUAN DE MIRAFLORES"/>
    <s v="LIMA"/>
    <s v="LIMA"/>
    <d v="2023-10-23T17:07:24"/>
    <x v="749"/>
    <d v="2023-10-23T17:07:24"/>
    <x v="0"/>
    <x v="0"/>
    <x v="0"/>
  </r>
  <r>
    <n v="862"/>
    <s v="FDC9X48IDVKY-1"/>
    <s v="FDC9X48IDVKY"/>
    <s v="Normal"/>
    <s v="ELVI SONIA RIVERA ROMERO"/>
    <s v="DNI"/>
    <n v="48093436"/>
    <n v="51"/>
    <n v="965713759"/>
    <x v="0"/>
    <s v="Tienda"/>
    <s v="Confirmada"/>
    <s v="Diferida"/>
    <s v="Admin mobile"/>
    <m/>
    <m/>
    <x v="2"/>
    <s v="Confirmado"/>
    <m/>
    <x v="1"/>
    <s v="Plaza San Miguel"/>
    <s v="Av. La Marina Nro 2000 Tda. Nro 96 SN C.C. Plaza San Miguel"/>
    <s v="SAN MIGUEL"/>
    <s v="LIMA"/>
    <s v="LIMA"/>
    <d v="2023-10-23T17:08:36"/>
    <x v="750"/>
    <d v="2023-10-23T17:08:36"/>
    <x v="0"/>
    <x v="0"/>
    <x v="0"/>
  </r>
  <r>
    <n v="863"/>
    <s v="FDC9X48IG0SK-1"/>
    <s v="FDC9X48IG0SK"/>
    <s v="Normal"/>
    <s v="MELVIN JERSON POMA CCENCHO"/>
    <s v="DNI"/>
    <n v="72240335"/>
    <n v="51"/>
    <n v="932358111"/>
    <x v="0"/>
    <s v="Domicilio"/>
    <s v="Confirmada"/>
    <s v="Diferida"/>
    <s v="Ecommerce android"/>
    <m/>
    <m/>
    <x v="1"/>
    <s v="Confirmado"/>
    <m/>
    <x v="1"/>
    <s v="Delivery"/>
    <s v="Av centenario N°709 pueblo nuevo lircay en el colegio von neumann - secundaria , en el mismo colegio"/>
    <s v="LIRCAY"/>
    <s v="ANGARAES"/>
    <s v="HUANCAVELICA"/>
    <d v="2023-10-23T17:19:16"/>
    <x v="750"/>
    <d v="2023-10-23T17:19:16"/>
    <x v="0"/>
    <x v="0"/>
    <x v="0"/>
  </r>
  <r>
    <n v="864"/>
    <s v="FDC9X48J1GLU-1"/>
    <s v="FDC9X48J1GLU"/>
    <s v="Normal"/>
    <s v="BETZA VIANY VALDIVIA FLORES"/>
    <s v="DNI"/>
    <n v="72876680"/>
    <n v="51"/>
    <n v="984669900"/>
    <x v="0"/>
    <s v="Tienda"/>
    <s v="Confirmada"/>
    <s v="Diferida"/>
    <s v="Admin desktop"/>
    <m/>
    <m/>
    <x v="0"/>
    <s v="Confirmado"/>
    <m/>
    <x v="1"/>
    <s v="Tacna San Martin 737 Tacna"/>
    <s v="Av. San Martin Nro 737"/>
    <s v="TACNA"/>
    <s v="TACNA"/>
    <s v="TACNA"/>
    <d v="2023-10-23T17:10:20"/>
    <x v="751"/>
    <d v="2023-10-23T17:10:20"/>
    <x v="0"/>
    <x v="0"/>
    <x v="0"/>
  </r>
  <r>
    <n v="865"/>
    <s v="FDC9X48JMWHH-1"/>
    <s v="FDC9X48JMWHH"/>
    <s v="Normal"/>
    <s v="ESTELA DAVILA RAMIREZ"/>
    <s v="DNI"/>
    <n v="5614489"/>
    <n v="51"/>
    <n v="990762842"/>
    <x v="0"/>
    <s v="Tienda"/>
    <s v="Confirmada"/>
    <s v="Diferida"/>
    <s v="Admin mobile"/>
    <m/>
    <m/>
    <x v="0"/>
    <s v="Confirmado"/>
    <m/>
    <x v="1"/>
    <s v="Moyobamba San Martin 365 San Martin"/>
    <s v="Jr. San Martin 365"/>
    <s v="MOYOBAMBA"/>
    <s v="MOYOBAMBA"/>
    <s v="SAN MARTÍN"/>
    <d v="2023-10-23T17:10:59"/>
    <x v="752"/>
    <d v="2023-10-23T17:10:59"/>
    <x v="0"/>
    <x v="0"/>
    <x v="0"/>
  </r>
  <r>
    <n v="866"/>
    <s v="FDC9X48MHSBP-1"/>
    <s v="FDC9X48MHSBP"/>
    <s v="Normal"/>
    <s v="BERNARDO WILFREDO ORTIZ SILVERIO"/>
    <s v="DNI"/>
    <n v="41447851"/>
    <n v="51"/>
    <n v="965790897"/>
    <x v="0"/>
    <s v="Domicilio"/>
    <s v="Confirmada"/>
    <s v="Diferida"/>
    <s v="Ecommerce desktop"/>
    <m/>
    <m/>
    <x v="3"/>
    <s v="Confirmado"/>
    <m/>
    <x v="1"/>
    <s v="Delivery"/>
    <s v="CALLE CAPAC YUPANQUI 1855 ENTRE LA 7 Y 8 AV. CANEVARO"/>
    <s v="LINCE"/>
    <s v="LIMA"/>
    <s v="LIMA"/>
    <d v="2023-10-23T17:15:13"/>
    <x v="753"/>
    <d v="2023-10-23T17:15:13"/>
    <x v="0"/>
    <x v="0"/>
    <x v="0"/>
  </r>
  <r>
    <n v="867"/>
    <s v="FDC9X48O7YQ8-1"/>
    <s v="FDC9X48O7YQ8"/>
    <s v="Normal"/>
    <s v="katherine burga"/>
    <s v="DNI"/>
    <n v="47467267"/>
    <n v="51"/>
    <n v="961705571"/>
    <x v="0"/>
    <s v="Tienda"/>
    <s v="Confirmada"/>
    <s v="Diferida"/>
    <s v="Ecommerce desktop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7:10:57"/>
    <x v="754"/>
    <d v="2023-10-23T17:10:57"/>
    <x v="0"/>
    <x v="0"/>
    <x v="0"/>
  </r>
  <r>
    <n v="868"/>
    <s v="FDC9X48PW01E-1"/>
    <s v="FDC9X48PW01E"/>
    <s v="Normal"/>
    <s v="ANTHONY VÁSQUEZ MUÑOZ"/>
    <s v="DNI"/>
    <n v="76158405"/>
    <n v="51"/>
    <n v="920680930"/>
    <x v="0"/>
    <s v="Tienda"/>
    <s v="Confirmada"/>
    <s v="Diferida"/>
    <s v="Ecommerce iOS"/>
    <s v="Cluster"/>
    <s v="Confirmado"/>
    <x v="0"/>
    <s v="Creado"/>
    <m/>
    <x v="0"/>
    <s v="Tarapoto Plaza De Armas 451 San Martin"/>
    <s v="Jr. Plaza de Armas Nro 451"/>
    <s v="TARAPOTO"/>
    <s v="SAN MARTIN"/>
    <s v="SAN MARTÍN"/>
    <d v="2023-10-23T17:08:07"/>
    <x v="755"/>
    <d v="2023-10-23T17:08:07"/>
    <x v="0"/>
    <x v="0"/>
    <x v="0"/>
  </r>
  <r>
    <n v="869"/>
    <s v="FDC9X491DR40-1"/>
    <s v="FDC9X491DR40"/>
    <s v="Normal"/>
    <s v="KARINA CORAL RENGIFO CABRERA"/>
    <s v="DNI"/>
    <n v="32973595"/>
    <n v="51"/>
    <n v="981290528"/>
    <x v="0"/>
    <s v="Tienda"/>
    <s v="Confirmada"/>
    <s v="Diferida"/>
    <s v="Ecommerce mobile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7:10:40"/>
    <x v="756"/>
    <d v="2023-10-23T17:10:40"/>
    <x v="0"/>
    <x v="0"/>
    <x v="0"/>
  </r>
  <r>
    <n v="870"/>
    <s v="FDC9X491UWIA-1"/>
    <s v="FDC9X491UWIA"/>
    <s v="Normal"/>
    <s v="OLIVER PACORI"/>
    <s v="DNI"/>
    <n v="41659491"/>
    <n v="51"/>
    <n v="943907178"/>
    <x v="0"/>
    <s v="Tienda"/>
    <s v="Confirmada"/>
    <s v="Diferida"/>
    <s v="Ecommerce desktop"/>
    <s v="Cluster"/>
    <s v="Confirmado"/>
    <x v="4"/>
    <s v="Creado"/>
    <m/>
    <x v="0"/>
    <s v="Jockey Plaza"/>
    <s v="Av. Javier Prado Este 4200 C.C. Jockey Plaza Tda. Nro 264"/>
    <s v="SANTIAGO DE SURCO"/>
    <s v="LIMA"/>
    <s v="LIMA"/>
    <d v="2023-10-23T17:12:49"/>
    <x v="757"/>
    <d v="2023-10-23T17:12:49"/>
    <x v="0"/>
    <x v="0"/>
    <x v="0"/>
  </r>
  <r>
    <n v="871"/>
    <s v="FDC9X4952NTJ-1"/>
    <s v="FDC9X4952NTJ"/>
    <s v="Normal"/>
    <s v="ALEXANDER ULISES RUIZ SANCHEZ"/>
    <s v="DNI"/>
    <n v="18153938"/>
    <n v="51"/>
    <n v="949074611"/>
    <x v="0"/>
    <s v="Tienda"/>
    <s v="Confirmada"/>
    <s v="Diferida"/>
    <s v="Ecommerce desktop"/>
    <m/>
    <m/>
    <x v="0"/>
    <s v="Confirmado"/>
    <m/>
    <x v="1"/>
    <s v="Chimbote Ladislao Espinar 505-509 Ancash"/>
    <s v="Jr. Ladislao Espinar Nro 505 - 509"/>
    <s v="CHIMBOTE"/>
    <s v="SANTA"/>
    <s v="ANCASH"/>
    <d v="2023-10-23T17:11:50"/>
    <x v="758"/>
    <d v="2023-10-23T17:17:37"/>
    <x v="0"/>
    <x v="0"/>
    <x v="0"/>
  </r>
  <r>
    <n v="872"/>
    <s v="FDC9X497GEZ4-1"/>
    <s v="FDC9X497GEZ4"/>
    <s v="Normal"/>
    <s v="LUCERO ALESSANDRA PANDO CELIS"/>
    <s v="DNI"/>
    <n v="72422773"/>
    <n v="51"/>
    <n v="921439846"/>
    <x v="0"/>
    <s v="Tienda"/>
    <s v="Confirmada"/>
    <s v="Diferida"/>
    <s v="Ecommerce mobile"/>
    <m/>
    <m/>
    <x v="2"/>
    <s v="Confirmado"/>
    <m/>
    <x v="1"/>
    <s v="Mega Plaza Independencia"/>
    <s v="Av. Alfredo Mendiola  Nro 698  C.C. Megaplaza Tda. 30"/>
    <s v="INDEPENDENCIA"/>
    <s v="LIMA"/>
    <s v="LIMA"/>
    <d v="2023-10-23T17:26:56"/>
    <x v="759"/>
    <d v="2023-10-23T17:26:56"/>
    <x v="0"/>
    <x v="0"/>
    <x v="0"/>
  </r>
  <r>
    <n v="873"/>
    <s v="FDC9X49C3N9T-1"/>
    <s v="FDC9X49C3N9T"/>
    <s v="Normal"/>
    <s v="NOELIA MILAGROS FERNANDEZ CASTILLO"/>
    <s v="DNI"/>
    <n v="42546106"/>
    <n v="51"/>
    <n v="930834395"/>
    <x v="0"/>
    <s v="Tienda"/>
    <s v="Confirmada"/>
    <s v="Diferida"/>
    <s v="Ecommerce android"/>
    <m/>
    <m/>
    <x v="2"/>
    <s v="Confirmado"/>
    <m/>
    <x v="1"/>
    <s v="Jr De La Union 860 Lima Lima"/>
    <s v="Jr. De la Union Nro 860"/>
    <s v="LIMA"/>
    <s v="LIMA"/>
    <s v="LIMA"/>
    <d v="2023-10-23T17:11:50"/>
    <x v="760"/>
    <d v="2023-10-23T17:17:52"/>
    <x v="0"/>
    <x v="0"/>
    <x v="0"/>
  </r>
  <r>
    <n v="874"/>
    <s v="FDC9X49GI9WO-1"/>
    <s v="FDC9X49GI9WO"/>
    <s v="Normal"/>
    <s v="Jullhio Huaman"/>
    <s v="DNI"/>
    <n v="40919930"/>
    <n v="51"/>
    <n v="910901268"/>
    <x v="0"/>
    <s v="Tienda"/>
    <s v="Confirmada"/>
    <s v="Diferida"/>
    <s v="Ecommerce mobile"/>
    <m/>
    <m/>
    <x v="2"/>
    <s v="Confirmado"/>
    <m/>
    <x v="1"/>
    <s v="Plaza Lima Sur Chorrillos"/>
    <s v="Av. Paseo de la Republica s/n C.C. Plaza Lima Sur Tda. Nro 229 - 231"/>
    <s v="CHORRILLOS"/>
    <s v="LIMA"/>
    <s v="LIMA"/>
    <d v="2023-10-23T17:15:23"/>
    <x v="761"/>
    <d v="2023-10-23T17:15:23"/>
    <x v="0"/>
    <x v="0"/>
    <x v="0"/>
  </r>
  <r>
    <n v="875"/>
    <s v="FDC9X49ICQL8-1"/>
    <s v="FDC9X49ICQL8"/>
    <s v="Normal"/>
    <s v="JUAN MANUEL RAMIREZ FLORES"/>
    <s v="DNI"/>
    <n v="41982902"/>
    <m/>
    <m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7:13:10"/>
    <x v="762"/>
    <d v="2023-10-23T17:13:10"/>
    <x v="0"/>
    <x v="0"/>
    <x v="0"/>
  </r>
  <r>
    <n v="876"/>
    <s v="FDC9X49N4886-1"/>
    <s v="FDC9X49N4886"/>
    <s v="Normal"/>
    <s v="AURELIA MARISOL DOMINGUEZ VIDAL DE REYES"/>
    <s v="DNI"/>
    <n v="32939251"/>
    <n v="51"/>
    <n v="922545287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7:14:13"/>
    <x v="763"/>
    <d v="2023-10-23T17:14:13"/>
    <x v="0"/>
    <x v="0"/>
    <x v="0"/>
  </r>
  <r>
    <n v="877"/>
    <s v="FDC9X49SU1K0-1"/>
    <s v="FDC9X49SU1K0"/>
    <s v="Normal"/>
    <s v="MIGUEL ANGEL INCA ROJAS"/>
    <s v="DNI"/>
    <n v="70387517"/>
    <n v="51"/>
    <n v="959312409"/>
    <x v="0"/>
    <s v="Tienda"/>
    <s v="Confirmada"/>
    <s v="Diferida"/>
    <s v="Admin desktop"/>
    <m/>
    <m/>
    <x v="0"/>
    <s v="Confirmado"/>
    <m/>
    <x v="1"/>
    <s v="Lurin Monasterio 1582 Lima"/>
    <s v="Calle Monasterio, Lurín 1582 Sub Lote C"/>
    <s v="LURIN"/>
    <s v="LIMA"/>
    <s v="LIMA"/>
    <d v="2023-10-23T17:15:11"/>
    <x v="764"/>
    <d v="2023-10-23T17:15:11"/>
    <x v="0"/>
    <x v="0"/>
    <x v="0"/>
  </r>
  <r>
    <n v="878"/>
    <s v="FDC9X49TJRNJ-1"/>
    <s v="FDC9X49TJRNJ"/>
    <s v="Normal"/>
    <s v="jhon godos yarleque"/>
    <s v="DNI"/>
    <n v="72388369"/>
    <n v="51"/>
    <n v="954917760"/>
    <x v="0"/>
    <s v="Tienda"/>
    <s v="Confirmada"/>
    <s v="Diferida"/>
    <s v="Admin mobile"/>
    <m/>
    <m/>
    <x v="2"/>
    <s v="Confirmado"/>
    <m/>
    <x v="1"/>
    <s v="SJL Chimu 757 Lima"/>
    <s v="Av. Chimu Nro 757"/>
    <s v="SAN JUAN DE LURIGANCHO"/>
    <s v="LIMA"/>
    <s v="LIMA"/>
    <d v="2023-10-23T17:17:38"/>
    <x v="765"/>
    <d v="2023-10-23T17:17:38"/>
    <x v="0"/>
    <x v="0"/>
    <x v="0"/>
  </r>
  <r>
    <n v="879"/>
    <s v="FDC9X49TWMQ7-1"/>
    <s v="FDC9X49TWMQ7"/>
    <s v="Normal"/>
    <s v="TEIN WILSON CASTILLO MONTES"/>
    <s v="DNI"/>
    <n v="9749903"/>
    <n v="51"/>
    <n v="956814013"/>
    <x v="0"/>
    <s v="Tienda"/>
    <s v="Confirmada"/>
    <s v="Diferida"/>
    <s v="Ecommerce android"/>
    <m/>
    <m/>
    <x v="4"/>
    <s v="Confirmado"/>
    <m/>
    <x v="1"/>
    <s v="La Rambla San Borja"/>
    <s v="Av. Javier Prado Este 2050 C.C. La Rambla Tdas. 140-141"/>
    <s v="SAN BORJA"/>
    <s v="LIMA"/>
    <s v="LIMA"/>
    <d v="2023-10-23T17:19:57"/>
    <x v="766"/>
    <d v="2023-10-23T17:19:57"/>
    <x v="0"/>
    <x v="0"/>
    <x v="0"/>
  </r>
  <r>
    <n v="880"/>
    <s v="FDC9X49U9HRE-1"/>
    <s v="FDC9X49U9HRE"/>
    <s v="Normal"/>
    <s v="LUIS GILBERTO HUAYCAMA TAMINCHI"/>
    <s v="DNI"/>
    <n v="45366030"/>
    <n v="51"/>
    <n v="952388433"/>
    <x v="0"/>
    <s v="Tienda"/>
    <s v="Confirmada"/>
    <s v="Diferida"/>
    <s v="Admin mobile"/>
    <m/>
    <m/>
    <x v="4"/>
    <s v="Confirmado"/>
    <m/>
    <x v="1"/>
    <s v="La Rambla San Borja"/>
    <s v="Av. Javier Prado Este 2050 C.C. La Rambla Tdas. 140-141"/>
    <s v="SAN BORJA"/>
    <s v="LIMA"/>
    <s v="LIMA"/>
    <d v="2023-10-23T17:19:08"/>
    <x v="767"/>
    <d v="2023-10-23T17:19:08"/>
    <x v="0"/>
    <x v="0"/>
    <x v="0"/>
  </r>
  <r>
    <n v="881"/>
    <s v="FDC9X4A45C3M-1"/>
    <s v="FDC9X4A45C3M"/>
    <s v="Normal"/>
    <s v="JOSE DUEÑAS DURAND"/>
    <s v="DNI"/>
    <n v="71392903"/>
    <n v="51"/>
    <n v="910451797"/>
    <x v="0"/>
    <s v="Tienda"/>
    <s v="Confirmada"/>
    <s v="Diferida"/>
    <s v="Admin desktop"/>
    <m/>
    <m/>
    <x v="0"/>
    <s v="Confirmado"/>
    <m/>
    <x v="1"/>
    <s v="Abancay Arequipa 305 Apurimac"/>
    <s v="Jr. Arequipa 305"/>
    <s v="ABANCAY"/>
    <s v="ABANCAY"/>
    <s v="APURÍMAC"/>
    <d v="2023-10-23T17:22:18"/>
    <x v="768"/>
    <d v="2023-10-23T17:22:18"/>
    <x v="0"/>
    <x v="0"/>
    <x v="0"/>
  </r>
  <r>
    <n v="882"/>
    <s v="FDC9X4A51I3Q-1"/>
    <s v="FDC9X4A51I3Q"/>
    <s v="Normal"/>
    <s v="Margarita Reyes torres"/>
    <s v="DNI"/>
    <n v="25767950"/>
    <n v="51"/>
    <n v="981260629"/>
    <x v="0"/>
    <s v="Tienda"/>
    <s v="Confirmada"/>
    <s v="Diferida"/>
    <s v="Ecommerce mobile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7:16:56"/>
    <x v="769"/>
    <d v="2023-10-23T17:16:56"/>
    <x v="0"/>
    <x v="0"/>
    <x v="0"/>
  </r>
  <r>
    <n v="883"/>
    <s v="FDC9X4AAN06L-2"/>
    <s v="FDC9X4AAN06L"/>
    <s v="Normal"/>
    <s v="Liliana  Alarcón Juscamaita"/>
    <s v="DNI"/>
    <n v="10204225"/>
    <n v="51"/>
    <n v="967531447"/>
    <x v="0"/>
    <s v="Tienda"/>
    <s v="Confirmada"/>
    <s v="Diferida"/>
    <s v="Admin mobile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7:19:20"/>
    <x v="770"/>
    <d v="2023-10-23T17:19:20"/>
    <x v="0"/>
    <x v="0"/>
    <x v="0"/>
  </r>
  <r>
    <n v="884"/>
    <s v="FDC9X4ACFBHH-1"/>
    <s v="FDC9X4ACFBHH"/>
    <s v="Normal"/>
    <s v="ESMERALDA JESUS VILLAZANTE ASCANOA"/>
    <s v="DNI"/>
    <n v="4008201"/>
    <n v="51"/>
    <n v="969852157"/>
    <x v="0"/>
    <s v="Domicilio"/>
    <s v="Confirmada"/>
    <s v="Diferida"/>
    <s v="Admin desktop"/>
    <m/>
    <m/>
    <x v="3"/>
    <s v="Confirmado"/>
    <m/>
    <x v="1"/>
    <s v="Delivery"/>
    <s v="Urb Honor y Lealtad Calle Manuel Tumba Mza F 4 Lote 6 Cuadra 10 Av. Los Proceres"/>
    <s v="SANTIAGO DE SURCO"/>
    <s v="LIMA"/>
    <s v="LIMA"/>
    <d v="2023-10-23T17:33:29"/>
    <x v="771"/>
    <d v="2023-10-23T17:33:29"/>
    <x v="0"/>
    <x v="0"/>
    <x v="0"/>
  </r>
  <r>
    <n v="885"/>
    <s v="FDC9X4AHLTYW-1"/>
    <s v="FDC9X4AHLTYW"/>
    <s v="Normal"/>
    <s v="LUIS LOZANO VASQUEZ"/>
    <s v="DNI"/>
    <n v="46701558"/>
    <n v="51"/>
    <n v="921251772"/>
    <x v="0"/>
    <s v="Tienda"/>
    <s v="Confirmada"/>
    <s v="Diferida"/>
    <s v="Admin mobile"/>
    <m/>
    <m/>
    <x v="0"/>
    <s v="Confirmado"/>
    <m/>
    <x v="1"/>
    <s v="Moyobamba San Martin 365 San Martin"/>
    <s v="Jr. San Martin 365"/>
    <s v="MOYOBAMBA"/>
    <s v="MOYOBAMBA"/>
    <s v="SAN MARTÍN"/>
    <d v="2023-10-23T17:19:53"/>
    <x v="772"/>
    <d v="2023-10-23T17:19:53"/>
    <x v="0"/>
    <x v="0"/>
    <x v="0"/>
  </r>
  <r>
    <n v="886"/>
    <s v="FDC9X4AJGAJ7-1"/>
    <s v="FDC9X4AJGAJ7"/>
    <s v="Normal"/>
    <s v="MANUELITA MACARENA GARCIA RENGIFO"/>
    <s v="DNI"/>
    <n v="71689845"/>
    <n v="51"/>
    <n v="925974821"/>
    <x v="0"/>
    <s v="Domicilio"/>
    <s v="Confirmada"/>
    <s v="Diferida"/>
    <s v="Ecommerce iOS"/>
    <m/>
    <m/>
    <x v="1"/>
    <s v="Confirmado"/>
    <m/>
    <x v="1"/>
    <s v="Delivery"/>
    <s v="JR. PUNO 678, ZARAGOZA, MOYOBAMBA, PERU"/>
    <s v="MOYOBAMBA"/>
    <s v="MOYOBAMBA"/>
    <s v="SAN MARTÍN"/>
    <d v="2023-10-23T17:32:44"/>
    <x v="773"/>
    <d v="2023-10-23T17:32:44"/>
    <x v="0"/>
    <x v="0"/>
    <x v="0"/>
  </r>
  <r>
    <n v="887"/>
    <s v="FDC9X4AMB6IM-1"/>
    <s v="FDC9X4AMB6IM"/>
    <s v="Normal"/>
    <s v="yacklyn  padron"/>
    <s v="CE"/>
    <n v="4014181"/>
    <n v="51"/>
    <n v="917461785"/>
    <x v="0"/>
    <s v="Tienda"/>
    <s v="Confirmada"/>
    <s v="Diferida"/>
    <s v="Admin mobile"/>
    <m/>
    <m/>
    <x v="2"/>
    <s v="Confirmado"/>
    <m/>
    <x v="1"/>
    <s v="Mall Del Sur"/>
    <s v="Av. Los Lirios Nro 301 LCS-1042 C.C. Mall del Sur"/>
    <s v="SAN JUAN DE MIRAFLORES"/>
    <s v="LIMA"/>
    <s v="LIMA"/>
    <d v="2023-10-23T17:28:44"/>
    <x v="774"/>
    <d v="2023-10-23T17:28:44"/>
    <x v="0"/>
    <x v="0"/>
    <x v="0"/>
  </r>
  <r>
    <n v="888"/>
    <s v="FDC9X4ANMCGC-1"/>
    <s v="FDC9X4ANMCGC"/>
    <s v="Normal"/>
    <s v="Eric Guerrero"/>
    <s v="DNI"/>
    <n v="46511531"/>
    <n v="51"/>
    <n v="973165345"/>
    <x v="0"/>
    <s v="Tienda"/>
    <s v="Confirmada"/>
    <s v="Diferida"/>
    <s v="Ecommerce mobile"/>
    <m/>
    <m/>
    <x v="0"/>
    <s v="Confirmado"/>
    <m/>
    <x v="1"/>
    <s v="Tambopata Leon Velarde 315 Madre De Dios"/>
    <s v="Av. Leon Velarde Nro. 315 -- (C.C. Nativa Center)"/>
    <s v="TAMBOPATA"/>
    <s v="TAMBOPATA"/>
    <s v="MADRE DE DIOS"/>
    <d v="2023-10-23T18:00:08"/>
    <x v="775"/>
    <d v="2023-10-23T18:00:08"/>
    <x v="0"/>
    <x v="0"/>
    <x v="0"/>
  </r>
  <r>
    <n v="889"/>
    <s v="FDC9X4AO3HUU-1"/>
    <s v="FDC9X4AO3HUU"/>
    <s v="Normal"/>
    <s v="EMMERSON ROEL MAMANI CRUZ"/>
    <s v="DNI"/>
    <n v="73820281"/>
    <n v="51"/>
    <n v="984402430"/>
    <x v="0"/>
    <s v="Domicilio"/>
    <s v="Confirmada"/>
    <s v="Diferida"/>
    <s v="Ecommerce mobile"/>
    <m/>
    <m/>
    <x v="1"/>
    <s v="Confirmado"/>
    <m/>
    <x v="1"/>
    <s v="Delivery"/>
    <s v="Jr. 26 de Julio 1189"/>
    <s v="PUNO"/>
    <s v="PUNO"/>
    <s v="PUNO"/>
    <d v="2023-10-23T17:22:14"/>
    <x v="776"/>
    <d v="2023-10-23T17:55:46"/>
    <x v="0"/>
    <x v="0"/>
    <x v="0"/>
  </r>
  <r>
    <n v="890"/>
    <s v="FDC9X4AOT7YP-1"/>
    <s v="FDC9X4AOT7YP"/>
    <s v="Normal"/>
    <s v="cristhian francisco vega ninaquispe"/>
    <s v="DNI"/>
    <n v="73580434"/>
    <n v="51"/>
    <n v="944412442"/>
    <x v="0"/>
    <s v="Domicilio"/>
    <s v="Confirmada"/>
    <s v="Diferida"/>
    <s v="Ecommerce desktop"/>
    <m/>
    <m/>
    <x v="1"/>
    <s v="Confirmado"/>
    <m/>
    <x v="1"/>
    <s v="Delivery"/>
    <s v="calle 47 mz. 26 lote 18 AAHH los olivos espalda de inkafarma"/>
    <s v="LOS OLIVOS"/>
    <s v="LIMA"/>
    <s v="LIMA"/>
    <d v="2023-10-23T17:26:20"/>
    <x v="777"/>
    <d v="2023-10-23T18:01:03"/>
    <x v="0"/>
    <x v="0"/>
    <x v="0"/>
  </r>
  <r>
    <n v="891"/>
    <s v="FDC9X4ATLAYS-1"/>
    <s v="FDC9X4ATLAYS"/>
    <s v="Normal"/>
    <s v="ALEXANDRA CRISTINA COTRINA DIAZ"/>
    <s v="DNI"/>
    <n v="47474507"/>
    <n v="51"/>
    <n v="970659835"/>
    <x v="0"/>
    <s v="Tienda"/>
    <s v="Confirmada"/>
    <s v="Diferida"/>
    <s v="Ecommerce mobile"/>
    <m/>
    <m/>
    <x v="0"/>
    <s v="Confirmado"/>
    <m/>
    <x v="1"/>
    <s v="Trujillo Ayacucho 552 La Libertad"/>
    <s v="Jr. Ayacucho Nro 552"/>
    <s v="TRUJILLO"/>
    <s v="TRUJILLO"/>
    <s v="LA LIBERTAD"/>
    <d v="2023-10-23T17:26:41"/>
    <x v="778"/>
    <d v="2023-10-23T17:26:41"/>
    <x v="0"/>
    <x v="0"/>
    <x v="0"/>
  </r>
  <r>
    <n v="892"/>
    <s v="FDC9X4AUO6MO-1"/>
    <s v="FDC9X4AUO6MO"/>
    <s v="Normal"/>
    <s v="Amparo Palomino Figueroa"/>
    <s v="DNI"/>
    <n v="72972300"/>
    <n v="51"/>
    <n v="963340807"/>
    <x v="0"/>
    <s v="Tienda"/>
    <s v="Confirmada"/>
    <s v="Diferida"/>
    <s v="Admin mobile"/>
    <m/>
    <m/>
    <x v="2"/>
    <s v="Confirmado"/>
    <m/>
    <x v="1"/>
    <s v="Plaza San Miguel"/>
    <s v="Av. La Marina Nro 2000 Tda. Nro 96 SN C.C. Plaza San Miguel"/>
    <s v="SAN MIGUEL"/>
    <s v="LIMA"/>
    <s v="LIMA"/>
    <d v="2023-10-23T17:22:51"/>
    <x v="779"/>
    <d v="2023-10-23T17:22:51"/>
    <x v="0"/>
    <x v="0"/>
    <x v="0"/>
  </r>
  <r>
    <n v="893"/>
    <s v="FDC9X4AXVXKG-1"/>
    <s v="FDC9X4AXVXKG"/>
    <s v="Normal"/>
    <s v="Margarita Reyes torres"/>
    <s v="DNI"/>
    <n v="25767950"/>
    <n v="51"/>
    <n v="981260629"/>
    <x v="0"/>
    <s v="Tienda"/>
    <s v="Confirmada"/>
    <s v="Diferida"/>
    <s v="Ecommerce mobile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7:25:14"/>
    <x v="780"/>
    <d v="2023-10-23T17:25:14"/>
    <x v="0"/>
    <x v="0"/>
    <x v="0"/>
  </r>
  <r>
    <n v="894"/>
    <s v="FDC9X4AY6NK7-1"/>
    <s v="FDC9X4AY6NK7"/>
    <s v="Normal"/>
    <s v="AYMIN FIORELLA GUTIERREZ VALLADOLID"/>
    <s v="DNI"/>
    <n v="48748876"/>
    <n v="51"/>
    <n v="900301384"/>
    <x v="0"/>
    <s v="Domicilio"/>
    <s v="Confirmada"/>
    <s v="Diferida"/>
    <s v="Ecommerce android"/>
    <m/>
    <m/>
    <x v="1"/>
    <s v="Confirmado"/>
    <m/>
    <x v="1"/>
    <s v="Delivery"/>
    <s v="Av Gervasio Santillana Nro 987 Paradero de acobamba frente a la ferretería tito"/>
    <s v="HUANTA"/>
    <s v="HUANTA"/>
    <s v="AYACUCHO"/>
    <d v="2023-10-23T17:31:08"/>
    <x v="781"/>
    <d v="2023-10-23T17:31:08"/>
    <x v="0"/>
    <x v="0"/>
    <x v="0"/>
  </r>
  <r>
    <n v="895"/>
    <s v="FDC9X4AYAXX2-1"/>
    <s v="FDC9X4AYAXX2"/>
    <s v="Normal"/>
    <s v="Juan José De la cruz prieto"/>
    <s v="DNI"/>
    <n v="71982783"/>
    <n v="51"/>
    <n v="981135885"/>
    <x v="0"/>
    <s v="Tienda"/>
    <s v="Confirmada"/>
    <s v="Diferida"/>
    <s v="Ecommerce mobile"/>
    <m/>
    <m/>
    <x v="2"/>
    <s v="Confirmado"/>
    <m/>
    <x v="1"/>
    <s v="Real Plaza Centro Cívico"/>
    <s v="Av. Garcilazo de la Vega Nro 1337 Int. 2011 C.C. Real Plaza Centro Civico"/>
    <s v="LIMA"/>
    <s v="LIMA"/>
    <s v="LIMA"/>
    <d v="2023-10-23T17:23:07"/>
    <x v="782"/>
    <d v="2023-10-23T17:23:07"/>
    <x v="0"/>
    <x v="0"/>
    <x v="0"/>
  </r>
  <r>
    <n v="896"/>
    <s v="FDC9X4B0DZ57-1"/>
    <s v="FDC9X4B0DZ57"/>
    <s v="Normal"/>
    <s v="CYLBIA ALGEIRY SANCHEZ TARAMONA"/>
    <s v="DNI"/>
    <n v="43636835"/>
    <n v="51"/>
    <n v="976369536"/>
    <x v="0"/>
    <s v="Tienda"/>
    <s v="Confirmada"/>
    <s v="Diferida"/>
    <s v="Admin desktop"/>
    <m/>
    <m/>
    <x v="4"/>
    <s v="Confirmado"/>
    <m/>
    <x v="1"/>
    <s v="El Polo"/>
    <s v="Av. El Polo 706 Tda. B 127-128"/>
    <s v="SANTIAGO DE SURCO"/>
    <s v="LIMA"/>
    <s v="LIMA"/>
    <d v="2023-10-23T17:22:24"/>
    <x v="783"/>
    <d v="2023-10-23T17:22:24"/>
    <x v="0"/>
    <x v="0"/>
    <x v="0"/>
  </r>
  <r>
    <n v="897"/>
    <s v="FDC9X4B3YLC0-1"/>
    <s v="FDC9X4B3YLC0"/>
    <s v="Normal"/>
    <s v="BETHSY VIRGINIA FLOREZ CHACCARA"/>
    <s v="DNI"/>
    <n v="77058727"/>
    <n v="51"/>
    <n v="939575187"/>
    <x v="0"/>
    <s v="Domicilio"/>
    <s v="Confirmada"/>
    <s v="Diferida"/>
    <s v="Ecommerce mobile"/>
    <m/>
    <m/>
    <x v="1"/>
    <s v="Confirmado"/>
    <m/>
    <x v="12"/>
    <s v="Delivery"/>
    <s v="MZ J1 LOTE 02 PSJ. BOSQUE CONÍFERAS. SAN IGNACIO DE MONTERRICO-SURCO FRENTE AL PARQUE ELOISA ANGULO"/>
    <s v="SANTIAGO DE SURCO"/>
    <s v="LIMA"/>
    <s v="LIMA"/>
    <d v="2023-10-23T17:24:20"/>
    <x v="784"/>
    <d v="2023-10-23T17:24:20"/>
    <x v="1"/>
    <x v="0"/>
    <x v="0"/>
  </r>
  <r>
    <n v="898"/>
    <s v="FDC9X4B5XCEO-1"/>
    <s v="FDC9X4B5XCEO"/>
    <s v="Normal"/>
    <s v="LUIS ROJAS"/>
    <s v="DNI"/>
    <n v="6585340"/>
    <n v="51"/>
    <n v="987195037"/>
    <x v="0"/>
    <s v="Domicilio"/>
    <s v="Confirmada"/>
    <s v="Diferida"/>
    <s v="Ecommerce mobile"/>
    <m/>
    <m/>
    <x v="1"/>
    <s v="Confirmado"/>
    <m/>
    <x v="1"/>
    <s v="Delivery"/>
    <s v="AV. COLECTORA 569 LUBRICENTRO GUTIZEL , PORTONES VERDES"/>
    <s v="SANTA ANITA"/>
    <s v="LIMA"/>
    <s v="LIMA"/>
    <d v="2023-10-23T17:23:51"/>
    <x v="785"/>
    <d v="2023-10-23T17:23:51"/>
    <x v="0"/>
    <x v="0"/>
    <x v="0"/>
  </r>
  <r>
    <n v="899"/>
    <s v="FDC9X4B722QM-1"/>
    <s v="FDC9X4B722QM"/>
    <s v="Normal"/>
    <s v="yamali piedra"/>
    <s v="DNI"/>
    <n v="70016222"/>
    <n v="51"/>
    <n v="941319725"/>
    <x v="0"/>
    <s v="Domicilio"/>
    <s v="Confirmada"/>
    <s v="Diferida"/>
    <s v="Admin mobile"/>
    <m/>
    <m/>
    <x v="1"/>
    <s v="Confirmado"/>
    <m/>
    <x v="1"/>
    <s v="Delivery"/>
    <s v="manzana 87 lote 25 juan pablo segundo a la vuelta de la posta juan pablo"/>
    <s v="LOS OLIVOS"/>
    <s v="LIMA"/>
    <s v="LIMA"/>
    <d v="2023-10-23T17:29:35"/>
    <x v="786"/>
    <d v="2023-10-23T17:29:35"/>
    <x v="0"/>
    <x v="0"/>
    <x v="0"/>
  </r>
  <r>
    <n v="900"/>
    <s v="FDC9X4B7ANF5-1"/>
    <s v="FDC9X4B7ANF5"/>
    <s v="Normal"/>
    <s v="NAYELI MAYRIN ESPINOZA GONZALO"/>
    <s v="DNI"/>
    <n v="74621061"/>
    <n v="51"/>
    <n v="920440459"/>
    <x v="0"/>
    <s v="Tienda"/>
    <s v="Confirmada"/>
    <s v="Diferida"/>
    <s v="Ecommerce mobile"/>
    <m/>
    <m/>
    <x v="1"/>
    <s v="Confirmado"/>
    <m/>
    <x v="20"/>
    <s v="Real Plaza Huancayo"/>
    <s v="Av. Ferrocarril Nro 1035  C.C. Real Plaza Huancayo Tda. Nro 249"/>
    <s v="HUANCAYO"/>
    <s v="HUANCAYO"/>
    <s v="JUNÍN"/>
    <d v="2023-10-23T17:24:35"/>
    <x v="787"/>
    <d v="2023-10-23T17:24:35"/>
    <x v="2"/>
    <x v="0"/>
    <x v="0"/>
  </r>
  <r>
    <n v="901"/>
    <s v="FDC9X4BBCHB3-1"/>
    <s v="FDC9X4BBCHB3"/>
    <s v="Normal"/>
    <s v="ROSA INGA PACHECO"/>
    <s v="DNI"/>
    <n v="41234825"/>
    <n v="51"/>
    <n v="932103714"/>
    <x v="0"/>
    <s v="Tienda"/>
    <s v="Confirmada"/>
    <s v="Diferida"/>
    <s v="Admin desktop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7:24:05"/>
    <x v="788"/>
    <d v="2023-10-23T17:24:05"/>
    <x v="0"/>
    <x v="0"/>
    <x v="0"/>
  </r>
  <r>
    <n v="902"/>
    <s v="FDC9X4BBXXN1-1"/>
    <s v="FDC9X4BBXXN1"/>
    <s v="Normal"/>
    <s v="KEVIN SEGUNDO GARABITO BONILLA"/>
    <s v="DNI"/>
    <n v="48622075"/>
    <n v="51"/>
    <n v="902072611"/>
    <x v="0"/>
    <s v="Domicilio"/>
    <s v="Confirmada"/>
    <s v="Diferida"/>
    <s v="Ecommerce iOS"/>
    <m/>
    <m/>
    <x v="1"/>
    <s v="Confirmado"/>
    <m/>
    <x v="1"/>
    <s v="Delivery"/>
    <s v="URBANIZACIÓN FELIPE SANTIAGO SALAVERRY ENACE 2 ETAPA G1- LT 16 AL COSTADO DEL COLEGIO BRILLANT SCHOOL POR EL PARQUE DE LA VIRGEN ENACE LL"/>
    <s v="PARIÑAS"/>
    <s v="TALARA"/>
    <s v="PIURA"/>
    <d v="2023-10-23T17:23:53"/>
    <x v="789"/>
    <d v="2023-10-23T17:24:18"/>
    <x v="0"/>
    <x v="0"/>
    <x v="0"/>
  </r>
  <r>
    <n v="903"/>
    <s v="FDC9X4BCJDCV-1"/>
    <s v="FDC9X4BCJDCV"/>
    <s v="Normal"/>
    <s v="fernando avalos"/>
    <s v="DNI"/>
    <n v="70012610"/>
    <n v="51"/>
    <n v="933121812"/>
    <x v="0"/>
    <s v="Tienda"/>
    <s v="Confirmada"/>
    <s v="Diferida"/>
    <s v="Ecommerce android"/>
    <m/>
    <m/>
    <x v="4"/>
    <s v="Confirmado"/>
    <m/>
    <x v="1"/>
    <s v="Real Plaza Puruchuco"/>
    <s v="Av. Nicolás Ayllon 4770 C.C. Real Plaza Este LC-173"/>
    <s v="ATE"/>
    <s v="LIMA"/>
    <s v="LIMA"/>
    <d v="2023-10-23T17:27:01"/>
    <x v="790"/>
    <d v="2023-10-23T17:27:01"/>
    <x v="0"/>
    <x v="0"/>
    <x v="0"/>
  </r>
  <r>
    <n v="904"/>
    <s v="FDC9X4BD0ITH-1"/>
    <s v="FDC9X4BD0ITH"/>
    <s v="Normal"/>
    <s v="ROSA ISABEL CERNA LA TORRE"/>
    <s v="DNI"/>
    <n v="6960968"/>
    <n v="51"/>
    <n v="940435741"/>
    <x v="0"/>
    <s v="Tienda"/>
    <s v="Confirmada"/>
    <s v="Diferida"/>
    <s v="Admin mobile"/>
    <m/>
    <m/>
    <x v="2"/>
    <s v="Confirmado"/>
    <m/>
    <x v="1"/>
    <s v="Real Plaza Santa Clara"/>
    <s v="Av. Nicolas Ayllon 8694 C.C. Real Plaza Santa Clara Tda.142-143"/>
    <s v="ATE"/>
    <s v="LIMA"/>
    <s v="LIMA"/>
    <d v="2023-10-23T17:28:18"/>
    <x v="791"/>
    <d v="2023-10-23T17:28:18"/>
    <x v="0"/>
    <x v="0"/>
    <x v="0"/>
  </r>
  <r>
    <n v="905"/>
    <s v="FDC9X4BG8AGB-1"/>
    <s v="FDC9X4BG8AGB"/>
    <s v="Normal"/>
    <s v="MANUEL ALEXANDER LEON DOMINGUEZ"/>
    <s v="DNI"/>
    <n v="73929748"/>
    <n v="51"/>
    <n v="915220689"/>
    <x v="0"/>
    <s v="Domicilio"/>
    <s v="Confirmada"/>
    <s v="Diferida"/>
    <s v="Ecommerce iOS"/>
    <m/>
    <m/>
    <x v="1"/>
    <s v="Confirmado"/>
    <m/>
    <x v="1"/>
    <s v="Delivery"/>
    <s v="URBANIZACIÓN POPULAR B-15 FRENTE AL COLEGIO MARIA REINA DE LA PAZ"/>
    <s v="PARIÑAS"/>
    <s v="TALARA"/>
    <s v="PIURA"/>
    <d v="2023-10-23T17:25:03"/>
    <x v="792"/>
    <d v="2023-10-23T17:40:44"/>
    <x v="0"/>
    <x v="0"/>
    <x v="0"/>
  </r>
  <r>
    <n v="906"/>
    <s v="FDC9X4BISH0G-1"/>
    <s v="FDC9X4BISH0G"/>
    <s v="Normal"/>
    <s v="ALEX HERNANDEZ ALVA"/>
    <s v="DNI"/>
    <n v="46349838"/>
    <n v="51"/>
    <n v="959619155"/>
    <x v="0"/>
    <s v="Tienda"/>
    <s v="Confirmada"/>
    <s v="Diferida"/>
    <s v="Admin desktop"/>
    <m/>
    <m/>
    <x v="0"/>
    <s v="Confirmado"/>
    <m/>
    <x v="1"/>
    <s v="Lurin Monasterio 1582 Lima"/>
    <s v="Calle Monasterio, Lurín 1582 Sub Lote C"/>
    <s v="LURIN"/>
    <s v="LIMA"/>
    <s v="LIMA"/>
    <d v="2023-10-23T17:26:15"/>
    <x v="793"/>
    <d v="2023-10-23T17:26:16"/>
    <x v="0"/>
    <x v="0"/>
    <x v="0"/>
  </r>
  <r>
    <n v="907"/>
    <s v="FDC9X4BRWKBP-1"/>
    <s v="FDC9X4BRWKBP"/>
    <s v="Normal"/>
    <s v="DIANA SARA ESPINOZA ORTEGA"/>
    <s v="DNI"/>
    <n v="42789441"/>
    <n v="51"/>
    <n v="940027745"/>
    <x v="0"/>
    <s v="Tienda"/>
    <s v="Confirmada"/>
    <s v="Diferida"/>
    <s v="Admin mobile"/>
    <m/>
    <m/>
    <x v="4"/>
    <s v="Confirmado"/>
    <m/>
    <x v="1"/>
    <s v="Gamarra 801-803 La Victoria Lima"/>
    <s v="Jr. Gamarra Nro 801 - 803"/>
    <s v="LA VICTORIA"/>
    <s v="LIMA"/>
    <s v="LIMA"/>
    <d v="2023-10-23T17:26:30"/>
    <x v="794"/>
    <d v="2023-10-23T17:26:30"/>
    <x v="0"/>
    <x v="0"/>
    <x v="0"/>
  </r>
  <r>
    <n v="908"/>
    <s v="FDC9X4BTZLQW-1"/>
    <s v="FDC9X4BTZLQW"/>
    <s v="Normal"/>
    <s v="RONALD CHILO CUNO"/>
    <s v="DNI"/>
    <n v="70032312"/>
    <n v="51"/>
    <n v="987879227"/>
    <x v="0"/>
    <s v="Tienda"/>
    <s v="Confirmada"/>
    <s v="Diferida"/>
    <s v="Ecommerce android"/>
    <m/>
    <m/>
    <x v="0"/>
    <s v="Confirmado"/>
    <m/>
    <x v="1"/>
    <s v="Tacna San Martin 737 Tacna"/>
    <s v="Av. San Martin Nro 737"/>
    <s v="TACNA"/>
    <s v="TACNA"/>
    <s v="TACNA"/>
    <d v="2023-10-23T17:27:44"/>
    <x v="795"/>
    <d v="2023-10-23T17:40:56"/>
    <x v="0"/>
    <x v="0"/>
    <x v="0"/>
  </r>
  <r>
    <n v="909"/>
    <s v="FDC9X4BU3W52-1"/>
    <s v="FDC9X4BU3W52"/>
    <s v="Normal"/>
    <s v="MARTIN ALBURQUEQUE ANCAJIMA"/>
    <s v="DNI"/>
    <n v="42784216"/>
    <n v="51"/>
    <n v="918091823"/>
    <x v="0"/>
    <s v="Domicilio"/>
    <s v="Confirmada"/>
    <s v="Diferida"/>
    <s v="Ecommerce android"/>
    <m/>
    <m/>
    <x v="1"/>
    <s v="Confirmado"/>
    <m/>
    <x v="1"/>
    <s v="Delivery"/>
    <s v="BELLO HORIZONTE LOS GIRASOLES D1 1 ZONA INDUSTRIAL"/>
    <s v="PARIÑAS"/>
    <s v="TALARA"/>
    <s v="PIURA"/>
    <d v="2023-10-23T17:32:19"/>
    <x v="796"/>
    <d v="2023-10-23T17:32:19"/>
    <x v="0"/>
    <x v="0"/>
    <x v="0"/>
  </r>
  <r>
    <n v="910"/>
    <s v="FDC9X4BUCGTJ-1"/>
    <s v="FDC9X4BUCGTJ"/>
    <s v="Normal"/>
    <s v="BRIDETH DAMARIS SARANGO CANO"/>
    <s v="DNI"/>
    <n v="76852103"/>
    <n v="51"/>
    <n v="938613656"/>
    <x v="0"/>
    <s v="Tienda"/>
    <s v="Confirmada"/>
    <s v="Diferida"/>
    <s v="Ecommerce android"/>
    <m/>
    <m/>
    <x v="0"/>
    <s v="Confirmado"/>
    <m/>
    <x v="1"/>
    <s v="Sullana San Martin 620 Piura"/>
    <s v="Calle San Martin Nro 620"/>
    <s v="SULLANA"/>
    <s v="SULLANA"/>
    <s v="PIURA"/>
    <d v="2023-10-23T17:33:34"/>
    <x v="797"/>
    <d v="2023-10-23T17:33:34"/>
    <x v="0"/>
    <x v="0"/>
    <x v="0"/>
  </r>
  <r>
    <n v="911"/>
    <s v="FDC9X4BURH16-1"/>
    <s v="FDC9X4BURH16"/>
    <s v="Normal"/>
    <s v="JACQUELINE ESTHER MORILLO CASAMAYOR"/>
    <s v="DNI"/>
    <n v="41003880"/>
    <n v="51"/>
    <n v="924458250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7:28:16"/>
    <x v="798"/>
    <d v="2023-10-23T17:28:16"/>
    <x v="0"/>
    <x v="0"/>
    <x v="0"/>
  </r>
  <r>
    <n v="912"/>
    <s v="FDC9X4BYT8JO-1"/>
    <s v="FDC9X4BYT8JO"/>
    <s v="Normal"/>
    <s v="Mileni Mardeli  Zavaleta Reyna"/>
    <s v="DNI"/>
    <n v="42745352"/>
    <n v="51"/>
    <n v="999302523"/>
    <x v="0"/>
    <s v="Tienda"/>
    <s v="Confirmada"/>
    <s v="Diferida"/>
    <s v="Ecommerce android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7:29:19"/>
    <x v="799"/>
    <d v="2023-10-23T17:29:20"/>
    <x v="0"/>
    <x v="0"/>
    <x v="0"/>
  </r>
  <r>
    <n v="913"/>
    <s v="FDC9X4C06JMJ-1"/>
    <s v="FDC9X4C06JMJ"/>
    <s v="Normal"/>
    <s v="MIGUEL ANGEL ALVA ANGELES"/>
    <s v="DNI"/>
    <n v="42917126"/>
    <n v="51"/>
    <n v="924854022"/>
    <x v="0"/>
    <s v="Domicilio"/>
    <s v="Confirmada"/>
    <s v="Diferida"/>
    <s v="Ecommerce android"/>
    <m/>
    <m/>
    <x v="1"/>
    <s v="Confirmado"/>
    <m/>
    <x v="1"/>
    <s v="Delivery"/>
    <s v="JIRÓN VILLA MARÍA DEL PERPETUO SOCORRO#889 ALTURA DE LA CUADRA 8 DE LA AVENIDA MORALES DUÁREZ.  TAMBIÉN A LA ALTURA DE LA CUADRA 10 DE LA AVENIDA ARGENTINA.  CASA VERDE DE 2 PISOS."/>
    <s v="LIMA"/>
    <s v="LIMA"/>
    <s v="LIMA"/>
    <d v="2023-10-23T18:01:52"/>
    <x v="800"/>
    <d v="2023-10-23T18:01:52"/>
    <x v="0"/>
    <x v="0"/>
    <x v="0"/>
  </r>
  <r>
    <n v="914"/>
    <s v="FDC9X4C6975Z-1"/>
    <s v="FDC9X4C6975Z"/>
    <s v="Normal"/>
    <s v="LIA CORNEJO QUISPE"/>
    <s v="DNI"/>
    <n v="70291153"/>
    <n v="51"/>
    <n v="931539649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7:32:06"/>
    <x v="801"/>
    <d v="2023-10-23T17:32:06"/>
    <x v="0"/>
    <x v="0"/>
    <x v="0"/>
  </r>
  <r>
    <n v="915"/>
    <s v="FDC9X4C712XH-2"/>
    <s v="FDC9X4C712XH"/>
    <s v="Normal"/>
    <s v="LEIDY JULIANY VACA MACHUCA"/>
    <s v="DNI"/>
    <n v="70678143"/>
    <n v="51"/>
    <n v="998692769"/>
    <x v="0"/>
    <s v="Tienda"/>
    <s v="Confirmada"/>
    <s v="Diferida"/>
    <s v="Ecommerce android"/>
    <m/>
    <m/>
    <x v="1"/>
    <s v="Confirmado"/>
    <m/>
    <x v="8"/>
    <s v="Mall Aventura Trujillo"/>
    <s v="Av. Mansiche con America Oeste s/n C.C. Mall Plaza Tda. 1071-1075"/>
    <s v="TRUJILLO"/>
    <s v="TRUJILLO"/>
    <s v="LA LIBERTAD"/>
    <d v="2023-10-23T17:30:27"/>
    <x v="802"/>
    <d v="2023-10-23T17:30:27"/>
    <x v="1"/>
    <x v="0"/>
    <x v="0"/>
  </r>
  <r>
    <n v="916"/>
    <s v="FDC9X4CAAYZ8-1"/>
    <s v="FDC9X4CAAYZ8"/>
    <s v="Normal"/>
    <s v="EDGAR TARRILLO FUSTAMANTE"/>
    <s v="DNI"/>
    <n v="75572932"/>
    <n v="51"/>
    <n v="902292863"/>
    <x v="0"/>
    <s v="Tienda"/>
    <s v="Confirmada"/>
    <s v="Diferida"/>
    <s v="Admin desktop"/>
    <s v="Tiendas"/>
    <s v="Confirmado"/>
    <x v="2"/>
    <s v="Creado"/>
    <m/>
    <x v="14"/>
    <s v="Plaza Lima Sur Chorrillos"/>
    <s v="Av. Paseo de la Republica s/n C.C. Plaza Lima Sur Tda. Nro 229 - 231"/>
    <s v="CHORRILLOS"/>
    <s v="LIMA"/>
    <s v="LIMA"/>
    <d v="2023-10-23T17:30:51"/>
    <x v="803"/>
    <d v="2023-10-23T17:30:51"/>
    <x v="3"/>
    <x v="1"/>
    <x v="0"/>
  </r>
  <r>
    <n v="917"/>
    <s v="FDC9X4CAU9PL-1"/>
    <s v="FDC9X4CAU9PL"/>
    <s v="Normal"/>
    <s v="JEYSITH ALTAMIRANO VELASQUEZ"/>
    <s v="DNI"/>
    <n v="73546173"/>
    <n v="51"/>
    <n v="931146110"/>
    <x v="0"/>
    <s v="Tienda"/>
    <s v="Confirmada"/>
    <s v="Diferida"/>
    <s v="Admin mobile"/>
    <m/>
    <m/>
    <x v="2"/>
    <s v="Confirmado"/>
    <m/>
    <x v="1"/>
    <s v="La Rambla Brasil"/>
    <s v="Av. Brasil Nro 778 LC. 126 – 127 – CC. La Rambla Brasil"/>
    <s v="BREÑA"/>
    <s v="LIMA"/>
    <s v="LIMA"/>
    <d v="2023-10-23T17:34:04"/>
    <x v="804"/>
    <d v="2023-10-23T17:34:04"/>
    <x v="0"/>
    <x v="0"/>
    <x v="0"/>
  </r>
  <r>
    <n v="918"/>
    <s v="FDC9X4CBM52C-1"/>
    <s v="FDC9X4CBM52C"/>
    <s v="Normal"/>
    <s v="CARLOS ALBERTO  BRICENO"/>
    <s v="DNI"/>
    <n v="32922405"/>
    <n v="51"/>
    <n v="943813632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7:30:45"/>
    <x v="805"/>
    <d v="2023-10-23T17:30:45"/>
    <x v="0"/>
    <x v="0"/>
    <x v="0"/>
  </r>
  <r>
    <n v="919"/>
    <s v="FDC9X4CBM52M-1"/>
    <s v="FDC9X4CBM52M"/>
    <s v="Normal"/>
    <s v="JUAN SEGUNDO REATEGUI REATEGUI"/>
    <s v="DNI"/>
    <n v="45366344"/>
    <n v="51"/>
    <n v="987497011"/>
    <x v="0"/>
    <s v="Domicilio"/>
    <s v="Confirmada"/>
    <s v="Diferida"/>
    <s v="Ecommerce android"/>
    <m/>
    <m/>
    <x v="1"/>
    <s v="Confirmado"/>
    <m/>
    <x v="1"/>
    <s v="Delivery"/>
    <s v="JIRÓN PERU # 206 POR PROLONGACION TAYLOR, CERRITO DE LA LIBERTAD"/>
    <s v="HUANCAYO"/>
    <s v="HUANCAYO"/>
    <s v="JUNÍN"/>
    <d v="2023-10-23T17:34:41"/>
    <x v="805"/>
    <d v="2023-10-23T17:41:23"/>
    <x v="0"/>
    <x v="0"/>
    <x v="0"/>
  </r>
  <r>
    <n v="920"/>
    <s v="FDC9X4CIA8HY-1"/>
    <s v="FDC9X4CIA8HY"/>
    <s v="Normal"/>
    <s v="CLAUDIA AURORA PEREZ ARRARTE"/>
    <s v="DNI"/>
    <n v="71909194"/>
    <n v="51"/>
    <n v="950049001"/>
    <x v="0"/>
    <s v="Tienda"/>
    <s v="Confirmada"/>
    <s v="Diferida"/>
    <s v="Ecommerce iOS"/>
    <m/>
    <m/>
    <x v="0"/>
    <s v="Confirmado"/>
    <m/>
    <x v="1"/>
    <s v="Real Plaza Pucallpa"/>
    <s v="Av. Centenario Nro 1642 - CC. Real Plaza de LC-124 / LC- 126"/>
    <s v="YARINACOCHA"/>
    <s v="CORONEL PORTILLO"/>
    <s v="UCAYALI"/>
    <d v="2023-10-23T17:32:59"/>
    <x v="806"/>
    <d v="2023-10-23T17:32:59"/>
    <x v="0"/>
    <x v="0"/>
    <x v="0"/>
  </r>
  <r>
    <n v="921"/>
    <s v="FDC9X4CITJHJ-1"/>
    <s v="FDC9X4CITJHJ"/>
    <s v="Normal"/>
    <s v="TANIA SHANTY HUAYTA SUPO"/>
    <s v="DNI"/>
    <n v="71568542"/>
    <n v="51"/>
    <m/>
    <x v="0"/>
    <s v="Tienda"/>
    <s v="Confirmada"/>
    <s v="Diferida"/>
    <s v="Admin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7:31:59"/>
    <x v="807"/>
    <d v="2023-10-23T17:31:59"/>
    <x v="0"/>
    <x v="0"/>
    <x v="0"/>
  </r>
  <r>
    <n v="922"/>
    <s v="FDC9X4CLUUUG-1"/>
    <s v="FDC9X4CLUUUG"/>
    <s v="Normal"/>
    <s v="Marcela Bautista"/>
    <s v="CE"/>
    <n v="1248556"/>
    <n v="51"/>
    <n v="992802074"/>
    <x v="0"/>
    <s v="Tienda"/>
    <s v="Confirmada"/>
    <s v="Diferida"/>
    <s v="Ecommerce desktop"/>
    <m/>
    <m/>
    <x v="4"/>
    <s v="Confirmado"/>
    <m/>
    <x v="1"/>
    <s v="Real Plaza Puruchuco"/>
    <s v="Av. Nicolás Ayllon 4770 C.C. Real Plaza Este LC-173"/>
    <s v="ATE"/>
    <s v="LIMA"/>
    <s v="LIMA"/>
    <d v="2023-10-23T17:36:13"/>
    <x v="808"/>
    <d v="2023-10-23T17:36:14"/>
    <x v="0"/>
    <x v="0"/>
    <x v="0"/>
  </r>
  <r>
    <n v="923"/>
    <s v="FDC9X4CRNCAA-1"/>
    <s v="FDC9X4CRNCAA"/>
    <s v="Normal"/>
    <s v="maria elena perez yucra"/>
    <s v="DNI"/>
    <n v="74824043"/>
    <n v="51"/>
    <n v="977980215"/>
    <x v="0"/>
    <s v="Recógelo ahora"/>
    <s v="Confirmada"/>
    <s v="Diferida"/>
    <s v="Admin desktop"/>
    <m/>
    <m/>
    <x v="5"/>
    <m/>
    <m/>
    <x v="17"/>
    <s v="Real Plaza Salaverry"/>
    <s v="Av. Salaverry Nro 24 - LC. Nro 421 CC. Real Plaza Salaverry"/>
    <s v="JESUS MARIA"/>
    <s v="LIMA"/>
    <s v="LIMA"/>
    <d v="2023-10-23T17:32:48"/>
    <x v="809"/>
    <d v="2023-10-23T17:32:49"/>
    <x v="3"/>
    <x v="1"/>
    <x v="0"/>
  </r>
  <r>
    <n v="924"/>
    <s v="FDC9X4CSNSDQ-1"/>
    <s v="FDC9X4CSNSDQ"/>
    <s v="Normal"/>
    <s v="JULIO ENRIQUE CANSAYA RAMOS"/>
    <s v="DNI"/>
    <n v="47565801"/>
    <n v="51"/>
    <n v="989421930"/>
    <x v="0"/>
    <s v="Tienda"/>
    <s v="Confirmada"/>
    <s v="Diferida"/>
    <s v="Ecommerce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7:37:51"/>
    <x v="810"/>
    <d v="2023-10-23T17:42:11"/>
    <x v="0"/>
    <x v="0"/>
    <x v="0"/>
  </r>
  <r>
    <n v="925"/>
    <s v="FDC9X4CUG3P6-1"/>
    <s v="FDC9X4CUG3P6"/>
    <s v="Normal"/>
    <s v="ALEX AUGUSTO QUIROZ VARGAS"/>
    <s v="DNI"/>
    <n v="47113715"/>
    <n v="51"/>
    <n v="991848519"/>
    <x v="0"/>
    <s v="Tienda"/>
    <s v="Confirmada"/>
    <s v="Diferida"/>
    <s v="Admin desktop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7:40:53"/>
    <x v="811"/>
    <d v="2023-10-23T17:40:53"/>
    <x v="0"/>
    <x v="0"/>
    <x v="0"/>
  </r>
  <r>
    <n v="926"/>
    <s v="FDC9X4CZV7UA-1"/>
    <s v="FDC9X4CZV7UA"/>
    <s v="Normal"/>
    <s v="JOSE MANUEL DELGADO ORDOÑEZ"/>
    <s v="DNI"/>
    <n v="29426150"/>
    <n v="51"/>
    <n v="959933697"/>
    <x v="0"/>
    <s v="Tienda"/>
    <s v="Confirmada"/>
    <s v="Diferida"/>
    <s v="Ecommerce mobile"/>
    <s v="Cluster"/>
    <s v="Confirmado"/>
    <x v="0"/>
    <s v="Creado"/>
    <m/>
    <x v="0"/>
    <s v="Mall Aventura Arequipa"/>
    <s v="Av. Porongoche 500 C.C. Mall Aventura Plaza Arequipa Tda. 2026-2028"/>
    <s v="AREQUIPA"/>
    <s v="AREQUIPA"/>
    <s v="AREQUIPA"/>
    <d v="2023-10-23T17:36:10"/>
    <x v="812"/>
    <d v="2023-10-23T17:36:10"/>
    <x v="0"/>
    <x v="0"/>
    <x v="0"/>
  </r>
  <r>
    <n v="927"/>
    <s v="FDC9X4CZZIKH-1"/>
    <s v="FDC9X4CZZIKH"/>
    <s v="Normal"/>
    <s v="FREYDA ALISSON CAMPOS VIRU"/>
    <s v="DNI"/>
    <n v="72630937"/>
    <n v="51"/>
    <n v="947360381"/>
    <x v="0"/>
    <s v="Tienda"/>
    <s v="Confirmada"/>
    <s v="Diferida"/>
    <s v="Ecommerce android"/>
    <m/>
    <m/>
    <x v="0"/>
    <s v="Confirmado"/>
    <m/>
    <x v="1"/>
    <s v="Plaza Del Sol Huacho"/>
    <s v="Calle Colon Nro 601 C.C. Plaza del Sol Norte Chico Tda. Nro 232"/>
    <s v="HUACHO"/>
    <s v="HUAURA"/>
    <s v="LIMA"/>
    <d v="2023-10-23T17:39:55"/>
    <x v="813"/>
    <d v="2023-10-23T17:39:55"/>
    <x v="0"/>
    <x v="0"/>
    <x v="0"/>
  </r>
  <r>
    <n v="928"/>
    <s v="FDC9X4DAAD1B-1"/>
    <s v="FDC9X4DAAD1B"/>
    <s v="Normal"/>
    <s v="CESAR AGUSTO PASTOR PAREDES"/>
    <s v="DNI"/>
    <n v="44089157"/>
    <n v="51"/>
    <n v="943107950"/>
    <x v="0"/>
    <s v="Tienda"/>
    <s v="Confirmada"/>
    <s v="Diferida"/>
    <s v="Admin mobile"/>
    <m/>
    <m/>
    <x v="0"/>
    <s v="Confirmado"/>
    <m/>
    <x v="1"/>
    <s v="Chimbote Ladislao Espinar 505-509 Ancash"/>
    <s v="Jr. Ladislao Espinar Nro 505 - 509"/>
    <s v="CHIMBOTE"/>
    <s v="SANTA"/>
    <s v="ANCASH"/>
    <d v="2023-10-23T17:36:32"/>
    <x v="814"/>
    <d v="2023-10-23T17:36:32"/>
    <x v="0"/>
    <x v="0"/>
    <x v="0"/>
  </r>
  <r>
    <n v="929"/>
    <s v="FDC9X4DBCY9F-1"/>
    <s v="FDC9X4DBCY9F"/>
    <s v="Normal"/>
    <s v="DIEGO ERNESTO BARDALES GONGORA"/>
    <s v="DNI"/>
    <n v="76007804"/>
    <n v="51"/>
    <n v="982328856"/>
    <x v="0"/>
    <s v="Domicilio"/>
    <s v="Confirmada"/>
    <s v="Diferida"/>
    <s v="Ecommerce android"/>
    <m/>
    <m/>
    <x v="1"/>
    <s v="Confirmado"/>
    <m/>
    <x v="1"/>
    <s v="Delivery"/>
    <s v="JR CAJAMARCA S/N DETRAS DEL HOSPITAL DE CONTINGENCIA"/>
    <s v="BELLAVISTA"/>
    <s v="BELLAVISTA"/>
    <s v="SAN MARTÍN"/>
    <d v="2023-10-23T17:40:55"/>
    <x v="815"/>
    <d v="2023-10-23T17:40:55"/>
    <x v="0"/>
    <x v="0"/>
    <x v="0"/>
  </r>
  <r>
    <n v="930"/>
    <s v="FDC9X4DCQ94K-1"/>
    <s v="FDC9X4DCQ94K"/>
    <s v="Normal"/>
    <s v="Angela Jazmin Agurto Nuñez"/>
    <s v="DNI"/>
    <n v="74390516"/>
    <n v="51"/>
    <n v="981558886"/>
    <x v="0"/>
    <s v="Tienda"/>
    <s v="Confirmada"/>
    <s v="Diferida"/>
    <s v="Admin mobile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7:36:50"/>
    <x v="816"/>
    <d v="2023-10-23T17:36:50"/>
    <x v="0"/>
    <x v="0"/>
    <x v="0"/>
  </r>
  <r>
    <n v="931"/>
    <s v="FDC9X4DFXZYT-1"/>
    <s v="FDC9X4DFXZYT"/>
    <s v="Normal"/>
    <s v="Vilma Jara Layme"/>
    <s v="DNI"/>
    <n v="2161865"/>
    <n v="51"/>
    <n v="913123988"/>
    <x v="0"/>
    <s v="Tienda"/>
    <s v="Confirmada"/>
    <s v="Diferida"/>
    <s v="Admin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7:37:21"/>
    <x v="817"/>
    <d v="2023-10-23T17:37:21"/>
    <x v="0"/>
    <x v="0"/>
    <x v="0"/>
  </r>
  <r>
    <n v="932"/>
    <s v="FDC9X4DR5247-1"/>
    <s v="FDC9X4DR5247"/>
    <s v="Normal"/>
    <s v="ALESSANDRA GRISELDA OLIVARES MOSTACERO"/>
    <s v="DNI"/>
    <n v="77393542"/>
    <n v="51"/>
    <n v="969802183"/>
    <x v="0"/>
    <s v="Domicilio"/>
    <s v="Confirmada"/>
    <s v="Diferida"/>
    <s v="Ecommerce android"/>
    <s v="Cluster"/>
    <s v="Confirmado"/>
    <x v="1"/>
    <s v="Creado"/>
    <m/>
    <x v="0"/>
    <s v="Delivery"/>
    <s v="URBANIZACION INDEPENDENCIA A 14 FRENTE A LA PUERTA TRASERA DEL INICIAL 322 NUESTRA SEÑORA DEL PERPETUO SOCORRO."/>
    <s v="BARRANCA"/>
    <s v="BARRANCA"/>
    <s v="LIMA"/>
    <d v="2023-10-23T17:38:08"/>
    <x v="818"/>
    <d v="2023-10-23T17:42:54"/>
    <x v="0"/>
    <x v="0"/>
    <x v="0"/>
  </r>
  <r>
    <n v="933"/>
    <s v="FDC9X4DRBHNC-1"/>
    <s v="FDC9X4DRBHNC"/>
    <s v="Normal"/>
    <s v="JOSE ANTONIO TACO MARENGO"/>
    <s v="DNI"/>
    <n v="8882024"/>
    <n v="51"/>
    <n v="922168050"/>
    <x v="0"/>
    <s v="Tienda"/>
    <s v="Confirmada"/>
    <s v="Diferida"/>
    <s v="Admin mobile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7:39:10"/>
    <x v="819"/>
    <d v="2023-10-23T17:39:10"/>
    <x v="0"/>
    <x v="0"/>
    <x v="0"/>
  </r>
  <r>
    <n v="934"/>
    <s v="FDC9X4DRHX7L-1"/>
    <s v="FDC9X4DRHX7L"/>
    <s v="Normal"/>
    <s v="yenny munoz villar"/>
    <s v="DNI"/>
    <n v="19934065"/>
    <n v="51"/>
    <n v="980032485"/>
    <x v="0"/>
    <s v="Tienda"/>
    <s v="Confirmada"/>
    <s v="Diferida"/>
    <s v="Admin mobile"/>
    <m/>
    <m/>
    <x v="0"/>
    <s v="Confirmado"/>
    <m/>
    <x v="1"/>
    <s v="Open Plaza Huancayo"/>
    <s v="Av. Ferrocarril Nro 146-150 Esq. Con Prol. San Carlos Nro 136 C.C. Open Plaza Huancayo LC30"/>
    <s v="HUANCAYO"/>
    <s v="HUANCAYO"/>
    <s v="JUNÍN"/>
    <d v="2023-10-23T17:42:56"/>
    <x v="820"/>
    <d v="2023-10-23T17:42:56"/>
    <x v="0"/>
    <x v="0"/>
    <x v="0"/>
  </r>
  <r>
    <n v="935"/>
    <s v="FDC9X4DUEYV4-1"/>
    <s v="FDC9X4DUEYV4"/>
    <s v="Normal"/>
    <s v="Cielo Marshals Barnuevo Gonzales"/>
    <s v="DNI"/>
    <n v="73892224"/>
    <n v="51"/>
    <n v="966960693"/>
    <x v="0"/>
    <s v="Tienda"/>
    <s v="Confirmada"/>
    <s v="Diferida"/>
    <s v="Ecommerce mobile"/>
    <m/>
    <m/>
    <x v="2"/>
    <s v="Confirmado"/>
    <m/>
    <x v="1"/>
    <s v="Plaza San Miguel"/>
    <s v="Av. La Marina Nro 2000 Tda. Nro 96 SN C.C. Plaza San Miguel"/>
    <s v="SAN MIGUEL"/>
    <s v="LIMA"/>
    <s v="LIMA"/>
    <d v="2023-10-23T17:40:16"/>
    <x v="821"/>
    <d v="2023-10-23T17:40:16"/>
    <x v="0"/>
    <x v="0"/>
    <x v="0"/>
  </r>
  <r>
    <n v="936"/>
    <s v="FDC9X4DUEYVK-1"/>
    <s v="FDC9X4DUEYVK"/>
    <s v="Normal"/>
    <s v="skip  hernandez quiñones"/>
    <s v="DNI"/>
    <n v="46826174"/>
    <n v="51"/>
    <n v="938222243"/>
    <x v="0"/>
    <s v="Tienda"/>
    <s v="Confirmada"/>
    <s v="Diferida"/>
    <s v="Ecommerce iOS"/>
    <m/>
    <m/>
    <x v="0"/>
    <s v="Confirmado"/>
    <m/>
    <x v="1"/>
    <s v="Tambopata Leon Velarde 315 Madre De Dios"/>
    <s v="Av. Leon Velarde Nro. 315 -- (C.C. Nativa Center)"/>
    <s v="TAMBOPATA"/>
    <s v="TAMBOPATA"/>
    <s v="MADRE DE DIOS"/>
    <d v="2023-10-23T17:49:39"/>
    <x v="821"/>
    <d v="2023-10-23T17:49:40"/>
    <x v="0"/>
    <x v="0"/>
    <x v="0"/>
  </r>
  <r>
    <n v="937"/>
    <s v="FDC9X4DZRW6G-1"/>
    <s v="FDC9X4DZRW6G"/>
    <s v="Normal"/>
    <s v="JHON PAUL ROJAS MARCOS"/>
    <s v="DNI"/>
    <n v="47425751"/>
    <n v="51"/>
    <n v="986403534"/>
    <x v="0"/>
    <s v="Tienda"/>
    <s v="Confirmada"/>
    <s v="Diferida"/>
    <s v="Admin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7:40:21"/>
    <x v="822"/>
    <d v="2023-10-23T17:40:21"/>
    <x v="0"/>
    <x v="0"/>
    <x v="0"/>
  </r>
  <r>
    <n v="938"/>
    <s v="FDC9X4E04R7W-1"/>
    <s v="FDC9X4E04R7W"/>
    <s v="Normal"/>
    <s v="Marita Ramos"/>
    <s v="DNI"/>
    <n v="42155319"/>
    <n v="51"/>
    <n v="977193636"/>
    <x v="0"/>
    <s v="Tienda"/>
    <s v="Confirmada"/>
    <s v="Diferida"/>
    <s v="Admin desktop"/>
    <s v="Cluster"/>
    <s v="Confirmado"/>
    <x v="2"/>
    <s v="Creado"/>
    <m/>
    <x v="0"/>
    <s v="Plaza Lima Sur Chorrillos"/>
    <s v="Av. Paseo de la Republica s/n C.C. Plaza Lima Sur Tda. Nro 229 - 231"/>
    <s v="CHORRILLOS"/>
    <s v="LIMA"/>
    <s v="LIMA"/>
    <d v="2023-10-23T17:40:36"/>
    <x v="823"/>
    <d v="2023-10-23T17:40:36"/>
    <x v="0"/>
    <x v="0"/>
    <x v="0"/>
  </r>
  <r>
    <n v="939"/>
    <s v="FDC9X4E3N7Z4-1"/>
    <s v="FDC9X4E3N7Z4"/>
    <s v="Normal"/>
    <s v="ARTHUR JEFFERSON ALVAREZ ARICA"/>
    <s v="DNI"/>
    <n v="72564583"/>
    <n v="51"/>
    <n v="994271173"/>
    <x v="0"/>
    <s v="Tienda"/>
    <s v="Confirmada"/>
    <s v="Diferida"/>
    <s v="Admin mobile"/>
    <m/>
    <m/>
    <x v="2"/>
    <s v="Confirmado"/>
    <m/>
    <x v="1"/>
    <s v="Mall Del Sur"/>
    <s v="Av. Los Lirios Nro 301 LCS-1042 C.C. Mall del Sur"/>
    <s v="SAN JUAN DE MIRAFLORES"/>
    <s v="LIMA"/>
    <s v="LIMA"/>
    <d v="2023-10-23T17:41:53"/>
    <x v="824"/>
    <d v="2023-10-23T17:41:53"/>
    <x v="0"/>
    <x v="0"/>
    <x v="0"/>
  </r>
  <r>
    <n v="940"/>
    <s v="FDC9X4E8Y008-1"/>
    <s v="FDC9X4E8Y008"/>
    <s v="Normal"/>
    <s v="JHONATAN GREGORIO YARLEQUE REYES"/>
    <s v="DNI"/>
    <n v="46736198"/>
    <n v="51"/>
    <n v="934519447"/>
    <x v="0"/>
    <s v="Tienda"/>
    <s v="Confirmada"/>
    <s v="Diferida"/>
    <s v="Ecommerce mobile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7:42:01"/>
    <x v="825"/>
    <d v="2023-10-23T17:42:01"/>
    <x v="0"/>
    <x v="0"/>
    <x v="0"/>
  </r>
  <r>
    <n v="941"/>
    <s v="FDC9X4EA70OE-1"/>
    <s v="FDC9X4EA70OE"/>
    <s v="Normal"/>
    <s v="David Ricardo Alosilla Palacios"/>
    <s v="DNI"/>
    <n v="45693986"/>
    <n v="51"/>
    <n v="943731543"/>
    <x v="0"/>
    <s v="Tienda"/>
    <s v="Confirmada"/>
    <s v="Diferida"/>
    <s v="Ecommerce mobile"/>
    <m/>
    <m/>
    <x v="0"/>
    <s v="Confirmado"/>
    <m/>
    <x v="1"/>
    <s v="Real Plaza Cuzco"/>
    <s v="Av. La Cultura C.C. Real Plaza Cuzco, Tda Nro 148"/>
    <s v="CUSCO"/>
    <s v="CUSCO"/>
    <s v="CUSCO"/>
    <d v="2023-10-23T17:48:47"/>
    <x v="826"/>
    <d v="2023-10-23T17:48:47"/>
    <x v="0"/>
    <x v="0"/>
    <x v="0"/>
  </r>
  <r>
    <n v="942"/>
    <s v="FDC9X4EC1H39-1"/>
    <s v="FDC9X4EC1H39"/>
    <s v="Normal"/>
    <s v="TATIANA MILAGROS VILLANUEVA NEGREIROS"/>
    <s v="DNI"/>
    <n v="41901151"/>
    <n v="51"/>
    <n v="945224488"/>
    <x v="0"/>
    <s v="Domicilio"/>
    <s v="Confirmada"/>
    <s v="Diferida"/>
    <s v="Ecommerce iOS"/>
    <m/>
    <m/>
    <x v="1"/>
    <s v="Confirmado"/>
    <m/>
    <x v="1"/>
    <s v="Delivery"/>
    <s v="JIRÓN PERÚ #314 FRENTE AL EX CONSEJO"/>
    <s v="POMABAMBA"/>
    <s v="POMABAMBA"/>
    <s v="ANCASH"/>
    <d v="2023-10-23T18:27:49"/>
    <x v="827"/>
    <d v="2023-10-23T18:27:49"/>
    <x v="0"/>
    <x v="0"/>
    <x v="0"/>
  </r>
  <r>
    <n v="943"/>
    <s v="FDC9X4EC1H39-2"/>
    <s v="FDC9X4EC1H39"/>
    <s v="Normal"/>
    <s v="TATIANA MILAGROS VILLANUEVA NEGREIROS"/>
    <s v="DNI"/>
    <n v="41901151"/>
    <n v="51"/>
    <n v="945224488"/>
    <x v="0"/>
    <s v="Domicilio"/>
    <s v="Confirmada"/>
    <s v="Diferida"/>
    <s v="Ecommerce iOS"/>
    <m/>
    <m/>
    <x v="1"/>
    <s v="Confirmado"/>
    <m/>
    <x v="8"/>
    <s v="Delivery"/>
    <s v="JIRÓN PERÚ #314 FRENTE AL EX CONSEJO"/>
    <s v="POMABAMBA"/>
    <s v="POMABAMBA"/>
    <s v="ANCASH"/>
    <d v="2023-10-23T18:27:49"/>
    <x v="827"/>
    <d v="2023-10-23T18:27:49"/>
    <x v="1"/>
    <x v="0"/>
    <x v="0"/>
  </r>
  <r>
    <n v="944"/>
    <s v="FDC9X4EEYIBW-1"/>
    <s v="FDC9X4EEYIBW"/>
    <s v="Normal"/>
    <s v="José Luis  Portugal Hurtado"/>
    <s v="DNI"/>
    <n v="31543545"/>
    <n v="51"/>
    <n v="965437913"/>
    <x v="0"/>
    <s v="Domicilio"/>
    <s v="Confirmada"/>
    <s v="Diferida"/>
    <s v="Ecommerce mobile"/>
    <m/>
    <m/>
    <x v="1"/>
    <s v="Confirmado"/>
    <m/>
    <x v="1"/>
    <s v="Delivery"/>
    <s v="Urb Larapa A4-7 Detrás de la universidad La Andina, al frente de la iglesia de los mormones"/>
    <s v="SAN JERONIMO"/>
    <s v="CUSCO"/>
    <s v="CUSCO"/>
    <d v="2023-10-23T18:50:04"/>
    <x v="828"/>
    <d v="2023-10-23T18:50:04"/>
    <x v="0"/>
    <x v="0"/>
    <x v="0"/>
  </r>
  <r>
    <n v="945"/>
    <s v="FDC9X4EFBDC8-1"/>
    <s v="FDC9X4EFBDC8"/>
    <s v="Normal"/>
    <s v="CARINA MENCKELY YACOPAICO FERNANDEZ"/>
    <s v="DNI"/>
    <n v="44021679"/>
    <n v="51"/>
    <n v="949758201"/>
    <x v="0"/>
    <s v="Domicilio"/>
    <s v="Confirmada"/>
    <s v="Diferida"/>
    <s v="Ecommerce android"/>
    <m/>
    <m/>
    <x v="1"/>
    <s v="Confirmado"/>
    <m/>
    <x v="1"/>
    <s v="Delivery"/>
    <s v="JR. LEONCIO PRADO 226 AL FRENTE DE MERA PLAZA"/>
    <s v="BAGUA GRANDE"/>
    <s v="UTCUBAMBA"/>
    <s v="AMAZONAS"/>
    <d v="2023-10-23T18:15:09"/>
    <x v="829"/>
    <d v="2023-10-23T18:15:09"/>
    <x v="0"/>
    <x v="0"/>
    <x v="0"/>
  </r>
  <r>
    <n v="946"/>
    <s v="FDC9X4EHMZMQ-1"/>
    <s v="FDC9X4EHMZMQ"/>
    <s v="Normal"/>
    <s v="JOSE ANTONIO ESTELA RUIZ"/>
    <s v="DNI"/>
    <n v="10809585"/>
    <n v="51"/>
    <n v="945126766"/>
    <x v="0"/>
    <s v="Domicilio"/>
    <s v="Confirmada"/>
    <s v="Diferida"/>
    <s v="Ecommerce desktop"/>
    <m/>
    <m/>
    <x v="3"/>
    <s v="Confirmado"/>
    <m/>
    <x v="1"/>
    <s v="Delivery"/>
    <s v="JIRÓN ALEJANDRO PERALTA 186 VILLA VICTORIA SURQUILLO A LA ALTURA DE LA CUADRA 5 TOMAS MARSANO"/>
    <s v="SURQUILLO"/>
    <s v="LIMA"/>
    <s v="LIMA"/>
    <d v="2023-10-23T19:35:21"/>
    <x v="830"/>
    <d v="2023-10-23T19:40:59"/>
    <x v="0"/>
    <x v="0"/>
    <x v="0"/>
  </r>
  <r>
    <n v="947"/>
    <s v="FDC9X4EMA6Y4-1"/>
    <s v="FDC9X4EMA6Y4"/>
    <s v="Normal"/>
    <s v="sarita janet  vasquez tello"/>
    <s v="DNI"/>
    <n v="44002611"/>
    <n v="51"/>
    <n v="924875558"/>
    <x v="0"/>
    <s v="Domicilio"/>
    <s v="Confirmada"/>
    <s v="Diferida"/>
    <s v="Ecommerce android"/>
    <m/>
    <m/>
    <x v="1"/>
    <s v="Confirmado"/>
    <m/>
    <x v="1"/>
    <s v="Delivery"/>
    <s v="hermanas  paucar av marginal mz a lt9 frente a  ceramicos quinto"/>
    <s v="PICHANAQUI"/>
    <s v="CHANCHAMAYO"/>
    <s v="JUNÍN"/>
    <d v="2023-10-23T17:50:54"/>
    <x v="831"/>
    <d v="2023-10-23T17:50:54"/>
    <x v="0"/>
    <x v="0"/>
    <x v="0"/>
  </r>
  <r>
    <n v="948"/>
    <s v="FDC9X4EMKWV6-1"/>
    <s v="FDC9X4EMKWV6"/>
    <s v="Normal"/>
    <s v="CHARO CHACON BERROCAL"/>
    <s v="DNI"/>
    <n v="44338554"/>
    <n v="51"/>
    <n v="927594659"/>
    <x v="0"/>
    <s v="Tienda"/>
    <s v="Confirmada"/>
    <s v="Diferida"/>
    <s v="Admin desktop"/>
    <m/>
    <m/>
    <x v="0"/>
    <s v="Confirmado"/>
    <m/>
    <x v="1"/>
    <s v="Tambopata Leon Velarde 315 Madre De Dios"/>
    <s v="Av. Leon Velarde Nro. 315 -- (C.C. Nativa Center)"/>
    <s v="TAMBOPATA"/>
    <s v="TAMBOPATA"/>
    <s v="MADRE DE DIOS"/>
    <d v="2023-10-23T18:29:54"/>
    <x v="832"/>
    <d v="2023-10-23T18:29:55"/>
    <x v="0"/>
    <x v="0"/>
    <x v="0"/>
  </r>
  <r>
    <n v="949"/>
    <s v="FDC9X4EMKWV6-2"/>
    <s v="FDC9X4EMKWV6"/>
    <s v="Normal"/>
    <s v="CHARO CHACON BERROCAL"/>
    <s v="DNI"/>
    <n v="44338554"/>
    <n v="51"/>
    <n v="927594659"/>
    <x v="0"/>
    <s v="Tienda"/>
    <s v="Confirmada"/>
    <s v="Diferida"/>
    <s v="Admin desktop"/>
    <s v="Tiendas"/>
    <s v="Confirmado"/>
    <x v="0"/>
    <s v="Creado"/>
    <m/>
    <x v="29"/>
    <s v="Tambopata Leon Velarde 315 Madre De Dios"/>
    <s v="Av. Leon Velarde Nro. 315 -- (C.C. Nativa Center)"/>
    <s v="TAMBOPATA"/>
    <s v="TAMBOPATA"/>
    <s v="MADRE DE DIOS"/>
    <d v="2023-10-23T18:29:54"/>
    <x v="832"/>
    <d v="2023-10-23T18:29:55"/>
    <x v="3"/>
    <x v="1"/>
    <x v="0"/>
  </r>
  <r>
    <n v="950"/>
    <s v="FDC9X4ENCSBY-1"/>
    <s v="FDC9X4ENCSBY"/>
    <s v="Normal"/>
    <s v="LUCRECIA MILAGROS QUISPE GUERRERO"/>
    <s v="DNI"/>
    <n v="40353724"/>
    <n v="51"/>
    <n v="932291071"/>
    <x v="0"/>
    <s v="Tienda"/>
    <s v="Confirmada"/>
    <s v="Diferida"/>
    <s v="Ecommerce android"/>
    <m/>
    <m/>
    <x v="2"/>
    <s v="Confirmado"/>
    <m/>
    <x v="1"/>
    <s v="CC Risso"/>
    <s v="Av. General Alvarez de Arenales 2283."/>
    <s v="LINCE"/>
    <s v="LIMA"/>
    <s v="LIMA"/>
    <d v="2023-10-23T17:45:31"/>
    <x v="833"/>
    <d v="2023-10-23T17:45:31"/>
    <x v="0"/>
    <x v="0"/>
    <x v="0"/>
  </r>
  <r>
    <n v="951"/>
    <s v="FDC9X4ESJA6B-1"/>
    <s v="FDC9X4ESJA6B"/>
    <s v="Normal"/>
    <s v="WALTER YUAN LALICH LI"/>
    <s v="DNI"/>
    <n v="25788536"/>
    <n v="51"/>
    <n v="953500706"/>
    <x v="0"/>
    <s v="Domicilio"/>
    <s v="Confirmada"/>
    <s v="Diferida"/>
    <s v="Ecommerce android"/>
    <m/>
    <m/>
    <x v="1"/>
    <s v="Confirmado"/>
    <m/>
    <x v="1"/>
    <s v="Delivery"/>
    <s v="Calle Tupac Amaru 501 dpto. 203 A 4 cuadras de la plaza las Américas aproximadamente"/>
    <s v="CERRO COLORADO"/>
    <s v="AREQUIPA"/>
    <s v="AREQUIPA"/>
    <d v="2023-10-23T17:47:24"/>
    <x v="834"/>
    <d v="2023-10-23T17:47:24"/>
    <x v="0"/>
    <x v="0"/>
    <x v="0"/>
  </r>
  <r>
    <n v="952"/>
    <s v="FDC9X4EWRHP8-1"/>
    <s v="FDC9X4EWRHP8"/>
    <s v="Normal"/>
    <s v="LUZ YESENIA BUENDIA MACEN"/>
    <s v="DNI"/>
    <n v="45599384"/>
    <n v="51"/>
    <n v="917905604"/>
    <x v="0"/>
    <s v="Tienda"/>
    <s v="Confirmada"/>
    <s v="Diferida"/>
    <s v="Admin desktop"/>
    <m/>
    <m/>
    <x v="4"/>
    <s v="Confirmado"/>
    <m/>
    <x v="1"/>
    <s v="Open Plaza Angamos"/>
    <s v="Av. Angamos Nro 1803 C.C. Angamos Open Plaza Tda. 39"/>
    <s v="SURQUILLO"/>
    <s v="LIMA"/>
    <s v="LIMA"/>
    <d v="2023-10-23T17:46:01"/>
    <x v="835"/>
    <d v="2023-10-23T17:46:01"/>
    <x v="0"/>
    <x v="0"/>
    <x v="0"/>
  </r>
  <r>
    <n v="953"/>
    <s v="FDC9X4EX8N2J-1"/>
    <s v="FDC9X4EX8N2J"/>
    <s v="Normal"/>
    <s v="athalia saray  sanchez ayerve"/>
    <s v="DNI"/>
    <n v="72168658"/>
    <n v="51"/>
    <n v="969414367"/>
    <x v="0"/>
    <s v="Recógelo ahora"/>
    <s v="Confirmada"/>
    <s v="Diferida"/>
    <s v="Ecommerce android"/>
    <m/>
    <m/>
    <x v="5"/>
    <m/>
    <m/>
    <x v="10"/>
    <s v="Real Plaza Cuzco"/>
    <s v="Av. La Cultura C.C. Real Plaza Cuzco, Tda Nro 148"/>
    <s v="CUSCO"/>
    <s v="CUSCO"/>
    <s v="CUSCO"/>
    <d v="2023-10-23T18:44:54"/>
    <x v="836"/>
    <d v="2023-10-23T18:44:54"/>
    <x v="2"/>
    <x v="1"/>
    <x v="0"/>
  </r>
  <r>
    <n v="954"/>
    <s v="FDC9X4EX8N2J-2"/>
    <s v="FDC9X4EX8N2J"/>
    <s v="Normal"/>
    <s v="athalia saray  sanchez ayerve"/>
    <s v="DNI"/>
    <n v="72168658"/>
    <n v="51"/>
    <n v="969414367"/>
    <x v="0"/>
    <s v="Tienda"/>
    <s v="Confirmada"/>
    <s v="Diferida"/>
    <s v="Ecommerce android"/>
    <m/>
    <m/>
    <x v="0"/>
    <s v="Confirmado"/>
    <m/>
    <x v="1"/>
    <s v="Real Plaza Cuzco"/>
    <s v="Av. La Cultura C.C. Real Plaza Cuzco, Tda Nro 148"/>
    <s v="CUSCO"/>
    <s v="CUSCO"/>
    <s v="CUSCO"/>
    <d v="2023-10-23T18:44:54"/>
    <x v="836"/>
    <d v="2023-10-23T18:44:54"/>
    <x v="0"/>
    <x v="0"/>
    <x v="0"/>
  </r>
  <r>
    <n v="955"/>
    <s v="FDC9X4FEMKW6-1"/>
    <s v="FDC9X4FEMKW6"/>
    <s v="Normal"/>
    <s v="FREDY VILCA APAZA"/>
    <s v="DNI"/>
    <n v="42142134"/>
    <n v="51"/>
    <n v="901162508"/>
    <x v="0"/>
    <s v="Tienda"/>
    <s v="Confirmada"/>
    <s v="Diferida"/>
    <s v="Admin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7:50:33"/>
    <x v="837"/>
    <d v="2023-10-23T17:50:33"/>
    <x v="0"/>
    <x v="0"/>
    <x v="0"/>
  </r>
  <r>
    <n v="956"/>
    <s v="FDC9X4FSI5FY-1"/>
    <s v="FDC9X4FSI5FY"/>
    <s v="Normal"/>
    <s v="MARIA ESTILITA VILLALOBOS VASQUEZ"/>
    <s v="DNI"/>
    <n v="47899631"/>
    <n v="51"/>
    <n v="916668054"/>
    <x v="0"/>
    <s v="Tienda"/>
    <s v="Confirmada"/>
    <s v="Diferida"/>
    <s v="Ecommerce mobile"/>
    <m/>
    <m/>
    <x v="2"/>
    <s v="Confirmado"/>
    <m/>
    <x v="1"/>
    <s v="La Rambla Brasil"/>
    <s v="Av. Brasil Nro 778 LC. 126 – 127 – CC. La Rambla Brasil"/>
    <s v="BREÑA"/>
    <s v="LIMA"/>
    <s v="LIMA"/>
    <d v="2023-10-23T17:51:24"/>
    <x v="838"/>
    <d v="2023-10-23T17:51:24"/>
    <x v="0"/>
    <x v="0"/>
    <x v="0"/>
  </r>
  <r>
    <n v="957"/>
    <s v="FDC9X4FWFMFR-1"/>
    <s v="FDC9X4FWFMFR"/>
    <s v="Normal"/>
    <s v="GILBERTO AUGUSTO DA ROCHA VERA"/>
    <s v="DNI"/>
    <n v="49046121"/>
    <n v="51"/>
    <n v="992670312"/>
    <x v="0"/>
    <s v="Domicilio"/>
    <s v="Confirmada"/>
    <s v="Diferida"/>
    <s v="Ecommerce iOS"/>
    <m/>
    <m/>
    <x v="3"/>
    <s v="Confirmado"/>
    <m/>
    <x v="1"/>
    <s v="Delivery"/>
    <s v="JR TACNA 207, DPTO 103 TORRE B - CONDOMINIO VILLA VERDE CERCA DEL PLAZA VEA DE AYACUCHO. SURCO VIEJO"/>
    <s v="SANTIAGO DE SURCO"/>
    <s v="LIMA"/>
    <s v="LIMA"/>
    <d v="2023-10-23T17:51:37"/>
    <x v="839"/>
    <d v="2023-10-23T17:51:37"/>
    <x v="0"/>
    <x v="0"/>
    <x v="0"/>
  </r>
  <r>
    <n v="958"/>
    <s v="FDC9X4G3GLRD-1"/>
    <s v="FDC9X4G3GLRD"/>
    <s v="Normal"/>
    <s v="jorge alcantara minaya"/>
    <s v="DNI"/>
    <n v="71428784"/>
    <n v="51"/>
    <n v="992521229"/>
    <x v="0"/>
    <s v="Domicilio"/>
    <s v="Confirmada"/>
    <s v="Diferida"/>
    <s v="Ecommerce desktop"/>
    <m/>
    <m/>
    <x v="1"/>
    <s v="Confirmado"/>
    <m/>
    <x v="1"/>
    <s v="Delivery"/>
    <s v="mz b lt 29 grupo 5 cruz de motupe -San Juan de Lurigancho altura del paradero 4 de motupe,por el colegio micaela bastidas ,frente al parque del grupo 5"/>
    <s v="SAN JUAN DE LURIGANCHO"/>
    <s v="LIMA"/>
    <s v="LIMA"/>
    <d v="2023-10-23T17:54:40"/>
    <x v="840"/>
    <d v="2023-10-23T17:54:40"/>
    <x v="0"/>
    <x v="0"/>
    <x v="0"/>
  </r>
  <r>
    <n v="959"/>
    <s v="FDC9X4GAQ4KI-1"/>
    <s v="FDC9X4GAQ4KI"/>
    <s v="Normal"/>
    <s v="NELSY TOLENTINO VASQUEZ"/>
    <s v="DNI"/>
    <n v="70052007"/>
    <n v="51"/>
    <n v="958340378"/>
    <x v="0"/>
    <s v="Domicilio"/>
    <s v="Confirmada"/>
    <s v="Diferida"/>
    <s v="Admin desktop"/>
    <m/>
    <m/>
    <x v="1"/>
    <s v="Confirmado"/>
    <m/>
    <x v="1"/>
    <s v="Delivery"/>
    <s v="En la Av. Tupac amaru con JR. 28 de julio"/>
    <s v="MANANTAY"/>
    <s v="CORONEL PORTILLO"/>
    <s v="UCAYALI"/>
    <d v="2023-10-23T18:13:18"/>
    <x v="841"/>
    <d v="2023-10-23T18:13:18"/>
    <x v="0"/>
    <x v="0"/>
    <x v="0"/>
  </r>
  <r>
    <n v="960"/>
    <s v="FDC9X4GMVKQS-1"/>
    <s v="FDC9X4GMVKQS"/>
    <s v="Normal"/>
    <s v="KIARA DANITSA GRADOS CABREL"/>
    <s v="DNI"/>
    <n v="75530878"/>
    <n v="51"/>
    <n v="982151042"/>
    <x v="0"/>
    <s v="Tienda"/>
    <s v="Confirmada"/>
    <s v="Diferida"/>
    <s v="Ecommerce android"/>
    <m/>
    <m/>
    <x v="0"/>
    <s v="Confirmado"/>
    <m/>
    <x v="1"/>
    <s v="Plaza Del Sol Huacho"/>
    <s v="Calle Colon Nro 601 C.C. Plaza del Sol Norte Chico Tda. Nro 232"/>
    <s v="HUACHO"/>
    <s v="HUAURA"/>
    <s v="LIMA"/>
    <d v="2023-10-23T17:56:26"/>
    <x v="842"/>
    <d v="2023-10-23T18:01:27"/>
    <x v="0"/>
    <x v="0"/>
    <x v="0"/>
  </r>
  <r>
    <n v="961"/>
    <s v="FDC9X4GMXPXG-1"/>
    <s v="FDC9X4GMXPXG"/>
    <s v="Normal"/>
    <s v="JORGE LUIS GOMEZ ELIAS"/>
    <s v="DNI"/>
    <n v="44664802"/>
    <n v="51"/>
    <n v="954714168"/>
    <x v="0"/>
    <s v="Domicilio"/>
    <s v="Confirmada"/>
    <s v="Diferida"/>
    <s v="Ecommerce iOS"/>
    <m/>
    <m/>
    <x v="3"/>
    <s v="Confirmado"/>
    <m/>
    <x v="1"/>
    <s v="Delivery"/>
    <s v="Av Republica 195 Surco Al costado del nido Markham College"/>
    <s v="SANTIAGO DE SURCO"/>
    <s v="LIMA"/>
    <s v="LIMA"/>
    <d v="2023-10-23T17:56:11"/>
    <x v="843"/>
    <d v="2023-10-23T17:56:11"/>
    <x v="0"/>
    <x v="0"/>
    <x v="0"/>
  </r>
  <r>
    <n v="962"/>
    <s v="FDC9X4GQQWKY-1"/>
    <s v="FDC9X4GQQWKY"/>
    <s v="Normal"/>
    <s v="MAYDENKU LINTAYA CHEQUILLAN ACASIO"/>
    <s v="DNI"/>
    <n v="72084419"/>
    <n v="51"/>
    <n v="987929462"/>
    <x v="0"/>
    <s v="Recógelo ahora"/>
    <s v="Confirmada"/>
    <s v="Diferida"/>
    <s v="Admin desktop"/>
    <m/>
    <m/>
    <x v="5"/>
    <m/>
    <m/>
    <x v="30"/>
    <s v="Ayacucho Asamblea 206-208 Ayacucho"/>
    <s v="Jr. Asamblea Nro. 206 - 208"/>
    <s v="AYACUCHO"/>
    <s v="HUAMANGA"/>
    <s v="AYACUCHO"/>
    <d v="2023-10-23T18:09:05"/>
    <x v="844"/>
    <d v="2023-10-23T18:09:05"/>
    <x v="2"/>
    <x v="1"/>
    <x v="0"/>
  </r>
  <r>
    <n v="963"/>
    <s v="FDC9X4GQZHAH-1"/>
    <s v="FDC9X4GQZHAH"/>
    <s v="Normal"/>
    <s v="Jhonatan Pacheco Huaman"/>
    <s v="DNI"/>
    <n v="73487983"/>
    <n v="51"/>
    <n v="906252230"/>
    <x v="0"/>
    <s v="Tienda"/>
    <s v="Confirmada"/>
    <s v="Diferida"/>
    <s v="Admin desktop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7:57:41"/>
    <x v="845"/>
    <d v="2023-10-23T17:57:41"/>
    <x v="0"/>
    <x v="0"/>
    <x v="0"/>
  </r>
  <r>
    <n v="964"/>
    <s v="FDC9X4GRA77R-1"/>
    <s v="FDC9X4GRA77R"/>
    <s v="Normal"/>
    <s v="SARITA DELFINA CASTILLO ACEVEDO"/>
    <s v="DNI"/>
    <n v="41070122"/>
    <n v="51"/>
    <n v="951928309"/>
    <x v="0"/>
    <s v="Tienda"/>
    <s v="Confirmada"/>
    <s v="Diferida"/>
    <s v="Admin desktop"/>
    <m/>
    <m/>
    <x v="2"/>
    <s v="Confirmado"/>
    <m/>
    <x v="1"/>
    <s v="Minka Callao"/>
    <s v="Av. Argentina 3093 Local L570 C.C. Minka"/>
    <s v="CALLAO"/>
    <s v="PROV. CONST. DEL CALLAO"/>
    <s v="CALLAO"/>
    <d v="2023-10-23T17:57:02"/>
    <x v="846"/>
    <d v="2023-10-23T17:57:02"/>
    <x v="0"/>
    <x v="0"/>
    <x v="0"/>
  </r>
  <r>
    <n v="965"/>
    <s v="FDC9X4GREHKN-1"/>
    <s v="FDC9X4GREHKN"/>
    <s v="Normal"/>
    <s v="JHORDANA GERALDINE RIVERA DURAN"/>
    <s v="DNI"/>
    <n v="76340576"/>
    <n v="51"/>
    <n v="977523996"/>
    <x v="0"/>
    <s v="Tienda"/>
    <s v="Confirmada"/>
    <s v="Diferida"/>
    <s v="Ecommerce iOS"/>
    <m/>
    <m/>
    <x v="0"/>
    <s v="Confirmado"/>
    <m/>
    <x v="1"/>
    <s v="Real Plaza Trujillo"/>
    <s v="Av. Cesar Vallejo Oeste Nro 1345 C.C. Real Plaza Trujillo Tda. LC - 105B"/>
    <s v="TRUJILLO"/>
    <s v="TRUJILLO"/>
    <s v="LA LIBERTAD"/>
    <d v="2023-10-23T18:00:01"/>
    <x v="847"/>
    <d v="2023-10-23T18:00:01"/>
    <x v="0"/>
    <x v="0"/>
    <x v="0"/>
  </r>
  <r>
    <n v="966"/>
    <s v="FDC9X4GRN29Z-1"/>
    <s v="FDC9X4GRN29Z"/>
    <s v="Normal"/>
    <s v="LUZ OFELIA PALACIOS ALAMO"/>
    <s v="DNI"/>
    <n v="2860884"/>
    <n v="51"/>
    <n v="951673701"/>
    <x v="0"/>
    <s v="Tienda"/>
    <s v="Confirmada"/>
    <s v="Diferida"/>
    <s v="Admin desktop"/>
    <m/>
    <m/>
    <x v="1"/>
    <s v="Confirmado"/>
    <m/>
    <x v="18"/>
    <s v="Plaza Del Sol Piura"/>
    <s v="Cal. Cuzco Nro. S/N CC Plaza del Sol (Esquina Huancavelica - Piura)"/>
    <s v="PIURA"/>
    <s v="PIURA"/>
    <s v="PIURA"/>
    <d v="2023-10-23T17:56:42"/>
    <x v="848"/>
    <d v="2023-10-23T17:56:42"/>
    <x v="2"/>
    <x v="0"/>
    <x v="0"/>
  </r>
  <r>
    <n v="967"/>
    <s v="FDC9X4GSH2VS-1"/>
    <s v="FDC9X4GSH2VS"/>
    <s v="Normal"/>
    <s v="RONNY BAZAN"/>
    <s v="DNI"/>
    <n v="76756762"/>
    <n v="51"/>
    <n v="980485355"/>
    <x v="0"/>
    <s v="Domicilio"/>
    <s v="Confirmada"/>
    <s v="Diferida"/>
    <s v="Ecommerce desktop"/>
    <m/>
    <m/>
    <x v="1"/>
    <s v="Confirmado"/>
    <m/>
    <x v="1"/>
    <s v="Delivery"/>
    <s v="SECTOR 2 GRUPO 13 MANZANA G LOTE 15 AV. REVOLUCION CON VELASCO, AL FRENTE DEL BANCO BCP"/>
    <s v="VILLA EL SALVADOR"/>
    <s v="LIMA"/>
    <s v="LIMA"/>
    <d v="2023-10-23T18:03:37"/>
    <x v="849"/>
    <d v="2023-10-23T18:03:37"/>
    <x v="0"/>
    <x v="0"/>
    <x v="0"/>
  </r>
  <r>
    <n v="968"/>
    <s v="FDC9X4GX6FKT-1"/>
    <s v="FDC9X4GX6FKT"/>
    <s v="Normal"/>
    <s v="Sara Lida calero flores"/>
    <s v="DNI"/>
    <n v="10315230"/>
    <n v="51"/>
    <n v="999202398"/>
    <x v="0"/>
    <s v="Tienda"/>
    <s v="Confirmada"/>
    <s v="Diferida"/>
    <s v="Admin mobile"/>
    <m/>
    <m/>
    <x v="2"/>
    <s v="Confirmado"/>
    <m/>
    <x v="1"/>
    <s v="Mall Del Sur"/>
    <s v="Av. Los Lirios Nro 301 LCS-1042 C.C. Mall del Sur"/>
    <s v="SAN JUAN DE MIRAFLORES"/>
    <s v="LIMA"/>
    <s v="LIMA"/>
    <d v="2023-10-23T17:59:50"/>
    <x v="850"/>
    <d v="2023-10-23T17:59:50"/>
    <x v="0"/>
    <x v="0"/>
    <x v="0"/>
  </r>
  <r>
    <n v="969"/>
    <s v="FDC9X4GYLWM5-1"/>
    <s v="FDC9X4GYLWM5"/>
    <s v="Normal"/>
    <s v="MARTIN ALBURQUEQUE ANCAJIMA"/>
    <s v="DNI"/>
    <n v="42784216"/>
    <n v="51"/>
    <n v="918091823"/>
    <x v="0"/>
    <s v="Domicilio"/>
    <s v="Confirmada"/>
    <s v="Diferida"/>
    <s v="Ecommerce android"/>
    <m/>
    <m/>
    <x v="1"/>
    <s v="Confirmado"/>
    <m/>
    <x v="1"/>
    <s v="Delivery"/>
    <s v="BELLO HORIZONTE LOS GIRASOLES D1 1 ZONA INDUSTRIAL"/>
    <s v="PARIÑAS"/>
    <s v="TALARA"/>
    <s v="PIURA"/>
    <d v="2023-10-23T17:58:52"/>
    <x v="851"/>
    <d v="2023-10-23T17:58:52"/>
    <x v="0"/>
    <x v="0"/>
    <x v="0"/>
  </r>
  <r>
    <n v="970"/>
    <s v="FDC9X4GZ321F-1"/>
    <s v="FDC9X4GZ321F"/>
    <s v="Normal"/>
    <s v="MAURA NOHEMI CHUZON GUERRERO"/>
    <s v="DNI"/>
    <n v="75163461"/>
    <n v="51"/>
    <n v="985996627"/>
    <x v="0"/>
    <s v="Domicilio"/>
    <s v="Confirmada"/>
    <s v="Diferida"/>
    <s v="Ecommerce android"/>
    <m/>
    <m/>
    <x v="1"/>
    <s v="Confirmado"/>
    <m/>
    <x v="1"/>
    <s v="Delivery"/>
    <s v="AV KENNEDY #1650 A 4 CUADRAS MAS ABAJODE LA COMISARIA DE JOSE LEONARDO ORTIZ"/>
    <s v="JOSE LEONARDO ORTIZ"/>
    <s v="CHICLAYO"/>
    <s v="LAMBAYEQUE"/>
    <d v="2023-10-23T17:58:15"/>
    <x v="852"/>
    <d v="2023-10-23T17:58:15"/>
    <x v="0"/>
    <x v="0"/>
    <x v="0"/>
  </r>
  <r>
    <n v="971"/>
    <s v="FDC9X4H2CY49-1"/>
    <s v="FDC9X4H2CY49"/>
    <s v="Normal"/>
    <s v="Grecia Alejandra Moncada Torrealba"/>
    <s v="Pasaporte"/>
    <n v="105102357"/>
    <n v="51"/>
    <n v="970853044"/>
    <x v="0"/>
    <s v="Tienda"/>
    <s v="Confirmada"/>
    <s v="Diferida"/>
    <s v="Ecommerce mobile"/>
    <m/>
    <m/>
    <x v="4"/>
    <s v="Confirmado"/>
    <m/>
    <x v="1"/>
    <s v="Open Plaza Angamos"/>
    <s v="Av. Angamos Nro 1803 C.C. Angamos Open Plaza Tda. 39"/>
    <s v="SURQUILLO"/>
    <s v="LIMA"/>
    <s v="LIMA"/>
    <d v="2023-10-23T18:00:30"/>
    <x v="853"/>
    <d v="2023-10-23T19:39:34"/>
    <x v="0"/>
    <x v="0"/>
    <x v="0"/>
  </r>
  <r>
    <n v="972"/>
    <s v="FDC9X4H4SUP8-1"/>
    <s v="FDC9X4H4SUP8"/>
    <s v="Normal"/>
    <s v="ADELA CIRILA SANTIAGO ALCANTARA"/>
    <s v="DNI"/>
    <n v="71733148"/>
    <n v="51"/>
    <n v="967005853"/>
    <x v="0"/>
    <s v="Recógelo ahora"/>
    <s v="Confirmada"/>
    <s v="Diferida"/>
    <s v="Ecommerce mobile"/>
    <m/>
    <m/>
    <x v="5"/>
    <m/>
    <m/>
    <x v="31"/>
    <s v="Real Plaza Huanuco"/>
    <s v="Jr. Independencia Cdras 16 y 17 Las Moras C.C. Real Plaza Huanuco Tda. LC-109/111A"/>
    <s v="HUANUCO"/>
    <s v="HUANUCO"/>
    <s v="HUÁNUCO"/>
    <d v="2023-10-23T18:01:33"/>
    <x v="124"/>
    <d v="2023-10-23T18:01:33"/>
    <x v="2"/>
    <x v="1"/>
    <x v="0"/>
  </r>
  <r>
    <n v="973"/>
    <s v="FDC9X4H4UZVP-1"/>
    <s v="FDC9X4H4UZVP"/>
    <s v="Normal"/>
    <s v="LUIS ERNESTO SALCEDO GUEVARA"/>
    <s v="DNI"/>
    <n v="9083489"/>
    <n v="51"/>
    <n v="975794800"/>
    <x v="0"/>
    <s v="Domicilio"/>
    <s v="Confirmada"/>
    <s v="Diferida"/>
    <s v="Ecommerce iOS"/>
    <m/>
    <m/>
    <x v="3"/>
    <s v="Confirmado"/>
    <m/>
    <x v="1"/>
    <s v="Delivery"/>
    <s v="CANAMELARES 158, CERCADO DE LIMA 15087 CASA"/>
    <s v="SAN MIGUEL"/>
    <s v="LIMA"/>
    <s v="LIMA"/>
    <d v="2023-10-23T18:08:27"/>
    <x v="854"/>
    <d v="2023-10-23T18:08:27"/>
    <x v="0"/>
    <x v="0"/>
    <x v="0"/>
  </r>
  <r>
    <n v="974"/>
    <s v="FDC9X4H5A049-1"/>
    <s v="FDC9X4H5A049"/>
    <s v="Normal"/>
    <s v="frank reyper  bautista prado"/>
    <s v="DNI"/>
    <n v="75281206"/>
    <n v="51"/>
    <n v="992"/>
    <x v="0"/>
    <s v="Tienda"/>
    <s v="Confirmada"/>
    <s v="Diferida"/>
    <s v="Ecommerce iOS"/>
    <m/>
    <m/>
    <x v="0"/>
    <s v="Confirmado"/>
    <m/>
    <x v="1"/>
    <s v="Ayacucho Asamblea 206-208 Ayacucho"/>
    <s v="Jr. Asamblea Nro. 206 - 208"/>
    <s v="AYACUCHO"/>
    <s v="HUAMANGA"/>
    <s v="AYACUCHO"/>
    <d v="2023-10-23T18:00:08"/>
    <x v="855"/>
    <d v="2023-10-23T18:02:33"/>
    <x v="0"/>
    <x v="0"/>
    <x v="0"/>
  </r>
  <r>
    <n v="975"/>
    <s v="FDC9X4HBAI9D-1"/>
    <s v="FDC9X4HBAI9D"/>
    <s v="Normal"/>
    <s v="LEYDI JHENIFER TICONA HUANCOLLO"/>
    <s v="DNI"/>
    <n v="75856469"/>
    <n v="51"/>
    <n v="925735009"/>
    <x v="0"/>
    <s v="Tienda"/>
    <s v="Confirmada"/>
    <s v="Diferida"/>
    <s v="Admin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8:01:16"/>
    <x v="856"/>
    <d v="2023-10-23T18:01:16"/>
    <x v="0"/>
    <x v="0"/>
    <x v="0"/>
  </r>
  <r>
    <n v="976"/>
    <s v="FDC9X4O08MZI-1"/>
    <s v="FDC9X4O08MZI"/>
    <s v="Normal"/>
    <s v="DIEGO ALEXIS ALCA PAQUIYAURI"/>
    <s v="DNI"/>
    <n v="71402317"/>
    <n v="51"/>
    <n v="945296080"/>
    <x v="0"/>
    <s v="Tienda"/>
    <s v="Confirmada"/>
    <s v="Diferida"/>
    <s v="Ecommerce desktop"/>
    <m/>
    <m/>
    <x v="0"/>
    <s v="Confirmado"/>
    <m/>
    <x v="1"/>
    <s v="Ayacucho Asamblea 206-208 Ayacucho"/>
    <s v="Jr. Asamblea Nro. 206 - 208"/>
    <s v="AYACUCHO"/>
    <s v="HUAMANGA"/>
    <s v="AYACUCHO"/>
    <d v="2023-10-23T18:03:45"/>
    <x v="857"/>
    <d v="2023-10-23T18:03:45"/>
    <x v="0"/>
    <x v="0"/>
    <x v="0"/>
  </r>
  <r>
    <n v="977"/>
    <s v="FDC9X4O0ASEP-1"/>
    <s v="FDC9X4O0ASEP"/>
    <s v="Normal"/>
    <s v="NESTOR KEVIN GONZALES SOTO"/>
    <s v="DNI"/>
    <n v="72120460"/>
    <n v="51"/>
    <n v="944908438"/>
    <x v="0"/>
    <s v="Tienda"/>
    <s v="Confirmada"/>
    <s v="Diferida"/>
    <s v="Ecommerce desktop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8:01:48"/>
    <x v="858"/>
    <d v="2023-10-23T18:01:48"/>
    <x v="0"/>
    <x v="0"/>
    <x v="0"/>
  </r>
  <r>
    <n v="978"/>
    <s v="FDC9X4O14TRD-1"/>
    <s v="FDC9X4O14TRD"/>
    <s v="Normal"/>
    <s v="ARTHUR CHARLY QUEZADA RIVERA"/>
    <s v="DNI"/>
    <n v="76405257"/>
    <n v="51"/>
    <n v="938898701"/>
    <x v="0"/>
    <s v="Domicilio"/>
    <s v="Confirmada"/>
    <s v="Diferida"/>
    <s v="Ecommerce android"/>
    <m/>
    <m/>
    <x v="1"/>
    <s v="Confirmado"/>
    <m/>
    <x v="1"/>
    <s v="Delivery"/>
    <s v="CALLE SAN AGUSTIN 1841 AL LADO IZQUIERDO DEL MERCADO MIGUEL GRAU - CERCA A LA AV. JAIME BLANCO."/>
    <s v="EL PORVENIR"/>
    <s v="TRUJILLO"/>
    <s v="LA LIBERTAD"/>
    <d v="2023-10-23T18:00:58"/>
    <x v="859"/>
    <d v="2023-10-23T18:02:52"/>
    <x v="0"/>
    <x v="0"/>
    <x v="0"/>
  </r>
  <r>
    <n v="979"/>
    <s v="FDC9X4O9683E-1"/>
    <s v="FDC9X4O9683E"/>
    <s v="Normal"/>
    <s v="LUIS GERARDO RAMIREZ BERROSPI"/>
    <s v="DNI"/>
    <n v="75920116"/>
    <n v="51"/>
    <n v="932968239"/>
    <x v="0"/>
    <s v="Domicilio"/>
    <s v="Confirmada"/>
    <s v="Diferida"/>
    <s v="Ecommerce desktop"/>
    <m/>
    <m/>
    <x v="1"/>
    <s v="Confirmado"/>
    <m/>
    <x v="1"/>
    <s v="Delivery"/>
    <s v="jr. coricancha 130 paucarbamba colegio mariano damaso beraun de paucarbamba amarilis- mercado de paucarbamba"/>
    <s v="AMARILIS"/>
    <s v="HUANUCO"/>
    <s v="HUÁNUCO"/>
    <d v="2023-10-23T18:08:37"/>
    <x v="860"/>
    <d v="2023-10-23T18:08:37"/>
    <x v="0"/>
    <x v="0"/>
    <x v="0"/>
  </r>
  <r>
    <n v="980"/>
    <s v="FDC9X4OCE0S5-1"/>
    <s v="FDC9X4OCE0S5"/>
    <s v="Normal"/>
    <s v="Erick Beytia"/>
    <s v="DNI"/>
    <n v="40985328"/>
    <n v="51"/>
    <n v="963747636"/>
    <x v="0"/>
    <s v="Domicilio"/>
    <s v="Confirmada"/>
    <s v="Diferida"/>
    <s v="Ecommerce mobile"/>
    <m/>
    <m/>
    <x v="3"/>
    <s v="Confirmado"/>
    <m/>
    <x v="1"/>
    <s v="Delivery"/>
    <s v="Av El Sol Oeste 203 Int 902 Esquina con San Martin"/>
    <s v="BARRANCO"/>
    <s v="LIMA"/>
    <s v="LIMA"/>
    <d v="2023-10-23T18:03:04"/>
    <x v="861"/>
    <d v="2023-10-23T18:09:34"/>
    <x v="0"/>
    <x v="0"/>
    <x v="0"/>
  </r>
  <r>
    <n v="981"/>
    <s v="FDC9X4ODLDCB-2"/>
    <s v="FDC9X4ODLDCB"/>
    <s v="Normal"/>
    <s v="Jose Zevallos"/>
    <s v="DNI"/>
    <n v="45890370"/>
    <n v="51"/>
    <n v="937169896"/>
    <x v="0"/>
    <s v="Tienda"/>
    <s v="Confirmada"/>
    <s v="Diferida"/>
    <s v="Ecommerce mobile"/>
    <m/>
    <m/>
    <x v="1"/>
    <s v="Confirmado"/>
    <m/>
    <x v="24"/>
    <s v="Mall Plaza Comas"/>
    <s v="Av. Los Angeles S/N - Mall Plaza Comas Tda B1014 - B1018"/>
    <s v="COMAS"/>
    <s v="LIMA"/>
    <s v="LIMA"/>
    <d v="2023-10-23T18:21:58"/>
    <x v="862"/>
    <d v="2023-10-23T18:21:58"/>
    <x v="1"/>
    <x v="1"/>
    <x v="0"/>
  </r>
  <r>
    <n v="982"/>
    <s v="FDC9X4OK9IKP-1"/>
    <s v="FDC9X4OK9IKP"/>
    <s v="Normal"/>
    <s v="CECILIA MILAGROS FLORES LEON"/>
    <s v="DNI"/>
    <n v="7758089"/>
    <n v="51"/>
    <n v="998472360"/>
    <x v="0"/>
    <s v="Domicilio"/>
    <s v="Confirmada"/>
    <s v="Diferida"/>
    <s v="Ecommerce desktop"/>
    <m/>
    <m/>
    <x v="3"/>
    <s v="Confirmado"/>
    <m/>
    <x v="1"/>
    <s v="Delivery"/>
    <s v="RODOLFO RUTTE 959"/>
    <s v="MAGDALENA DEL MAR"/>
    <s v="LIMA"/>
    <s v="LIMA"/>
    <d v="2023-10-23T18:04:34"/>
    <x v="863"/>
    <d v="2023-10-23T18:08:00"/>
    <x v="0"/>
    <x v="0"/>
    <x v="0"/>
  </r>
  <r>
    <n v="983"/>
    <s v="FDC9X4OKI3AX-2"/>
    <s v="FDC9X4OKI3AX"/>
    <s v="Normal"/>
    <s v="SARA ELIZABETH SURCO CAMA"/>
    <s v="DNI"/>
    <n v="796423"/>
    <n v="51"/>
    <n v="930220002"/>
    <x v="0"/>
    <s v="Tienda"/>
    <s v="Confirmada"/>
    <s v="Diferida"/>
    <s v="Ecommerce android"/>
    <m/>
    <m/>
    <x v="0"/>
    <s v="Confirmado"/>
    <m/>
    <x v="1"/>
    <s v="Tacna San Martin 737 Tacna"/>
    <s v="Av. San Martin Nro 737"/>
    <s v="TACNA"/>
    <s v="TACNA"/>
    <s v="TACNA"/>
    <d v="2023-10-23T18:04:39"/>
    <x v="864"/>
    <d v="2023-10-23T18:08:11"/>
    <x v="0"/>
    <x v="0"/>
    <x v="0"/>
  </r>
  <r>
    <n v="984"/>
    <s v="FDC9X4OO0K1S-1"/>
    <s v="FDC9X4OO0K1S"/>
    <s v="Normal"/>
    <s v="LUZ MAGALY CHINCHAY TARRILLO"/>
    <s v="DNI"/>
    <n v="70661595"/>
    <n v="51"/>
    <n v="942351468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8:05:38"/>
    <x v="865"/>
    <d v="2023-10-23T18:05:39"/>
    <x v="0"/>
    <x v="0"/>
    <x v="0"/>
  </r>
  <r>
    <n v="985"/>
    <s v="FDC9X4OO0K2J-1"/>
    <s v="FDC9X4OO0K2J"/>
    <s v="Normal"/>
    <s v="GARIN JULISA VARGAS LARA"/>
    <s v="DNI"/>
    <n v="46598282"/>
    <n v="51"/>
    <n v="922320019"/>
    <x v="0"/>
    <s v="Tienda"/>
    <s v="Confirmada"/>
    <s v="Diferida"/>
    <s v="Ecommerce desktop"/>
    <m/>
    <m/>
    <x v="0"/>
    <s v="Confirmado"/>
    <m/>
    <x v="1"/>
    <s v="Plaza Del Sol Ica"/>
    <s v="Av. San Martin 727 - 763, LC 236-238"/>
    <s v="ICA"/>
    <s v="ICA"/>
    <s v="ICA"/>
    <d v="2023-10-23T18:38:21"/>
    <x v="865"/>
    <d v="2023-10-23T18:38:21"/>
    <x v="0"/>
    <x v="0"/>
    <x v="0"/>
  </r>
  <r>
    <n v="986"/>
    <s v="FDC9X4OODGRB-1"/>
    <s v="FDC9X4OODGRB"/>
    <s v="Normal"/>
    <s v="GUILLIANA SIOMARA CHAVEZ MONTENEGRO"/>
    <s v="DNI"/>
    <n v="75135783"/>
    <n v="51"/>
    <n v="925999133"/>
    <x v="0"/>
    <s v="Tienda"/>
    <s v="Confirmada"/>
    <s v="Diferida"/>
    <s v="Ecommerce android"/>
    <s v="Tiendas"/>
    <s v="Confirmado"/>
    <x v="0"/>
    <s v="Creado"/>
    <m/>
    <x v="32"/>
    <s v="Chachapoyas 2 de Mayo 552 Chachapoyas"/>
    <s v="Jirón 2 de Mayo N°552"/>
    <s v="CHACHAPOYAS"/>
    <s v="CHACHAPOYAS"/>
    <s v="AMAZONAS"/>
    <d v="2023-10-23T18:04:56"/>
    <x v="866"/>
    <d v="2023-10-23T18:04:57"/>
    <x v="3"/>
    <x v="1"/>
    <x v="0"/>
  </r>
  <r>
    <n v="987"/>
    <s v="FDC9X4OOWRM0-1"/>
    <s v="FDC9X4OOWRM0"/>
    <s v="Normal"/>
    <s v="CARMEN SADITH PEÑA PELAEZ"/>
    <s v="DNI"/>
    <n v="41403382"/>
    <n v="51"/>
    <n v="994689642"/>
    <x v="0"/>
    <s v="Tienda"/>
    <s v="Confirmada"/>
    <s v="Diferida"/>
    <s v="Ecommerce android"/>
    <m/>
    <m/>
    <x v="1"/>
    <s v="Confirmado"/>
    <m/>
    <x v="24"/>
    <s v="Mall Plaza Bellavista"/>
    <s v="Av. Oscar R. Benavides Nro 3866 C.C. Mall Aventura Plaza Tda. 1040"/>
    <s v="CALLAO"/>
    <s v="PROV. CONST. DEL CALLAO"/>
    <s v="CALLAO"/>
    <d v="2023-10-23T18:06:21"/>
    <x v="867"/>
    <d v="2023-10-23T18:06:21"/>
    <x v="1"/>
    <x v="1"/>
    <x v="0"/>
  </r>
  <r>
    <n v="988"/>
    <s v="FDC9X4OV3PHQ-1"/>
    <s v="FDC9X4OV3PHQ"/>
    <s v="Normal"/>
    <s v="JANNET YESICA AMESQUITA QUISPE"/>
    <s v="DNI"/>
    <n v="40371711"/>
    <n v="51"/>
    <n v="978457557"/>
    <x v="0"/>
    <s v="Tienda"/>
    <s v="Confirmada"/>
    <s v="Diferida"/>
    <s v="Ecommerce android"/>
    <m/>
    <m/>
    <x v="0"/>
    <s v="Confirmado"/>
    <m/>
    <x v="1"/>
    <s v="Tacna San Martin 737 Tacna"/>
    <s v="Av. San Martin Nro 737"/>
    <s v="TACNA"/>
    <s v="TACNA"/>
    <s v="TACNA"/>
    <d v="2023-10-23T18:07:07"/>
    <x v="868"/>
    <d v="2023-10-23T18:08:35"/>
    <x v="0"/>
    <x v="0"/>
    <x v="0"/>
  </r>
  <r>
    <n v="989"/>
    <s v="FDC9X4OW6AOB-1"/>
    <s v="FDC9X4OW6AOB"/>
    <s v="Normal"/>
    <s v="MONICA CECILIA MAURY HOLGUIN"/>
    <s v="DNI"/>
    <n v="44632495"/>
    <n v="51"/>
    <n v="948515753"/>
    <x v="0"/>
    <s v="Tienda"/>
    <s v="Confirmada"/>
    <s v="Diferida"/>
    <s v="Ecommerce desktop"/>
    <m/>
    <m/>
    <x v="2"/>
    <s v="Confirmado"/>
    <m/>
    <x v="1"/>
    <s v="Schell 271 Miraflores Lima"/>
    <s v="Calle Schell Nro 271"/>
    <s v="MIRAFLORES"/>
    <s v="LIMA"/>
    <s v="LIMA"/>
    <d v="2023-10-23T18:20:00"/>
    <x v="869"/>
    <d v="2023-10-23T18:20:00"/>
    <x v="0"/>
    <x v="0"/>
    <x v="0"/>
  </r>
  <r>
    <n v="990"/>
    <s v="FDC9X4OX2GFY-1"/>
    <s v="FDC9X4OX2GFY"/>
    <s v="Normal"/>
    <s v="JOHN WILLIAM SAAVEDRA FLORES"/>
    <s v="DNI"/>
    <n v="73109155"/>
    <n v="51"/>
    <n v="980973102"/>
    <x v="0"/>
    <s v="Tienda"/>
    <s v="Confirmada"/>
    <s v="Diferida"/>
    <s v="Ecommerce android"/>
    <m/>
    <m/>
    <x v="0"/>
    <s v="Confirmado"/>
    <m/>
    <x v="1"/>
    <s v="Mall Aventura Chiclayo"/>
    <s v="Av. Panamericana Nro 639 C.C. Mall Aventura Chiclayo"/>
    <s v="CHICLAYO"/>
    <s v="CHICLAYO"/>
    <s v="LAMBAYEQUE"/>
    <d v="2023-10-23T18:10:01"/>
    <x v="125"/>
    <d v="2023-10-23T18:59:35"/>
    <x v="0"/>
    <x v="0"/>
    <x v="0"/>
  </r>
  <r>
    <n v="991"/>
    <s v="FDC9X4P1TXW3-2"/>
    <s v="FDC9X4P1TXW3"/>
    <s v="Normal"/>
    <s v="SONIA MILAGROS CHUMACERO VICENTE"/>
    <s v="DNI"/>
    <n v="70616292"/>
    <n v="51"/>
    <n v="924307539"/>
    <x v="0"/>
    <s v="Tienda"/>
    <s v="Confirmada"/>
    <s v="Diferida"/>
    <s v="Ecommerce desktop"/>
    <m/>
    <m/>
    <x v="1"/>
    <s v="Confirmado"/>
    <m/>
    <x v="8"/>
    <s v="Lurin Monasterio 1582 Lima"/>
    <s v="Calle Monasterio, Lurín 1582 Sub Lote C"/>
    <s v="LURIN"/>
    <s v="LIMA"/>
    <s v="LIMA"/>
    <d v="2023-10-23T18:07:21"/>
    <x v="870"/>
    <d v="2023-10-23T18:07:21"/>
    <x v="1"/>
    <x v="0"/>
    <x v="0"/>
  </r>
  <r>
    <n v="992"/>
    <s v="FDC9X4P856D6-1"/>
    <s v="FDC9X4P856D6"/>
    <s v="Normal"/>
    <s v="Martin Alberto Ortiz Espinoza"/>
    <s v="DNI"/>
    <n v="5644046"/>
    <n v="51"/>
    <n v="943614032"/>
    <x v="0"/>
    <s v="Domicilio"/>
    <s v="Confirmada"/>
    <s v="Diferida"/>
    <s v="Ecommerce android"/>
    <m/>
    <m/>
    <x v="1"/>
    <s v="Confirmado"/>
    <m/>
    <x v="1"/>
    <s v="Delivery"/>
    <s v="JR Tambogrande P 24 Urb. Santa Ana a espaldas de Comercial Mi Rosita y Ex Condado"/>
    <s v="PIURA"/>
    <s v="PIURA"/>
    <s v="PIURA"/>
    <d v="2023-10-23T18:08:40"/>
    <x v="871"/>
    <d v="2023-10-23T18:08:41"/>
    <x v="0"/>
    <x v="0"/>
    <x v="0"/>
  </r>
  <r>
    <n v="993"/>
    <s v="FDC9X4P8UWHU-1"/>
    <s v="FDC9X4P8UWHU"/>
    <s v="Normal"/>
    <s v="MARTHA PATRICIA IDROGO VASQUEZ"/>
    <s v="DNI"/>
    <n v="41655280"/>
    <n v="51"/>
    <n v="993218287"/>
    <x v="0"/>
    <s v="Tienda"/>
    <s v="Confirmada"/>
    <s v="Diferida"/>
    <s v="Ecommerce desktop"/>
    <m/>
    <m/>
    <x v="2"/>
    <s v="Confirmado"/>
    <m/>
    <x v="1"/>
    <s v="Real Plaza Centro Cívico"/>
    <s v="Av. Garcilazo de la Vega Nro 1337 Int. 2011 C.C. Real Plaza Centro Civico"/>
    <s v="LIMA"/>
    <s v="LIMA"/>
    <s v="LIMA"/>
    <d v="2023-10-23T18:12:36"/>
    <x v="872"/>
    <d v="2023-10-23T18:12:36"/>
    <x v="0"/>
    <x v="0"/>
    <x v="0"/>
  </r>
  <r>
    <n v="994"/>
    <s v="FDC9X4PBU2QY-1"/>
    <s v="FDC9X4PBU2QY"/>
    <s v="Normal"/>
    <s v="CÁRMEN NELLY VÁSQUEZ VÁSQUEZ"/>
    <s v="DNI"/>
    <n v="17902495"/>
    <n v="1"/>
    <n v="948060929"/>
    <x v="0"/>
    <s v="Tienda"/>
    <s v="Confirmada"/>
    <s v="Diferida"/>
    <s v="Admin mobile"/>
    <m/>
    <m/>
    <x v="0"/>
    <s v="Confirmado"/>
    <m/>
    <x v="1"/>
    <s v="Trujillo Ayacucho 552 La Libertad"/>
    <s v="Jr. Ayacucho Nro 552"/>
    <s v="TRUJILLO"/>
    <s v="TRUJILLO"/>
    <s v="LA LIBERTAD"/>
    <d v="2023-10-23T18:10:13"/>
    <x v="873"/>
    <d v="2023-10-23T18:10:13"/>
    <x v="0"/>
    <x v="0"/>
    <x v="0"/>
  </r>
  <r>
    <n v="995"/>
    <s v="FDC9X4PD0YTE-1"/>
    <s v="FDC9X4PD0YTE"/>
    <s v="Normal"/>
    <s v="BRYAN ROY JOSE APONTE CARRILLO"/>
    <s v="DNI"/>
    <n v="77596118"/>
    <n v="51"/>
    <n v="951016279"/>
    <x v="0"/>
    <s v="Tienda"/>
    <s v="Confirmada"/>
    <s v="Diferida"/>
    <s v="Ecommerce iOS"/>
    <m/>
    <m/>
    <x v="2"/>
    <s v="Confirmado"/>
    <m/>
    <x v="1"/>
    <s v="Schell 271 Miraflores Lima"/>
    <s v="Calle Schell Nro 271"/>
    <s v="MIRAFLORES"/>
    <s v="LIMA"/>
    <s v="LIMA"/>
    <d v="2023-10-23T18:08:58"/>
    <x v="874"/>
    <d v="2023-10-23T18:09:45"/>
    <x v="0"/>
    <x v="0"/>
    <x v="0"/>
  </r>
  <r>
    <n v="996"/>
    <s v="FDC9X4PD596B-1"/>
    <s v="FDC9X4PD596B"/>
    <s v="Normal"/>
    <s v="JESUS DEL ROCIO FALCON LOPEZ"/>
    <s v="DNI"/>
    <n v="44862753"/>
    <n v="51"/>
    <n v="955069738"/>
    <x v="0"/>
    <s v="Domicilio"/>
    <s v="Confirmada"/>
    <s v="Diferida"/>
    <s v="Ecommerce android"/>
    <m/>
    <m/>
    <x v="1"/>
    <s v="Confirmado"/>
    <m/>
    <x v="1"/>
    <s v="Delivery"/>
    <s v="AV SOLAR. PASAJE PAULET 523 INT 1"/>
    <s v="HUARAL"/>
    <s v="HUARAL"/>
    <s v="LIMA"/>
    <d v="2023-10-23T18:10:12"/>
    <x v="875"/>
    <d v="2023-10-23T18:10:12"/>
    <x v="0"/>
    <x v="0"/>
    <x v="0"/>
  </r>
  <r>
    <n v="997"/>
    <s v="FDC9X4PDFZ2M-1"/>
    <s v="FDC9X4PDFZ2M"/>
    <s v="Normal"/>
    <s v="NORY GRANDEZ ZOTO"/>
    <s v="DNI"/>
    <n v="45044533"/>
    <n v="51"/>
    <n v="982151690"/>
    <x v="0"/>
    <s v="Tienda"/>
    <s v="Confirmada"/>
    <s v="Diferida"/>
    <s v="Ecommerce android"/>
    <m/>
    <m/>
    <x v="0"/>
    <s v="Confirmado"/>
    <m/>
    <x v="1"/>
    <s v="Trujillo Ayacucho 552 La Libertad"/>
    <s v="Jr. Ayacucho Nro 552"/>
    <s v="TRUJILLO"/>
    <s v="TRUJILLO"/>
    <s v="LA LIBERTAD"/>
    <d v="2023-10-23T18:11:03"/>
    <x v="876"/>
    <d v="2023-10-23T18:11:03"/>
    <x v="0"/>
    <x v="0"/>
    <x v="0"/>
  </r>
  <r>
    <n v="998"/>
    <s v="FDC9X4PDFZ2M-2"/>
    <s v="FDC9X4PDFZ2M"/>
    <s v="Normal"/>
    <s v="NORY GRANDEZ ZOTO"/>
    <s v="DNI"/>
    <n v="45044533"/>
    <n v="51"/>
    <n v="982151690"/>
    <x v="0"/>
    <s v="Tienda"/>
    <s v="Confirmada"/>
    <s v="Diferida"/>
    <s v="Ecommerce android"/>
    <m/>
    <m/>
    <x v="1"/>
    <s v="Confirmado"/>
    <m/>
    <x v="18"/>
    <s v="Trujillo Ayacucho 552 La Libertad"/>
    <s v="Jr. Ayacucho Nro 552"/>
    <s v="TRUJILLO"/>
    <s v="TRUJILLO"/>
    <s v="LA LIBERTAD"/>
    <d v="2023-10-23T18:11:03"/>
    <x v="876"/>
    <d v="2023-10-23T18:11:03"/>
    <x v="2"/>
    <x v="0"/>
    <x v="0"/>
  </r>
  <r>
    <n v="999"/>
    <s v="FDC9X4PIMGZB-1"/>
    <s v="FDC9X4PIMGZB"/>
    <s v="Normal"/>
    <s v="YOMIRA ALFARO ATILANO"/>
    <s v="DNI"/>
    <n v="75156069"/>
    <n v="51"/>
    <n v="923104401"/>
    <x v="0"/>
    <s v="Tienda"/>
    <s v="Confirmada"/>
    <s v="Diferida"/>
    <s v="Ecommerce iOS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8:10:27"/>
    <x v="877"/>
    <d v="2023-10-23T18:10:27"/>
    <x v="0"/>
    <x v="0"/>
    <x v="0"/>
  </r>
  <r>
    <n v="1000"/>
    <s v="FDC9X4PPJ599-1"/>
    <s v="FDC9X4PPJ599"/>
    <s v="Normal"/>
    <s v="SEBASTIAN ANTHONY VILCA BENDEZU"/>
    <s v="DNI"/>
    <n v="72313473"/>
    <n v="51"/>
    <n v="949548437"/>
    <x v="0"/>
    <s v="Tienda"/>
    <s v="Confirmada"/>
    <s v="Diferida"/>
    <s v="Ecommerce android"/>
    <m/>
    <m/>
    <x v="4"/>
    <s v="Confirmado"/>
    <m/>
    <x v="1"/>
    <s v="Open Plaza Angamos"/>
    <s v="Av. Angamos Nro 1803 C.C. Angamos Open Plaza Tda. 39"/>
    <s v="SURQUILLO"/>
    <s v="LIMA"/>
    <s v="LIMA"/>
    <d v="2023-10-23T18:11:23"/>
    <x v="878"/>
    <d v="2023-10-23T18:20:11"/>
    <x v="0"/>
    <x v="0"/>
    <x v="0"/>
  </r>
  <r>
    <n v="1001"/>
    <s v="FDC9X4PPRPYL-1"/>
    <s v="FDC9X4PPRPYL"/>
    <s v="Normal"/>
    <s v="LEISDY VANESSA HUAYTA ROJAS"/>
    <s v="DNI"/>
    <n v="70426946"/>
    <n v="51"/>
    <n v="958175911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8:10:45"/>
    <x v="879"/>
    <d v="2023-10-23T18:20:23"/>
    <x v="0"/>
    <x v="0"/>
    <x v="0"/>
  </r>
  <r>
    <n v="1002"/>
    <s v="FDC9X4PPW0C3-1"/>
    <s v="FDC9X4PPW0C3"/>
    <s v="Normal"/>
    <s v="kleo Robles Rojas"/>
    <s v="DNI"/>
    <n v="75414219"/>
    <n v="51"/>
    <n v="933945518"/>
    <x v="0"/>
    <s v="Tienda"/>
    <s v="Confirmada"/>
    <s v="Diferida"/>
    <s v="Admin mobile"/>
    <m/>
    <m/>
    <x v="2"/>
    <s v="Confirmado"/>
    <s v="CONTAINER137"/>
    <x v="1"/>
    <s v="Plaza San Miguel"/>
    <s v="Av. La Marina Nro 2000 Tda. Nro 96 SN C.C. Plaza San Miguel"/>
    <s v="SAN MIGUEL"/>
    <s v="LIMA"/>
    <s v="LIMA"/>
    <d v="2023-10-23T18:11:40"/>
    <x v="880"/>
    <d v="2023-10-23T19:41:19"/>
    <x v="0"/>
    <x v="0"/>
    <x v="0"/>
  </r>
  <r>
    <n v="1003"/>
    <s v="FDC9X4PTP742-1"/>
    <s v="FDC9X4PTP742"/>
    <s v="Normal"/>
    <s v="brayan eduardo infante huaman"/>
    <s v="DNI"/>
    <n v="70813673"/>
    <n v="51"/>
    <n v="933168460"/>
    <x v="0"/>
    <s v="Tienda"/>
    <s v="Confirmada"/>
    <s v="Diferida"/>
    <s v="Ecommerce desktop"/>
    <m/>
    <m/>
    <x v="2"/>
    <s v="Confirmado"/>
    <m/>
    <x v="1"/>
    <s v="Mega Plaza Independencia"/>
    <s v="Av. Alfredo Mendiola  Nro 698  C.C. Megaplaza Tda. 30"/>
    <s v="INDEPENDENCIA"/>
    <s v="LIMA"/>
    <s v="LIMA"/>
    <d v="2023-10-23T18:14:18"/>
    <x v="881"/>
    <d v="2023-10-23T18:14:18"/>
    <x v="0"/>
    <x v="0"/>
    <x v="0"/>
  </r>
  <r>
    <n v="1004"/>
    <s v="FDC9X4PWWYTB-1"/>
    <s v="FDC9X4PWWYTB"/>
    <s v="Normal"/>
    <s v="JAIME GARCIA GRAUS"/>
    <s v="DNI"/>
    <n v="9473856"/>
    <n v="51"/>
    <n v="952021952"/>
    <x v="0"/>
    <s v="Tienda"/>
    <s v="Confirmada"/>
    <s v="Diferida"/>
    <s v="Ecommerce mobile"/>
    <m/>
    <m/>
    <x v="2"/>
    <s v="Confirmado"/>
    <m/>
    <x v="1"/>
    <s v="La Rambla Brasil"/>
    <s v="Av. Brasil Nro 778 LC. 126 – 127 – CC. La Rambla Brasil"/>
    <s v="BREÑA"/>
    <s v="LIMA"/>
    <s v="LIMA"/>
    <d v="2023-10-23T18:19:14"/>
    <x v="882"/>
    <d v="2023-10-23T18:19:14"/>
    <x v="0"/>
    <x v="0"/>
    <x v="0"/>
  </r>
  <r>
    <n v="1005"/>
    <s v="FDC9X4Q155VU-1"/>
    <s v="FDC9X4Q155VU"/>
    <s v="Normal"/>
    <s v="MARIA TRILCE CONTRERAS CARHUAS"/>
    <s v="DNI"/>
    <n v="70001390"/>
    <n v="51"/>
    <n v="94727861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8:13:32"/>
    <x v="883"/>
    <d v="2023-10-23T18:13:32"/>
    <x v="0"/>
    <x v="0"/>
    <x v="0"/>
  </r>
  <r>
    <n v="1006"/>
    <s v="FDC9X4Q1SQYC-1"/>
    <s v="FDC9X4Q1SQYC"/>
    <s v="Normal"/>
    <s v="PAULINA FRANCISCA CULLI CORDOVA"/>
    <s v="DNI"/>
    <n v="80465391"/>
    <n v="51"/>
    <n v="934653403"/>
    <x v="0"/>
    <s v="Domicilio"/>
    <s v="Confirmada"/>
    <s v="Diferida"/>
    <s v="Ecommerce android"/>
    <m/>
    <m/>
    <x v="1"/>
    <s v="Confirmado"/>
    <m/>
    <x v="1"/>
    <s v="Delivery"/>
    <s v="MARIANITAS   CALLE PABLO CASTILLO MZ C LOTE 4 CALLE LA MAR, POR EL CEMENTERIO"/>
    <s v="SUPE"/>
    <s v="BARRANCA"/>
    <s v="LIMA"/>
    <d v="2023-10-23T18:13:14"/>
    <x v="884"/>
    <d v="2023-10-23T18:13:14"/>
    <x v="0"/>
    <x v="0"/>
    <x v="0"/>
  </r>
  <r>
    <n v="1007"/>
    <s v="FDC9X4Q2VC8I-1"/>
    <s v="FDC9X4Q2VC8I"/>
    <s v="Normal"/>
    <s v="CLENIO FRANKLIN PAJA AMPUERO"/>
    <s v="DNI"/>
    <n v="74208732"/>
    <n v="51"/>
    <n v="993704695"/>
    <x v="0"/>
    <s v="Tienda"/>
    <s v="Confirmada"/>
    <s v="Diferida"/>
    <s v="Ecommerce android"/>
    <m/>
    <m/>
    <x v="0"/>
    <s v="Confirmado"/>
    <m/>
    <x v="1"/>
    <s v="Tambopata Leon Velarde 315 Madre De Dios"/>
    <s v="Av. Leon Velarde Nro. 315 -- (C.C. Nativa Center)"/>
    <s v="TAMBOPATA"/>
    <s v="TAMBOPATA"/>
    <s v="MADRE DE DIOS"/>
    <d v="2023-10-23T18:15:24"/>
    <x v="885"/>
    <d v="2023-10-23T18:15:24"/>
    <x v="0"/>
    <x v="0"/>
    <x v="0"/>
  </r>
  <r>
    <n v="1008"/>
    <s v="FDC9X4Q7T9L1-1"/>
    <s v="FDC9X4Q7T9L1"/>
    <s v="Normal"/>
    <s v="GUSTAVO NOEL MONTERO SOTO"/>
    <s v="DNI"/>
    <n v="72461604"/>
    <n v="51"/>
    <n v="974375954"/>
    <x v="0"/>
    <s v="Domicilio"/>
    <s v="Confirmada"/>
    <s v="Diferida"/>
    <s v="Ecommerce android"/>
    <m/>
    <m/>
    <x v="1"/>
    <s v="Confirmado"/>
    <m/>
    <x v="1"/>
    <s v="Delivery"/>
    <s v="LOS LAURELES , JR. LAS PALMERAS LOS LAURELES POR EL AEROPUERTO LA SEGUNDA ENTRADA A LA DERECHA."/>
    <s v="RUPA-RUPA"/>
    <s v="LEONCIO PRADO"/>
    <s v="HUÁNUCO"/>
    <d v="2023-10-23T18:15:10"/>
    <x v="886"/>
    <d v="2023-10-23T18:15:10"/>
    <x v="0"/>
    <x v="0"/>
    <x v="0"/>
  </r>
  <r>
    <n v="1009"/>
    <s v="FDC9X4QDY2Z0-1"/>
    <s v="FDC9X4QDY2Z0"/>
    <s v="Normal"/>
    <s v="MARITZA INGA LOME"/>
    <s v="DNI"/>
    <n v="48623424"/>
    <n v="51"/>
    <n v="961048699"/>
    <x v="0"/>
    <s v="Tienda"/>
    <s v="Confirmada"/>
    <s v="Diferida"/>
    <s v="Admin mobile"/>
    <s v="Cluster"/>
    <s v="Confirmado"/>
    <x v="0"/>
    <s v="Creado"/>
    <m/>
    <x v="0"/>
    <s v="Ayacucho Asamblea 206-208 Ayacucho"/>
    <s v="Jr. Asamblea Nro. 206 - 208"/>
    <s v="AYACUCHO"/>
    <s v="HUAMANGA"/>
    <s v="AYACUCHO"/>
    <d v="2023-10-23T18:15:40"/>
    <x v="887"/>
    <d v="2023-10-23T18:15:40"/>
    <x v="0"/>
    <x v="0"/>
    <x v="0"/>
  </r>
  <r>
    <n v="1010"/>
    <s v="FDC9X4QEAY14-1"/>
    <s v="FDC9X4QEAY14"/>
    <s v="Normal"/>
    <s v="NORMA VICTORIA RAMIREZ SOLIS"/>
    <s v="DNI"/>
    <n v="41982109"/>
    <n v="51"/>
    <n v="989872747"/>
    <x v="0"/>
    <s v="Domicilio"/>
    <s v="Confirmada"/>
    <s v="Diferida"/>
    <s v="Ecommerce android"/>
    <m/>
    <m/>
    <x v="1"/>
    <s v="Confirmado"/>
    <m/>
    <x v="1"/>
    <s v="Delivery"/>
    <s v="AV. MARIA PARADO DE BELLIDO #151 EDIFICIO LOS ROBLES 3 DPTO #302"/>
    <s v="HUACHO"/>
    <s v="HUAURA"/>
    <s v="LIMA"/>
    <d v="2023-10-23T18:17:38"/>
    <x v="888"/>
    <d v="2023-10-23T18:17:38"/>
    <x v="0"/>
    <x v="0"/>
    <x v="0"/>
  </r>
  <r>
    <n v="1011"/>
    <s v="FDC9X4QKK16A-1"/>
    <s v="FDC9X4QKK16A"/>
    <s v="Normal"/>
    <s v="JESUS SILVA OLAVE"/>
    <s v="DNI"/>
    <n v="41258705"/>
    <n v="51"/>
    <n v="965371717"/>
    <x v="0"/>
    <s v="Domicilio"/>
    <s v="Confirmada"/>
    <s v="Diferida"/>
    <s v="Ecommerce android"/>
    <m/>
    <m/>
    <x v="1"/>
    <s v="Confirmado"/>
    <m/>
    <x v="33"/>
    <s v="Delivery"/>
    <s v="HOSPITAL REGIONAL..CUSCO AV LA CULTURA 1035"/>
    <s v="WANCHAQ"/>
    <s v="CUSCO"/>
    <s v="CUSCO"/>
    <d v="2023-10-23T19:08:41"/>
    <x v="889"/>
    <d v="2023-10-23T19:08:41"/>
    <x v="3"/>
    <x v="1"/>
    <x v="0"/>
  </r>
  <r>
    <n v="1012"/>
    <s v="FDC9X4QQ3E0L-1"/>
    <s v="FDC9X4QQ3E0L"/>
    <s v="Normal"/>
    <s v="Sonia Patricia  Pilco flores"/>
    <s v="DNI"/>
    <n v="40600500"/>
    <n v="51"/>
    <n v="952340966"/>
    <x v="0"/>
    <s v="Tienda"/>
    <s v="Confirmada"/>
    <s v="Diferida"/>
    <s v="Ecommerce mobile"/>
    <m/>
    <m/>
    <x v="0"/>
    <s v="Confirmado"/>
    <m/>
    <x v="1"/>
    <s v="Tacna San Martin 737 Tacna"/>
    <s v="Av. San Martin Nro 737"/>
    <s v="TACNA"/>
    <s v="TACNA"/>
    <s v="TACNA"/>
    <d v="2023-10-23T19:34:55"/>
    <x v="890"/>
    <d v="2023-10-23T19:34:55"/>
    <x v="0"/>
    <x v="0"/>
    <x v="0"/>
  </r>
  <r>
    <n v="1013"/>
    <s v="FDC9X4QTYPYM-1"/>
    <s v="FDC9X4QTYPYM"/>
    <s v="Normal"/>
    <s v="Luis Angel  Estela Silva"/>
    <s v="DNI"/>
    <n v="70857991"/>
    <n v="51"/>
    <n v="961"/>
    <x v="0"/>
    <s v="Tienda"/>
    <s v="Confirmada"/>
    <s v="Diferida"/>
    <s v="Ecommerce iOS"/>
    <m/>
    <m/>
    <x v="0"/>
    <s v="Confirmado"/>
    <m/>
    <x v="1"/>
    <s v="Mall Aventura Chiclayo"/>
    <s v="Av. Panamericana Nro 639 C.C. Mall Aventura Chiclayo"/>
    <s v="CHICLAYO"/>
    <s v="CHICLAYO"/>
    <s v="LAMBAYEQUE"/>
    <d v="2023-10-23T18:17:20"/>
    <x v="891"/>
    <d v="2023-10-23T18:24:07"/>
    <x v="0"/>
    <x v="0"/>
    <x v="0"/>
  </r>
  <r>
    <n v="1014"/>
    <s v="FDC9X4QUDQ6R-1"/>
    <s v="FDC9X4QUDQ6R"/>
    <s v="Normal"/>
    <s v="Jean Pool Mujica"/>
    <s v="DNI"/>
    <n v="48526552"/>
    <n v="51"/>
    <n v="923469451"/>
    <x v="0"/>
    <s v="Domicilio"/>
    <s v="Confirmada"/>
    <s v="Diferida"/>
    <s v="Ecommerce mobile"/>
    <m/>
    <m/>
    <x v="1"/>
    <s v="Confirmado"/>
    <m/>
    <x v="1"/>
    <s v="Delivery"/>
    <s v="JR. Víctor Llona 2968 Av. José granda cuadra 29 parque amauta - Una cuadra Av. universitaria"/>
    <s v="SAN MARTIN DE PORRES"/>
    <s v="LIMA"/>
    <s v="LIMA"/>
    <d v="2023-10-23T18:19:03"/>
    <x v="892"/>
    <d v="2023-10-23T18:19:03"/>
    <x v="0"/>
    <x v="0"/>
    <x v="0"/>
  </r>
  <r>
    <n v="1015"/>
    <s v="FDC9X4QUFVDE-1"/>
    <s v="FDC9X4QUFVDE"/>
    <s v="Normal"/>
    <s v="HAYDEE YRENE SALAZAR JANAMPA"/>
    <s v="DNI"/>
    <n v="8079248"/>
    <n v="51"/>
    <n v="997082940"/>
    <x v="0"/>
    <s v="Domicilio"/>
    <s v="Confirmada"/>
    <s v="Diferida"/>
    <s v="Ecommerce mobile"/>
    <m/>
    <m/>
    <x v="1"/>
    <s v="Confirmado"/>
    <m/>
    <x v="1"/>
    <s v="Delivery"/>
    <s v="Av. Los tusilagos 697 las flores  Paradero 7 de la avenida las flores de primavera . Pista antigua"/>
    <s v="SAN JUAN DE LURIGANCHO"/>
    <s v="LIMA"/>
    <s v="LIMA"/>
    <d v="2023-10-23T18:18:57"/>
    <x v="130"/>
    <d v="2023-10-23T18:18:57"/>
    <x v="0"/>
    <x v="0"/>
    <x v="0"/>
  </r>
  <r>
    <n v="1016"/>
    <s v="FDC9X4QUUWJ3-1"/>
    <s v="FDC9X4QUUWJ3"/>
    <s v="Normal"/>
    <s v="Rogelia Rufina Charrez Vilca"/>
    <s v="DNI"/>
    <n v="42697008"/>
    <n v="51"/>
    <n v="945104562"/>
    <x v="0"/>
    <s v="Tienda"/>
    <s v="Confirmada"/>
    <s v="Diferida"/>
    <s v="Admin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8:19:11"/>
    <x v="893"/>
    <d v="2023-10-23T18:19:11"/>
    <x v="0"/>
    <x v="0"/>
    <x v="0"/>
  </r>
  <r>
    <n v="1017"/>
    <s v="FDC9X4R0R4G3-1"/>
    <s v="FDC9X4R0R4G3"/>
    <s v="Normal"/>
    <s v="Gina Soledad  Torrejon Cueva"/>
    <s v="DNI"/>
    <n v="965442315"/>
    <n v="51"/>
    <n v="965442312"/>
    <x v="0"/>
    <s v="Domicilio"/>
    <s v="Confirmada"/>
    <s v="Diferida"/>
    <s v="Ecommerce android"/>
    <m/>
    <m/>
    <x v="1"/>
    <s v="Confirmado"/>
    <m/>
    <x v="1"/>
    <s v="Delivery"/>
    <s v="28 de julio por diego ferrer"/>
    <s v="CHICLAYO"/>
    <s v="CHICLAYO"/>
    <s v="LAMBAYEQUE"/>
    <d v="2023-10-23T18:18:32"/>
    <x v="894"/>
    <d v="2023-10-23T18:24:34"/>
    <x v="0"/>
    <x v="0"/>
    <x v="0"/>
  </r>
  <r>
    <n v="1018"/>
    <s v="FDC9X4R0XJZJ-1"/>
    <s v="FDC9X4R0XJZJ"/>
    <s v="Normal"/>
    <s v="DIGNA YSABEL SILVA SALAZAR"/>
    <s v="DNI"/>
    <n v="42903089"/>
    <n v="51"/>
    <n v="987453779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8:20:04"/>
    <x v="895"/>
    <d v="2023-10-23T18:20:04"/>
    <x v="0"/>
    <x v="0"/>
    <x v="0"/>
  </r>
  <r>
    <n v="1019"/>
    <s v="FDC9X4R72CMD-1"/>
    <s v="FDC9X4R72CMD"/>
    <s v="Normal"/>
    <s v="LILIANA LUCILA VERANO VERA"/>
    <s v="DNI"/>
    <n v="6770558"/>
    <n v="51"/>
    <n v="934338671"/>
    <x v="0"/>
    <s v="Recógelo ahora"/>
    <s v="Confirmada"/>
    <s v="Diferida"/>
    <s v="Admin mobile"/>
    <m/>
    <m/>
    <x v="5"/>
    <m/>
    <m/>
    <x v="21"/>
    <s v="La Rambla Brasil"/>
    <s v="Av. Brasil Nro 778 LC. 126 – 127 – CC. La Rambla Brasil"/>
    <s v="BREÑA"/>
    <s v="LIMA"/>
    <s v="LIMA"/>
    <d v="2023-10-23T18:23:01"/>
    <x v="896"/>
    <d v="2023-10-23T18:23:01"/>
    <x v="3"/>
    <x v="1"/>
    <x v="0"/>
  </r>
  <r>
    <n v="1020"/>
    <s v="FDC9X4R72CMD-2"/>
    <s v="FDC9X4R72CMD"/>
    <s v="Normal"/>
    <s v="LILIANA LUCILA VERANO VERA"/>
    <s v="DNI"/>
    <n v="6770558"/>
    <n v="51"/>
    <n v="934338671"/>
    <x v="0"/>
    <s v="Tienda"/>
    <s v="Confirmada"/>
    <s v="Diferida"/>
    <s v="Admin mobile"/>
    <m/>
    <m/>
    <x v="2"/>
    <s v="Confirmado"/>
    <m/>
    <x v="1"/>
    <s v="La Rambla Brasil"/>
    <s v="Av. Brasil Nro 778 LC. 126 – 127 – CC. La Rambla Brasil"/>
    <s v="BREÑA"/>
    <s v="LIMA"/>
    <s v="LIMA"/>
    <d v="2023-10-23T18:23:01"/>
    <x v="896"/>
    <d v="2023-10-23T18:23:01"/>
    <x v="0"/>
    <x v="0"/>
    <x v="0"/>
  </r>
  <r>
    <n v="1021"/>
    <s v="FDC9X4R899CR-1"/>
    <s v="FDC9X4R899CR"/>
    <s v="Normal"/>
    <s v="WILMER BRAYAN CABANILLAS CABANILLAS"/>
    <s v="DNI"/>
    <n v="70989671"/>
    <n v="51"/>
    <n v="973328632"/>
    <x v="0"/>
    <s v="Tienda"/>
    <s v="Confirmada"/>
    <s v="Diferida"/>
    <s v="Ecommerce iOS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8:20:49"/>
    <x v="897"/>
    <d v="2023-10-23T18:20:49"/>
    <x v="0"/>
    <x v="0"/>
    <x v="0"/>
  </r>
  <r>
    <n v="1022"/>
    <s v="FDC9X4RDL0D2-1"/>
    <s v="FDC9X4RDL0D2"/>
    <s v="Normal"/>
    <s v="JULYANA DEL PILAR GONZALES GARCIA"/>
    <s v="DNI"/>
    <n v="46857047"/>
    <n v="51"/>
    <n v="964000307"/>
    <x v="0"/>
    <s v="Tienda"/>
    <s v="Confirmada"/>
    <s v="Diferida"/>
    <s v="Ecommerce android"/>
    <m/>
    <m/>
    <x v="0"/>
    <s v="Confirmado"/>
    <m/>
    <x v="1"/>
    <s v="Real Plaza Huancayo"/>
    <s v="Av. Ferrocarril Nro 1035  C.C. Real Plaza Huancayo Tda. Nro 249"/>
    <s v="HUANCAYO"/>
    <s v="HUANCAYO"/>
    <s v="JUNÍN"/>
    <d v="2023-10-23T19:28:34"/>
    <x v="898"/>
    <d v="2023-10-23T19:28:34"/>
    <x v="0"/>
    <x v="0"/>
    <x v="0"/>
  </r>
  <r>
    <n v="1023"/>
    <s v="FDC9X4RE4AXA-1"/>
    <s v="FDC9X4RE4AXA"/>
    <s v="Normal"/>
    <s v="ZOILA ABANTO PEÑA"/>
    <s v="DNI"/>
    <n v="33734445"/>
    <n v="51"/>
    <n v="930951552"/>
    <x v="0"/>
    <s v="Tienda"/>
    <s v="Confirmada"/>
    <s v="Diferida"/>
    <s v="Admin desktop"/>
    <m/>
    <m/>
    <x v="0"/>
    <s v="Confirmado"/>
    <m/>
    <x v="1"/>
    <s v="Chachapoyas 2 de Mayo 552 Chachapoyas"/>
    <s v="Jirón 2 de Mayo N°552"/>
    <s v="CHACHAPOYAS"/>
    <s v="CHACHAPOYAS"/>
    <s v="AMAZONAS"/>
    <d v="2023-10-23T18:21:45"/>
    <x v="899"/>
    <d v="2023-10-23T18:21:45"/>
    <x v="0"/>
    <x v="0"/>
    <x v="0"/>
  </r>
  <r>
    <n v="1024"/>
    <s v="FDC9X4ROLMFV-1"/>
    <s v="FDC9X4ROLMFV"/>
    <s v="Normal"/>
    <s v="Ruben Sedano"/>
    <s v="DNI"/>
    <n v="47151240"/>
    <n v="51"/>
    <n v="953618693"/>
    <x v="0"/>
    <s v="Domicilio"/>
    <s v="Confirmada"/>
    <s v="Diferida"/>
    <s v="Ecommerce mobile"/>
    <m/>
    <m/>
    <x v="1"/>
    <s v="Confirmado"/>
    <m/>
    <x v="1"/>
    <s v="Delivery"/>
    <s v="Mz C Lote 32 Urb Ignacio Merino II Etapa Entrar por la tranquera al frente de la puerta del cementerio metropolitano"/>
    <s v="PIURA"/>
    <s v="PIURA"/>
    <s v="PIURA"/>
    <d v="2023-10-23T18:23:09"/>
    <x v="900"/>
    <d v="2023-10-23T18:23:09"/>
    <x v="0"/>
    <x v="0"/>
    <x v="0"/>
  </r>
  <r>
    <n v="1025"/>
    <s v="FDC9X4RP0MPW-1"/>
    <s v="FDC9X4RP0MPW"/>
    <s v="Normal"/>
    <s v="LUIS ALBERTO RAMIREZ LEON"/>
    <s v="DNI"/>
    <n v="44683650"/>
    <n v="51"/>
    <n v="962673941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9:25:40"/>
    <x v="901"/>
    <d v="2023-10-23T19:25:40"/>
    <x v="0"/>
    <x v="0"/>
    <x v="0"/>
  </r>
  <r>
    <n v="1026"/>
    <s v="FDC9X4RPFN03-1"/>
    <s v="FDC9X4RPFN03"/>
    <s v="Normal"/>
    <s v="JULIA ALEXANDRA PEREZ LIRA"/>
    <s v="DNI"/>
    <n v="74489758"/>
    <n v="51"/>
    <n v="929670638"/>
    <x v="0"/>
    <s v="Tienda"/>
    <s v="Confirmada"/>
    <s v="Diferida"/>
    <s v="Admin mobile"/>
    <m/>
    <m/>
    <x v="2"/>
    <s v="Confirmado"/>
    <m/>
    <x v="1"/>
    <s v="Real Plaza Santa Clara"/>
    <s v="Av. Nicolas Ayllon 8694 C.C. Real Plaza Santa Clara Tda.142-143"/>
    <s v="ATE"/>
    <s v="LIMA"/>
    <s v="LIMA"/>
    <d v="2023-10-23T18:24:09"/>
    <x v="902"/>
    <d v="2023-10-23T18:24:09"/>
    <x v="0"/>
    <x v="0"/>
    <x v="0"/>
  </r>
  <r>
    <n v="1027"/>
    <s v="FDC9X4RPM2IK-1"/>
    <s v="FDC9X4RPM2IK"/>
    <s v="Normal"/>
    <s v="Paul Ramirez"/>
    <s v="DNI"/>
    <n v="70093796"/>
    <n v="51"/>
    <n v="953043851"/>
    <x v="0"/>
    <s v="Domicilio"/>
    <s v="Confirmada"/>
    <s v="Diferida"/>
    <s v="Ecommerce android"/>
    <s v="Cluster"/>
    <s v="Confirmado"/>
    <x v="1"/>
    <s v="Creado"/>
    <m/>
    <x v="0"/>
    <s v="Delivery"/>
    <s v="MZ.1A LT. 12 AA.HH. LAURA CALLER JR. HUAYLAS, A UNA CUADRA DEL IPD DE LOS OLIVOS"/>
    <s v="LOS OLIVOS"/>
    <s v="LIMA"/>
    <s v="LIMA"/>
    <d v="2023-10-23T18:24:46"/>
    <x v="903"/>
    <d v="2023-10-23T18:35:54"/>
    <x v="0"/>
    <x v="0"/>
    <x v="0"/>
  </r>
  <r>
    <n v="1028"/>
    <s v="FDC9X4RTPZ2B-1"/>
    <s v="FDC9X4RTPZ2B"/>
    <s v="Normal"/>
    <s v="Milagros Vega"/>
    <s v="DNI"/>
    <n v="74918575"/>
    <n v="51"/>
    <n v="907773436"/>
    <x v="0"/>
    <s v="Tienda"/>
    <s v="Confirmada"/>
    <s v="Diferida"/>
    <s v="Admin mobile"/>
    <m/>
    <m/>
    <x v="2"/>
    <s v="Confirmado"/>
    <m/>
    <x v="1"/>
    <s v="SJL Chimu 757 Lima"/>
    <s v="Av. Chimu Nro 757"/>
    <s v="SAN JUAN DE LURIGANCHO"/>
    <s v="LIMA"/>
    <s v="LIMA"/>
    <d v="2023-10-23T18:23:56"/>
    <x v="904"/>
    <d v="2023-10-23T18:23:56"/>
    <x v="0"/>
    <x v="0"/>
    <x v="0"/>
  </r>
  <r>
    <n v="1029"/>
    <s v="FDC9X4RTWEKR-1"/>
    <s v="FDC9X4RTWEKR"/>
    <s v="Normal"/>
    <s v="JEAN PIERE SLOAN"/>
    <s v="DNI"/>
    <n v="77422403"/>
    <n v="51"/>
    <n v="927404775"/>
    <x v="0"/>
    <s v="Domicilio"/>
    <s v="Confirmada"/>
    <s v="Diferida"/>
    <s v="Ecommerce desktop"/>
    <m/>
    <m/>
    <x v="1"/>
    <s v="Confirmado"/>
    <m/>
    <x v="1"/>
    <s v="Delivery"/>
    <s v="CALLE AGUIRRE N°213 -EN LA FACHADA DE LA CASA DICE DESAYUNO-ALMUERZO , CENA_x000a_-LLAMAR AL 927404775 AL MOMENTO DE REALIZAR LA ENTREGA"/>
    <s v="YURIMAGUAS"/>
    <s v="ALTO AMAZONAS"/>
    <s v="LORETO"/>
    <d v="2023-10-23T18:30:35"/>
    <x v="905"/>
    <d v="2023-10-23T18:48:14"/>
    <x v="0"/>
    <x v="0"/>
    <x v="0"/>
  </r>
  <r>
    <n v="1030"/>
    <s v="FDC9X4RV9PHN-1"/>
    <s v="FDC9X4RV9PHN"/>
    <s v="Normal"/>
    <s v="GUILER COSME YARLEQUE FARIAS"/>
    <s v="DNI"/>
    <n v="42423375"/>
    <n v="51"/>
    <n v="985620322"/>
    <x v="0"/>
    <s v="Tienda"/>
    <s v="Confirmada"/>
    <s v="Diferida"/>
    <s v="Admin desktop"/>
    <m/>
    <m/>
    <x v="0"/>
    <s v="Confirmado"/>
    <m/>
    <x v="1"/>
    <s v="Sullana San Martin 620 Piura"/>
    <s v="Calle San Martin Nro 620"/>
    <s v="SULLANA"/>
    <s v="SULLANA"/>
    <s v="PIURA"/>
    <d v="2023-10-23T18:24:15"/>
    <x v="906"/>
    <d v="2023-10-23T18:24:15"/>
    <x v="0"/>
    <x v="0"/>
    <x v="0"/>
  </r>
  <r>
    <n v="1031"/>
    <s v="FDC9X4S6RGQZ-1"/>
    <s v="FDC9X4S6RGQZ"/>
    <s v="Normal"/>
    <s v="VICTOR MIGUEL HIPOLITO LEYTON"/>
    <s v="DNI"/>
    <n v="18857662"/>
    <n v="51"/>
    <n v="948829717"/>
    <x v="0"/>
    <s v="Tienda"/>
    <s v="Confirmada"/>
    <s v="Diferida"/>
    <s v="Ecommerce mobile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8:32:47"/>
    <x v="907"/>
    <d v="2023-10-23T18:32:47"/>
    <x v="0"/>
    <x v="0"/>
    <x v="0"/>
  </r>
  <r>
    <n v="1032"/>
    <s v="FDC9X4S7CXP6-1"/>
    <s v="FDC9X4S7CXP6"/>
    <s v="Normal"/>
    <s v="YAJAHIRA FARRO ZAPATA"/>
    <s v="DNI"/>
    <n v="75046976"/>
    <n v="51"/>
    <n v="950817002"/>
    <x v="0"/>
    <s v="Tienda"/>
    <s v="Confirmada"/>
    <s v="Diferida"/>
    <s v="Ecommerce desktop"/>
    <m/>
    <m/>
    <x v="0"/>
    <s v="Confirmado"/>
    <m/>
    <x v="1"/>
    <s v="Mall Aventura Chiclayo"/>
    <s v="Av. Panamericana Nro 639 C.C. Mall Aventura Chiclayo"/>
    <s v="CHICLAYO"/>
    <s v="CHICLAYO"/>
    <s v="LAMBAYEQUE"/>
    <d v="2023-10-23T18:27:22"/>
    <x v="908"/>
    <d v="2023-10-23T18:48:55"/>
    <x v="0"/>
    <x v="0"/>
    <x v="0"/>
  </r>
  <r>
    <n v="1033"/>
    <s v="FDC9X4SBEP1S-1"/>
    <s v="FDC9X4SBEP1S"/>
    <s v="Normal"/>
    <s v="Claudio Andre Saldaña Sanjurjo"/>
    <s v="DNI"/>
    <n v="46172630"/>
    <n v="51"/>
    <n v="986598967"/>
    <x v="0"/>
    <s v="Tienda"/>
    <s v="Confirmada"/>
    <s v="Diferida"/>
    <s v="Ecommerce iOS"/>
    <m/>
    <m/>
    <x v="0"/>
    <s v="Confirmado"/>
    <m/>
    <x v="1"/>
    <s v="Tarapoto Plaza De Armas 451 San Martin"/>
    <s v="Jr. Plaza de Armas Nro 451"/>
    <s v="TARAPOTO"/>
    <s v="SAN MARTIN"/>
    <s v="SAN MARTÍN"/>
    <d v="2023-10-23T18:31:20"/>
    <x v="909"/>
    <d v="2023-10-23T18:31:21"/>
    <x v="0"/>
    <x v="0"/>
    <x v="0"/>
  </r>
  <r>
    <n v="1034"/>
    <s v="FDC9X4SDWRNS-1"/>
    <s v="FDC9X4SDWRNS"/>
    <s v="Normal"/>
    <s v="GUILLIANA KARINA CUCHO REYES"/>
    <s v="DNI"/>
    <n v="45338756"/>
    <n v="51"/>
    <n v="933261338"/>
    <x v="0"/>
    <s v="Tienda"/>
    <s v="Confirmada"/>
    <s v="Diferida"/>
    <s v="Ecommerce desktop"/>
    <m/>
    <m/>
    <x v="2"/>
    <s v="Confirmado"/>
    <m/>
    <x v="1"/>
    <s v="La Rambla Brasil"/>
    <s v="Av. Brasil Nro 778 LC. 126 – 127 – CC. La Rambla Brasil"/>
    <s v="BREÑA"/>
    <s v="LIMA"/>
    <s v="LIMA"/>
    <d v="2023-10-23T19:02:26"/>
    <x v="910"/>
    <d v="2023-10-23T19:05:27"/>
    <x v="0"/>
    <x v="0"/>
    <x v="0"/>
  </r>
  <r>
    <n v="1035"/>
    <s v="FDC9X4SDYWUB-1"/>
    <s v="FDC9X4SDYWUB"/>
    <s v="Normal"/>
    <s v="OLGA RUBIO FLORES"/>
    <s v="DNI"/>
    <n v="47905383"/>
    <n v="51"/>
    <n v="988041650"/>
    <x v="0"/>
    <s v="Tienda"/>
    <s v="Confirmada"/>
    <s v="Diferida"/>
    <s v="Admin desktop"/>
    <m/>
    <m/>
    <x v="0"/>
    <s v="Confirmado"/>
    <m/>
    <x v="1"/>
    <s v="Huamachuco Jose Balta 780 La Libertad"/>
    <s v="Jirón José Balta 780"/>
    <s v="HUAMACHUCO"/>
    <s v="SANCHEZ CARRION"/>
    <s v="LA LIBERTAD"/>
    <d v="2023-10-23T18:28:16"/>
    <x v="911"/>
    <d v="2023-10-23T18:28:18"/>
    <x v="0"/>
    <x v="0"/>
    <x v="0"/>
  </r>
  <r>
    <n v="1036"/>
    <s v="FDC9X4SE5CFQ-1"/>
    <s v="FDC9X4SE5CFQ"/>
    <s v="Normal"/>
    <s v="YENUDITH KATYUSKA PRADO MENDOZA"/>
    <s v="DNI"/>
    <n v="72503484"/>
    <n v="51"/>
    <n v="997566022"/>
    <x v="0"/>
    <s v="Tienda"/>
    <s v="Confirmada"/>
    <s v="Diferida"/>
    <s v="Admin desktop"/>
    <m/>
    <m/>
    <x v="0"/>
    <s v="Confirmado"/>
    <m/>
    <x v="1"/>
    <s v="Real Plaza Cuzco"/>
    <s v="Av. La Cultura C.C. Real Plaza Cuzco, Tda Nro 148"/>
    <s v="CUSCO"/>
    <s v="CUSCO"/>
    <s v="CUSCO"/>
    <d v="2023-10-23T18:28:34"/>
    <x v="912"/>
    <d v="2023-10-23T18:28:34"/>
    <x v="0"/>
    <x v="0"/>
    <x v="0"/>
  </r>
  <r>
    <n v="1037"/>
    <s v="FDC9X4SE9MW7-1"/>
    <s v="FDC9X4SE9MW7"/>
    <s v="Normal"/>
    <s v="KATHERIN EVELYN AGUIRRE PALIAN"/>
    <s v="DNI"/>
    <n v="71343685"/>
    <n v="51"/>
    <n v="966371376"/>
    <x v="0"/>
    <s v="Tienda"/>
    <s v="Confirmada"/>
    <s v="Diferida"/>
    <s v="Ecommerce desktop"/>
    <m/>
    <m/>
    <x v="2"/>
    <s v="Confirmado"/>
    <m/>
    <x v="1"/>
    <s v="Plaza Norte"/>
    <s v="Av. Alfredo Mendiola Nro 1400 Int. 132 - 134 C.C. Plaza Lima Norte"/>
    <s v="INDEPENDENCIA"/>
    <s v="LIMA"/>
    <s v="LIMA"/>
    <d v="2023-10-23T18:29:27"/>
    <x v="913"/>
    <d v="2023-10-23T18:29:27"/>
    <x v="0"/>
    <x v="0"/>
    <x v="0"/>
  </r>
  <r>
    <n v="1038"/>
    <s v="FDC9X4SHYJ7S-1"/>
    <s v="FDC9X4SHYJ7S"/>
    <s v="Normal"/>
    <s v="JULIA KATTYA AGUIRRE SALAS"/>
    <s v="DNI"/>
    <n v="9493257"/>
    <n v="51"/>
    <n v="994983798"/>
    <x v="0"/>
    <s v="Domicilio"/>
    <s v="Confirmada"/>
    <s v="Diferida"/>
    <s v="Admin desktop"/>
    <m/>
    <m/>
    <x v="1"/>
    <s v="Confirmado"/>
    <m/>
    <x v="1"/>
    <s v="Delivery"/>
    <s v="JIRÓN ABRAHAM BALLENAS 171A, CHORRILLOS ALTURA DEL COLISEO MARISCAL CÁCERES/ A MEDIA CUADRA DEL CENTRO MATERNO INFANTIL CHORRILLOS II"/>
    <s v="CHORRILLOS"/>
    <s v="LIMA"/>
    <s v="LIMA"/>
    <d v="2023-10-23T18:29:01"/>
    <x v="914"/>
    <d v="2023-10-23T18:29:01"/>
    <x v="0"/>
    <x v="0"/>
    <x v="0"/>
  </r>
  <r>
    <n v="1039"/>
    <s v="FDC9X4SISJPX-1"/>
    <s v="FDC9X4SISJPX"/>
    <s v="Normal"/>
    <s v="Maria Espinoza Trujillo"/>
    <s v="DNI"/>
    <n v="48331500"/>
    <n v="51"/>
    <n v="970899933"/>
    <x v="0"/>
    <s v="Domicilio"/>
    <s v="Confirmada"/>
    <s v="Diferida"/>
    <s v="Ecommerce mobile"/>
    <m/>
    <m/>
    <x v="1"/>
    <s v="Confirmado"/>
    <m/>
    <x v="1"/>
    <s v="Delivery"/>
    <s v="Mz. J1A Lt 18 San Genaro II  Calle 4 con av santa rosa"/>
    <s v="CHORRILLOS"/>
    <s v="LIMA"/>
    <s v="LIMA"/>
    <d v="2023-10-23T18:29:30"/>
    <x v="915"/>
    <d v="2023-10-23T18:29:30"/>
    <x v="0"/>
    <x v="0"/>
    <x v="0"/>
  </r>
  <r>
    <n v="1040"/>
    <s v="FDC9X4SOICCA-1"/>
    <s v="FDC9X4SOICCA"/>
    <s v="Normal"/>
    <s v="HUGO HERNAN BOCANEGRA BOCANEGRA"/>
    <s v="DNI"/>
    <n v="27731755"/>
    <n v="51"/>
    <n v="973704077"/>
    <x v="0"/>
    <s v="Domicilio"/>
    <s v="Confirmada"/>
    <s v="Diferida"/>
    <s v="Ecommerce android"/>
    <m/>
    <m/>
    <x v="1"/>
    <s v="Confirmado"/>
    <m/>
    <x v="1"/>
    <s v="Delivery"/>
    <s v="CALLE VILLANUEVA PINILLOS NRO 191 BANCO SCOTIABANK"/>
    <s v="JAEN"/>
    <s v="JAEN"/>
    <s v="CAJAMARCA"/>
    <d v="2023-10-23T18:30:42"/>
    <x v="916"/>
    <d v="2023-10-23T18:30:43"/>
    <x v="0"/>
    <x v="0"/>
    <x v="0"/>
  </r>
  <r>
    <n v="1041"/>
    <s v="FDC9X4SOQX2R-1"/>
    <s v="FDC9X4SOQX2R"/>
    <s v="Normal"/>
    <s v="MARIA ESTHER ROJAS MIRANDA"/>
    <s v="DNI"/>
    <n v="32106657"/>
    <n v="51"/>
    <n v="943385352"/>
    <x v="0"/>
    <s v="Domicilio"/>
    <s v="Confirmada"/>
    <s v="Diferida"/>
    <s v="Admin mobile"/>
    <m/>
    <m/>
    <x v="1"/>
    <s v="Confirmado"/>
    <m/>
    <x v="1"/>
    <s v="Delivery"/>
    <s v="Av.reservorio176 casma Por el óvalo Victor Raúl"/>
    <s v="CASMA"/>
    <s v="CASMA"/>
    <s v="ANCASH"/>
    <d v="2023-10-23T18:29:20"/>
    <x v="917"/>
    <d v="2023-10-23T18:29:20"/>
    <x v="0"/>
    <x v="0"/>
    <x v="0"/>
  </r>
  <r>
    <n v="1042"/>
    <s v="FDC9X4SQANNY-1"/>
    <s v="FDC9X4SQANNY"/>
    <s v="Normal"/>
    <s v="Carlos Tomasto"/>
    <s v="DNI"/>
    <n v="41530492"/>
    <n v="51"/>
    <n v="992137596"/>
    <x v="0"/>
    <s v="Tienda"/>
    <s v="Confirmada"/>
    <s v="Diferida"/>
    <s v="Admin mobile"/>
    <m/>
    <m/>
    <x v="0"/>
    <s v="Confirmado"/>
    <m/>
    <x v="1"/>
    <s v="Abancay Arequipa 305 Apurimac"/>
    <s v="Jr. Arequipa 305"/>
    <s v="ABANCAY"/>
    <s v="ABANCAY"/>
    <s v="APURÍMAC"/>
    <d v="2023-10-23T18:30:32"/>
    <x v="918"/>
    <d v="2023-10-23T18:30:33"/>
    <x v="0"/>
    <x v="0"/>
    <x v="0"/>
  </r>
  <r>
    <n v="1043"/>
    <s v="FDC9X4SUEL6T-1"/>
    <s v="FDC9X4SUEL6T"/>
    <s v="Normal"/>
    <s v="RUTH MARLYN PACHECO MIRANDA"/>
    <s v="DNI"/>
    <n v="23951432"/>
    <n v="51"/>
    <n v="953759829"/>
    <x v="0"/>
    <s v="Tienda"/>
    <s v="Confirmada"/>
    <s v="Diferida"/>
    <s v="Admin mobile"/>
    <m/>
    <m/>
    <x v="0"/>
    <s v="Confirmado"/>
    <m/>
    <x v="1"/>
    <s v="Real Plaza Cuzco"/>
    <s v="Av. La Cultura C.C. Real Plaza Cuzco, Tda Nro 148"/>
    <s v="CUSCO"/>
    <s v="CUSCO"/>
    <s v="CUSCO"/>
    <d v="2023-10-23T18:34:31"/>
    <x v="919"/>
    <d v="2023-10-23T18:34:31"/>
    <x v="0"/>
    <x v="0"/>
    <x v="0"/>
  </r>
  <r>
    <n v="1044"/>
    <s v="FDC9X4SUEL6T-2"/>
    <s v="FDC9X4SUEL6T"/>
    <s v="Normal"/>
    <s v="RUTH MARLYN PACHECO MIRANDA"/>
    <s v="DNI"/>
    <n v="23951432"/>
    <n v="51"/>
    <n v="953759829"/>
    <x v="0"/>
    <s v="Tienda"/>
    <s v="Confirmada"/>
    <s v="Diferida"/>
    <s v="Admin mobile"/>
    <m/>
    <m/>
    <x v="1"/>
    <s v="Confirmado"/>
    <m/>
    <x v="22"/>
    <s v="Real Plaza Cuzco"/>
    <s v="Av. La Cultura C.C. Real Plaza Cuzco, Tda Nro 148"/>
    <s v="CUSCO"/>
    <s v="CUSCO"/>
    <s v="CUSCO"/>
    <d v="2023-10-23T18:34:31"/>
    <x v="919"/>
    <d v="2023-10-23T18:34:31"/>
    <x v="1"/>
    <x v="0"/>
    <x v="0"/>
  </r>
  <r>
    <n v="1045"/>
    <s v="FDC9X4SW2MO3-1"/>
    <s v="FDC9X4SW2MO3"/>
    <s v="Normal"/>
    <s v="KARINA ARLETTE ARRUS RIBEIRO"/>
    <s v="DNI"/>
    <n v="7884241"/>
    <n v="51"/>
    <n v="990295550"/>
    <x v="0"/>
    <s v="Domicilio"/>
    <s v="Confirmada"/>
    <s v="Diferida"/>
    <s v="Ecommerce mobile"/>
    <m/>
    <m/>
    <x v="3"/>
    <s v="Confirmado"/>
    <m/>
    <x v="1"/>
    <s v="Delivery"/>
    <s v="José Pardo 1580 Frente al parque Grau"/>
    <s v="MIRAFLORES"/>
    <s v="LIMA"/>
    <s v="LIMA"/>
    <d v="2023-10-23T18:30:56"/>
    <x v="134"/>
    <d v="2023-10-23T18:30:56"/>
    <x v="0"/>
    <x v="0"/>
    <x v="0"/>
  </r>
  <r>
    <n v="1046"/>
    <s v="FDC9X4SZL3RL-1"/>
    <s v="FDC9X4SZL3RL"/>
    <s v="Normal"/>
    <s v="EDER RENE GARCIA JAIME"/>
    <s v="DNI"/>
    <n v="43797779"/>
    <n v="51"/>
    <n v="952090704"/>
    <x v="0"/>
    <s v="Tienda"/>
    <s v="Confirmada"/>
    <s v="Diferida"/>
    <s v="Admin desktop"/>
    <m/>
    <m/>
    <x v="0"/>
    <s v="Confirmado"/>
    <m/>
    <x v="1"/>
    <s v="Trujillo Ayacucho 552 La Libertad"/>
    <s v="Jr. Ayacucho Nro 552"/>
    <s v="TRUJILLO"/>
    <s v="TRUJILLO"/>
    <s v="LA LIBERTAD"/>
    <d v="2023-10-23T18:30:42"/>
    <x v="920"/>
    <d v="2023-10-23T18:30:42"/>
    <x v="0"/>
    <x v="0"/>
    <x v="0"/>
  </r>
  <r>
    <n v="1047"/>
    <s v="FDC9X4T27FOL-1"/>
    <s v="FDC9X4T27FOL"/>
    <s v="Normal"/>
    <s v="JOEL JONATHAN CARPIO ARCE"/>
    <s v="DNI"/>
    <n v="70080431"/>
    <n v="51"/>
    <n v="953996243"/>
    <x v="0"/>
    <s v="Tienda"/>
    <s v="Confirmada"/>
    <s v="Diferida"/>
    <s v="Ecommerce mobile"/>
    <m/>
    <m/>
    <x v="0"/>
    <s v="Confirmado"/>
    <m/>
    <x v="1"/>
    <s v="Tacna San Martin 737 Tacna"/>
    <s v="Av. San Martin Nro 737"/>
    <s v="TACNA"/>
    <s v="TACNA"/>
    <s v="TACNA"/>
    <d v="2023-10-23T18:33:23"/>
    <x v="921"/>
    <d v="2023-10-23T18:33:24"/>
    <x v="0"/>
    <x v="0"/>
    <x v="0"/>
  </r>
  <r>
    <n v="1048"/>
    <s v="FDC9X4T506BM-1"/>
    <s v="FDC9X4T506BM"/>
    <s v="Normal"/>
    <s v="JONATHAN DEZA QUISPE"/>
    <s v="DNI"/>
    <n v="70653051"/>
    <n v="51"/>
    <n v="987501469"/>
    <x v="0"/>
    <s v="Tienda"/>
    <s v="Confirmada"/>
    <s v="Diferida"/>
    <s v="Ecommerce mobile"/>
    <m/>
    <m/>
    <x v="4"/>
    <s v="Confirmado"/>
    <m/>
    <x v="1"/>
    <s v="Jockey Plaza"/>
    <s v="Av. Javier Prado Este 4200 C.C. Jockey Plaza Tda. Nro 264"/>
    <s v="SANTIAGO DE SURCO"/>
    <s v="LIMA"/>
    <s v="LIMA"/>
    <d v="2023-10-23T18:33:08"/>
    <x v="922"/>
    <d v="2023-10-23T18:33:09"/>
    <x v="0"/>
    <x v="0"/>
    <x v="0"/>
  </r>
  <r>
    <n v="1049"/>
    <s v="FDC9X4T56LVY-1"/>
    <s v="FDC9X4T56LVY"/>
    <s v="Normal"/>
    <s v="BETSI MARIANDY ROMERO CASTILLO"/>
    <s v="DNI"/>
    <n v="19104163"/>
    <n v="51"/>
    <n v="981179164"/>
    <x v="0"/>
    <s v="Domicilio"/>
    <s v="Confirmada"/>
    <s v="Diferida"/>
    <s v="Ecommerce android"/>
    <m/>
    <m/>
    <x v="1"/>
    <s v="Confirmado"/>
    <m/>
    <x v="1"/>
    <s v="Delivery"/>
    <s v="MZ 54 LOTE 10 WICHANZAO SECTOR 1 MEDIA CUADRA DERECHA POLLERIA A NTOS"/>
    <s v="LA ESPERANZA"/>
    <s v="TRUJILLO"/>
    <s v="LA LIBERTAD"/>
    <d v="2023-10-23T18:32:22"/>
    <x v="923"/>
    <d v="2023-10-23T18:32:22"/>
    <x v="0"/>
    <x v="0"/>
    <x v="0"/>
  </r>
  <r>
    <n v="1050"/>
    <s v="FDC9X4T5HBQR-1"/>
    <s v="FDC9X4T5HBQR"/>
    <s v="Normal"/>
    <s v="ARTURO LEVANO MATIAS"/>
    <s v="DNI"/>
    <n v="10626862"/>
    <n v="51"/>
    <n v="986608935"/>
    <x v="0"/>
    <s v="Domicilio"/>
    <s v="Confirmada"/>
    <s v="Diferida"/>
    <s v="Ecommerce desktop"/>
    <m/>
    <m/>
    <x v="1"/>
    <s v="Confirmado"/>
    <m/>
    <x v="1"/>
    <s v="Delivery"/>
    <s v="AV. LIMA 3173  ALTURA CUADRA 31 DE LA AV. PERU"/>
    <s v="SAN MARTIN DE PORRES"/>
    <s v="LIMA"/>
    <s v="LIMA"/>
    <d v="2023-10-23T19:01:24"/>
    <x v="924"/>
    <d v="2023-10-23T19:01:24"/>
    <x v="0"/>
    <x v="0"/>
    <x v="0"/>
  </r>
  <r>
    <n v="1051"/>
    <s v="FDC9X4T7A74J-1"/>
    <s v="FDC9X4T7A74J"/>
    <s v="Normal"/>
    <s v="CARLA MIREYA CAMPOS PARIONA"/>
    <s v="DNI"/>
    <n v="44201014"/>
    <n v="51"/>
    <n v="939865249"/>
    <x v="0"/>
    <s v="Domicilio"/>
    <s v="Confirmada"/>
    <s v="Diferida"/>
    <s v="Ecommerce mobile"/>
    <m/>
    <m/>
    <x v="1"/>
    <s v="Confirmado"/>
    <m/>
    <x v="1"/>
    <s v="Delivery"/>
    <s v="Calle Zavaleta 175 Mz.A lote 3 condominio Las torres de ate block D dpto 202  A media cdra del colegio tecnology school"/>
    <s v="ATE"/>
    <s v="LIMA"/>
    <s v="LIMA"/>
    <d v="2023-10-23T18:33:48"/>
    <x v="925"/>
    <d v="2023-10-23T18:33:48"/>
    <x v="0"/>
    <x v="0"/>
    <x v="0"/>
  </r>
  <r>
    <n v="1052"/>
    <s v="FDC9X4TBMPVI-1"/>
    <s v="FDC9X4TBMPVI"/>
    <s v="Normal"/>
    <s v="Sandra  Moreyra Espinoza"/>
    <s v="DNI"/>
    <n v="47004326"/>
    <n v="51"/>
    <n v="992706525"/>
    <x v="0"/>
    <s v="Tienda"/>
    <s v="Confirmada"/>
    <s v="Diferida"/>
    <s v="Ecommerce desktop"/>
    <m/>
    <m/>
    <x v="2"/>
    <s v="Confirmado"/>
    <m/>
    <x v="1"/>
    <s v="Jesus Maria Horacio Urteaga 1366 Lima"/>
    <s v="Jr. Horacio Urteaga Nro 1366"/>
    <s v="JESUS MARIA"/>
    <s v="LIMA"/>
    <s v="LIMA"/>
    <d v="2023-10-23T18:34:55"/>
    <x v="926"/>
    <d v="2023-10-23T18:34:55"/>
    <x v="0"/>
    <x v="0"/>
    <x v="0"/>
  </r>
  <r>
    <n v="1053"/>
    <s v="FDC9X4TBT5FV-1"/>
    <s v="FDC9X4TBT5FV"/>
    <s v="Normal"/>
    <s v="KAREN DENISE GUZMAN SOTA"/>
    <s v="DNI"/>
    <n v="23940782"/>
    <n v="51"/>
    <n v="973900404"/>
    <x v="0"/>
    <s v="Tienda"/>
    <s v="Confirmada"/>
    <s v="Diferida"/>
    <s v="Ecommerce mobile"/>
    <s v="Cluster"/>
    <s v="Confirmado"/>
    <x v="4"/>
    <s v="Creado"/>
    <m/>
    <x v="0"/>
    <s v="El Polo"/>
    <s v="Av. El Polo 706 Tda. B 127-128"/>
    <s v="SANTIAGO DE SURCO"/>
    <s v="LIMA"/>
    <s v="LIMA"/>
    <d v="2023-10-23T18:33:31"/>
    <x v="927"/>
    <d v="2023-10-23T18:33:31"/>
    <x v="0"/>
    <x v="0"/>
    <x v="0"/>
  </r>
  <r>
    <n v="1054"/>
    <s v="FDC9X4TCRHYE-1"/>
    <s v="FDC9X4TCRHYE"/>
    <s v="Normal"/>
    <s v="GABRIELA VANESSA SALAZAR ARTEAGA"/>
    <s v="DNI"/>
    <n v="72702417"/>
    <n v="51"/>
    <n v="964434721"/>
    <x v="0"/>
    <s v="Tienda"/>
    <s v="Confirmada"/>
    <s v="Diferida"/>
    <s v="Ecommerce desktop"/>
    <m/>
    <m/>
    <x v="4"/>
    <s v="Confirmado"/>
    <m/>
    <x v="1"/>
    <s v="Jockey Plaza"/>
    <s v="Av. Javier Prado Este 4200 C.C. Jockey Plaza Tda. Nro 264"/>
    <s v="SANTIAGO DE SURCO"/>
    <s v="LIMA"/>
    <s v="LIMA"/>
    <d v="2023-10-23T18:33:36"/>
    <x v="928"/>
    <d v="2023-10-23T18:33:36"/>
    <x v="0"/>
    <x v="0"/>
    <x v="0"/>
  </r>
  <r>
    <n v="1055"/>
    <s v="FDC9X4TDNQ10-1"/>
    <s v="FDC9X4TDNQ10"/>
    <s v="Normal"/>
    <s v="SHIRLEY CONSUELO CASACHAGUA MENESES"/>
    <s v="DNI"/>
    <n v="70135371"/>
    <n v="51"/>
    <n v="951220576"/>
    <x v="0"/>
    <s v="Tienda"/>
    <s v="Confirmada"/>
    <s v="Diferida"/>
    <s v="Ecommerce android"/>
    <m/>
    <m/>
    <x v="2"/>
    <s v="Confirmado"/>
    <m/>
    <x v="1"/>
    <s v="Open Plaza Atocongo"/>
    <s v="Av. Circunvalacion 1801-1803 C.C. Atocongo Open Plaza Tda. 16 - A"/>
    <s v="SAN JUAN DE MIRAFLORES"/>
    <s v="LIMA"/>
    <s v="LIMA"/>
    <d v="2023-10-23T18:34:59"/>
    <x v="929"/>
    <d v="2023-10-23T18:34:59"/>
    <x v="0"/>
    <x v="0"/>
    <x v="0"/>
  </r>
  <r>
    <n v="1056"/>
    <s v="FDC9X4TGTBUX-1"/>
    <s v="FDC9X4TGTBUX"/>
    <s v="Normal"/>
    <s v="ROLANDO  PAREDES LOPEZ"/>
    <s v="DNI"/>
    <n v="1122399"/>
    <n v="51"/>
    <n v="942044321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8:34:00"/>
    <x v="930"/>
    <d v="2023-10-23T18:34:00"/>
    <x v="0"/>
    <x v="0"/>
    <x v="0"/>
  </r>
  <r>
    <n v="1057"/>
    <s v="FDC9X4TGZRDC-1"/>
    <s v="FDC9X4TGZRDC"/>
    <s v="Normal"/>
    <s v="FIORELA MIKELY ALVAREZ LEIVA"/>
    <s v="DNI"/>
    <n v="46659106"/>
    <n v="51"/>
    <n v="938470285"/>
    <x v="0"/>
    <s v="Tienda"/>
    <s v="Confirmada"/>
    <s v="Diferida"/>
    <s v="Ecommerce android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8:33:18"/>
    <x v="931"/>
    <d v="2023-10-23T18:49:21"/>
    <x v="0"/>
    <x v="0"/>
    <x v="0"/>
  </r>
  <r>
    <n v="1058"/>
    <s v="FDC9X4THJ21H-1"/>
    <s v="FDC9X4THJ21H"/>
    <s v="Normal"/>
    <s v="CARLOS ALBERTO LEVANO PACHAS"/>
    <s v="DNI"/>
    <n v="44556119"/>
    <n v="51"/>
    <n v="938864580"/>
    <x v="0"/>
    <s v="Tienda"/>
    <s v="Confirmada"/>
    <s v="Diferida"/>
    <s v="Admin mobile"/>
    <m/>
    <m/>
    <x v="0"/>
    <s v="Confirmado"/>
    <m/>
    <x v="1"/>
    <s v="Chincha Mariscal Benavides 276 Ica"/>
    <s v="Av. Mariscal Benavides Nro 276"/>
    <s v="CHINCHA ALTA"/>
    <s v="CHINCHA"/>
    <s v="ICA"/>
    <d v="2023-10-23T18:33:56"/>
    <x v="932"/>
    <d v="2023-10-23T18:33:56"/>
    <x v="0"/>
    <x v="0"/>
    <x v="0"/>
  </r>
  <r>
    <n v="1059"/>
    <s v="FDC9X4TMNGGP-1"/>
    <s v="FDC9X4TMNGGP"/>
    <s v="Normal"/>
    <s v="JESSICA LISETTE ANTON HUAMANCHUMO"/>
    <s v="DNI"/>
    <n v="25848623"/>
    <n v="51"/>
    <n v="993238048"/>
    <x v="0"/>
    <s v="Domicilio"/>
    <s v="Confirmada"/>
    <s v="Diferida"/>
    <s v="Admin mobile"/>
    <m/>
    <m/>
    <x v="1"/>
    <s v="Confirmado"/>
    <m/>
    <x v="1"/>
    <s v="Delivery"/>
    <s v="Av elmer faucett 3970 callao gobierno regional del callao frente al grupo 8"/>
    <s v="LIMA"/>
    <s v="LIMA"/>
    <s v="LIMA"/>
    <d v="2023-10-23T18:34:56"/>
    <x v="933"/>
    <d v="2023-10-23T18:34:56"/>
    <x v="0"/>
    <x v="0"/>
    <x v="0"/>
  </r>
  <r>
    <n v="1060"/>
    <s v="FDC9X4TNYM7R-1"/>
    <s v="FDC9X4TNYM7R"/>
    <s v="Normal"/>
    <s v="VERONIKA SOLAINE CORDOVA CALLE"/>
    <s v="DNI"/>
    <n v="44536353"/>
    <n v="51"/>
    <n v="932264419"/>
    <x v="0"/>
    <s v="Tienda"/>
    <s v="Confirmada"/>
    <s v="Diferida"/>
    <s v="Admin mobile"/>
    <s v="Cluster"/>
    <s v="Confirmado"/>
    <x v="0"/>
    <s v="Creado"/>
    <m/>
    <x v="0"/>
    <s v="Sullana San Martin 620 Piura"/>
    <s v="Calle San Martin Nro 620"/>
    <s v="SULLANA"/>
    <s v="SULLANA"/>
    <s v="PIURA"/>
    <d v="2023-10-23T18:34:42"/>
    <x v="934"/>
    <d v="2023-10-23T18:34:42"/>
    <x v="0"/>
    <x v="0"/>
    <x v="0"/>
  </r>
  <r>
    <n v="1061"/>
    <s v="FDC9X4TO76WN-1"/>
    <s v="FDC9X4TO76WN"/>
    <s v="Normal"/>
    <s v="GLORIA ROCIO HERRERA NIETO"/>
    <s v="DNI"/>
    <n v="29619007"/>
    <n v="51"/>
    <n v="951461493"/>
    <x v="0"/>
    <s v="Tienda"/>
    <s v="Confirmada"/>
    <s v="Diferida"/>
    <s v="Ecommerce android"/>
    <m/>
    <m/>
    <x v="0"/>
    <s v="Confirmado"/>
    <m/>
    <x v="1"/>
    <s v="Arequipa San Juan De Dios 225 Arequipa"/>
    <s v="San Juan de Dios Nro 225"/>
    <s v="AREQUIPA"/>
    <s v="AREQUIPA"/>
    <s v="AREQUIPA"/>
    <d v="2023-10-23T18:37:19"/>
    <x v="935"/>
    <d v="2023-10-23T18:50:09"/>
    <x v="0"/>
    <x v="0"/>
    <x v="0"/>
  </r>
  <r>
    <n v="1062"/>
    <s v="FDC9X4TOQHJX-1"/>
    <s v="FDC9X4TOQHJX"/>
    <s v="Normal"/>
    <s v="EMERSON JUNIOR BABILON MORILLOS"/>
    <s v="DNI"/>
    <n v="43859338"/>
    <n v="51"/>
    <n v="949503198"/>
    <x v="0"/>
    <s v="Tienda"/>
    <s v="Confirmada"/>
    <s v="Diferida"/>
    <s v="Ecommerce iOS"/>
    <m/>
    <m/>
    <x v="2"/>
    <s v="Confirmado"/>
    <m/>
    <x v="1"/>
    <s v="SJM San Juan 1162 Lima"/>
    <s v="Av. San Juan Nro 1162 - 1162a"/>
    <s v="SAN JUAN DE MIRAFLORES"/>
    <s v="LIMA"/>
    <s v="LIMA"/>
    <d v="2023-10-23T18:34:49"/>
    <x v="936"/>
    <d v="2023-10-23T18:34:49"/>
    <x v="0"/>
    <x v="0"/>
    <x v="0"/>
  </r>
  <r>
    <n v="1063"/>
    <s v="FDC9X4TT79JX-1"/>
    <s v="FDC9X4TT79JX"/>
    <s v="Normal"/>
    <s v="carmen bejarano"/>
    <s v="DNI"/>
    <n v="29661950"/>
    <n v="51"/>
    <n v="998883773"/>
    <x v="0"/>
    <s v="Tienda"/>
    <s v="Confirmada"/>
    <s v="Diferida"/>
    <s v="Admin mobile"/>
    <m/>
    <m/>
    <x v="4"/>
    <s v="Confirmado"/>
    <m/>
    <x v="1"/>
    <s v="Real Plaza Primavera"/>
    <s v="Av. Angamos Este 2681 Int. 113 - San Borja"/>
    <s v="SAN BORJA"/>
    <s v="LIMA"/>
    <s v="LIMA"/>
    <d v="2023-10-23T18:54:14"/>
    <x v="937"/>
    <d v="2023-10-23T18:54:14"/>
    <x v="0"/>
    <x v="0"/>
    <x v="0"/>
  </r>
  <r>
    <n v="1064"/>
    <s v="FDC9X4TU1ALJ-1"/>
    <s v="FDC9X4TU1ALJ"/>
    <s v="Normal"/>
    <s v="Marizta Vilcapoma oroya"/>
    <s v="DNI"/>
    <n v="80011800"/>
    <n v="51"/>
    <n v="936263095"/>
    <x v="0"/>
    <s v="Tienda"/>
    <s v="Confirmada"/>
    <s v="Diferida"/>
    <s v="Admin desktop"/>
    <m/>
    <m/>
    <x v="2"/>
    <s v="Confirmado"/>
    <m/>
    <x v="1"/>
    <s v="Real Plaza Santa Clara"/>
    <s v="Av. Nicolas Ayllon 8694 C.C. Real Plaza Santa Clara Tda.142-143"/>
    <s v="ATE"/>
    <s v="LIMA"/>
    <s v="LIMA"/>
    <d v="2023-10-23T18:36:23"/>
    <x v="938"/>
    <d v="2023-10-23T18:36:23"/>
    <x v="0"/>
    <x v="0"/>
    <x v="0"/>
  </r>
  <r>
    <n v="1065"/>
    <s v="FDC9X4TW26OX-1"/>
    <s v="FDC9X4TW26OX"/>
    <s v="Normal"/>
    <s v="KATHERINE STEFANY MARIÑOS ALVAREZ"/>
    <s v="DNI"/>
    <n v="43863799"/>
    <n v="51"/>
    <n v="987801250"/>
    <x v="0"/>
    <s v="Domicilio"/>
    <s v="Confirmada"/>
    <s v="Diferida"/>
    <s v="Admin mobile"/>
    <m/>
    <m/>
    <x v="3"/>
    <s v="Confirmado"/>
    <m/>
    <x v="1"/>
    <s v="Delivery"/>
    <s v="Av paseo de la República 4648 dpto 701 A dos cuadras de la estación del metro de angamos"/>
    <s v="MIRAFLORES"/>
    <s v="LIMA"/>
    <s v="LIMA"/>
    <d v="2023-10-23T18:37:51"/>
    <x v="939"/>
    <d v="2023-10-23T18:37:51"/>
    <x v="0"/>
    <x v="0"/>
    <x v="0"/>
  </r>
  <r>
    <n v="1066"/>
    <s v="FDC9X4TZ5NAM-1"/>
    <s v="FDC9X4TZ5NAM"/>
    <s v="Normal"/>
    <s v="CAMILA QUISPE"/>
    <s v="DNI"/>
    <n v="74009798"/>
    <n v="51"/>
    <n v="983705082"/>
    <x v="0"/>
    <s v="Tienda"/>
    <s v="Confirmada"/>
    <s v="Diferida"/>
    <s v="Ecommerce android"/>
    <m/>
    <m/>
    <x v="4"/>
    <s v="Confirmado"/>
    <m/>
    <x v="1"/>
    <s v="La Rambla San Borja"/>
    <s v="Av. Javier Prado Este 2050 C.C. La Rambla Tdas. 140-141"/>
    <s v="SAN BORJA"/>
    <s v="LIMA"/>
    <s v="LIMA"/>
    <d v="2023-10-23T18:39:32"/>
    <x v="940"/>
    <d v="2023-10-23T18:39:33"/>
    <x v="0"/>
    <x v="0"/>
    <x v="0"/>
  </r>
  <r>
    <n v="1067"/>
    <s v="FDC9X4U4OZXL-1"/>
    <s v="FDC9X4U4OZXL"/>
    <s v="Normal"/>
    <s v="CARLOS ALBERTO SANCHEZ TANTA"/>
    <s v="DNI"/>
    <n v="43101259"/>
    <n v="51"/>
    <n v="995957258"/>
    <x v="0"/>
    <s v="Tienda"/>
    <s v="Confirmada"/>
    <s v="Diferida"/>
    <s v="Ecommerce mobile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8:37:56"/>
    <x v="941"/>
    <d v="2023-10-23T18:37:56"/>
    <x v="0"/>
    <x v="0"/>
    <x v="0"/>
  </r>
  <r>
    <n v="1068"/>
    <s v="FDC9X4U4VFFS-1"/>
    <s v="FDC9X4U4VFFS"/>
    <s v="Normal"/>
    <s v="JOSE LUIS GONZALEZ HIJAR"/>
    <s v="DNI"/>
    <n v="42395294"/>
    <n v="51"/>
    <n v="927407985"/>
    <x v="0"/>
    <s v="Tienda"/>
    <s v="Confirmada"/>
    <s v="Diferida"/>
    <s v="Ecommerce iOS"/>
    <m/>
    <m/>
    <x v="4"/>
    <s v="Confirmado"/>
    <m/>
    <x v="1"/>
    <s v="Open Plaza Angamos"/>
    <s v="Av. Angamos Nro 1803 C.C. Angamos Open Plaza Tda. 39"/>
    <s v="SURQUILLO"/>
    <s v="LIMA"/>
    <s v="LIMA"/>
    <d v="2023-10-23T18:38:26"/>
    <x v="942"/>
    <d v="2023-10-23T18:38:26"/>
    <x v="0"/>
    <x v="0"/>
    <x v="0"/>
  </r>
  <r>
    <n v="1069"/>
    <s v="FDC9X4U7M1EQ-1"/>
    <s v="FDC9X4U7M1EQ"/>
    <s v="Normal"/>
    <s v="Sheyla Tercero Alca"/>
    <s v="DNI"/>
    <n v="70090910"/>
    <n v="51"/>
    <n v="966171014"/>
    <x v="0"/>
    <s v="Recógelo ahora"/>
    <s v="Confirmada"/>
    <s v="Diferida"/>
    <s v="Admin mobile"/>
    <m/>
    <m/>
    <x v="5"/>
    <m/>
    <m/>
    <x v="17"/>
    <s v="Real Plaza Salaverry"/>
    <s v="Av. Salaverry Nro 24 - LC. Nro 421 CC. Real Plaza Salaverry"/>
    <s v="JESUS MARIA"/>
    <s v="LIMA"/>
    <s v="LIMA"/>
    <d v="2023-10-23T18:41:04"/>
    <x v="943"/>
    <d v="2023-10-23T18:41:04"/>
    <x v="3"/>
    <x v="1"/>
    <x v="0"/>
  </r>
  <r>
    <n v="1070"/>
    <s v="FDC9X4UAY2PY-1"/>
    <s v="FDC9X4UAY2PY"/>
    <s v="Normal"/>
    <s v="ALESSANDRA NICOLLE COLLANTES RAMIREZ"/>
    <s v="DNI"/>
    <n v="71573303"/>
    <n v="51"/>
    <n v="988412355"/>
    <x v="0"/>
    <s v="Tienda"/>
    <s v="Confirmada"/>
    <s v="Diferida"/>
    <s v="Admin mobile"/>
    <m/>
    <m/>
    <x v="0"/>
    <s v="Confirmado"/>
    <m/>
    <x v="1"/>
    <s v="Tarapoto Plaza De Armas 451 San Martin"/>
    <s v="Jr. Plaza de Armas Nro 451"/>
    <s v="TARAPOTO"/>
    <s v="SAN MARTIN"/>
    <s v="SAN MARTÍN"/>
    <d v="2023-10-23T18:38:33"/>
    <x v="944"/>
    <d v="2023-10-23T18:38:33"/>
    <x v="0"/>
    <x v="0"/>
    <x v="0"/>
  </r>
  <r>
    <n v="1071"/>
    <s v="FDC9X4UCDIX7-1"/>
    <s v="FDC9X4UCDIX7"/>
    <s v="Normal"/>
    <s v="YAJAHIRA FARRO ZAPATA"/>
    <s v="DNI"/>
    <n v="75046976"/>
    <n v="51"/>
    <n v="950817002"/>
    <x v="0"/>
    <s v="Tienda"/>
    <s v="Confirmada"/>
    <s v="Diferida"/>
    <s v="Ecommerce desktop"/>
    <m/>
    <m/>
    <x v="1"/>
    <s v="Confirmado"/>
    <m/>
    <x v="8"/>
    <s v="Mall Aventura Chiclayo"/>
    <s v="Av. Panamericana Nro 639 C.C. Mall Aventura Chiclayo"/>
    <s v="CHICLAYO"/>
    <s v="CHICLAYO"/>
    <s v="LAMBAYEQUE"/>
    <d v="2023-10-23T18:38:47"/>
    <x v="945"/>
    <d v="2023-10-23T18:50:25"/>
    <x v="1"/>
    <x v="0"/>
    <x v="0"/>
  </r>
  <r>
    <n v="1072"/>
    <s v="FDC9X4UD393M-1"/>
    <s v="FDC9X4UD393M"/>
    <s v="Normal"/>
    <s v="MILAGROS JAUREGUI PAREDES"/>
    <s v="DNI"/>
    <n v="45859738"/>
    <n v="51"/>
    <n v="999304648"/>
    <x v="0"/>
    <s v="Tienda"/>
    <s v="Confirmada"/>
    <s v="Diferida"/>
    <s v="Admin desktop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8:39:21"/>
    <x v="946"/>
    <d v="2023-10-23T18:39:21"/>
    <x v="0"/>
    <x v="0"/>
    <x v="0"/>
  </r>
  <r>
    <n v="1073"/>
    <s v="FDC9X4UIKH2J-1"/>
    <s v="FDC9X4UIKH2J"/>
    <s v="Normal"/>
    <s v="jerson falcon rios"/>
    <s v="DNI"/>
    <n v="70769226"/>
    <n v="51"/>
    <n v="995782373"/>
    <x v="0"/>
    <s v="Tienda"/>
    <s v="Confirmada"/>
    <s v="Diferida"/>
    <s v="Ecommerce android"/>
    <s v="Cluster"/>
    <s v="Confirmado"/>
    <x v="2"/>
    <s v="Creado"/>
    <m/>
    <x v="0"/>
    <s v="Plaza Lima Sur Chorrillos"/>
    <s v="Av. Paseo de la Republica s/n C.C. Plaza Lima Sur Tda. Nro 229 - 231"/>
    <s v="CHORRILLOS"/>
    <s v="LIMA"/>
    <s v="LIMA"/>
    <d v="2023-10-23T18:42:02"/>
    <x v="947"/>
    <d v="2023-10-23T18:42:02"/>
    <x v="0"/>
    <x v="0"/>
    <x v="0"/>
  </r>
  <r>
    <n v="1074"/>
    <s v="FDC9X4UJ5WR7-1"/>
    <s v="FDC9X4UJ5WR7"/>
    <s v="Normal"/>
    <s v="KAROL WENDY DELGADILLO AYALA"/>
    <s v="DNI"/>
    <n v="70449839"/>
    <n v="51"/>
    <n v="987549904"/>
    <x v="0"/>
    <s v="Tienda"/>
    <s v="Confirmada"/>
    <s v="Diferida"/>
    <s v="Ecommerce desktop"/>
    <m/>
    <m/>
    <x v="0"/>
    <s v="Confirmado"/>
    <m/>
    <x v="1"/>
    <s v="Ayacucho Asamblea 206-208 Ayacucho"/>
    <s v="Jr. Asamblea Nro. 206 - 208"/>
    <s v="AYACUCHO"/>
    <s v="HUAMANGA"/>
    <s v="AYACUCHO"/>
    <d v="2023-10-23T18:42:58"/>
    <x v="948"/>
    <d v="2023-10-23T18:51:14"/>
    <x v="0"/>
    <x v="0"/>
    <x v="0"/>
  </r>
  <r>
    <n v="1075"/>
    <s v="FDC9X4UP25A6-1"/>
    <s v="FDC9X4UP25A6"/>
    <s v="Normal"/>
    <s v="KIARA JAEN ORTEGA"/>
    <s v="DNI"/>
    <n v="70112908"/>
    <n v="51"/>
    <n v="982549721"/>
    <x v="0"/>
    <s v="Domicilio"/>
    <s v="Confirmada"/>
    <s v="Diferida"/>
    <s v="Ecommerce mobile"/>
    <m/>
    <m/>
    <x v="3"/>
    <s v="Confirmado"/>
    <m/>
    <x v="1"/>
    <s v="Delivery"/>
    <s v="Calle Las Tunas MZ A Lote 11 A una cuadra de Av Venezuela con Av Riva agüero"/>
    <s v="SAN MIGUEL"/>
    <s v="LIMA"/>
    <s v="LIMA"/>
    <d v="2023-10-23T18:41:25"/>
    <x v="949"/>
    <d v="2023-10-23T18:55:09"/>
    <x v="0"/>
    <x v="0"/>
    <x v="0"/>
  </r>
  <r>
    <n v="1076"/>
    <s v="FDC9X4UTN7GC-1"/>
    <s v="FDC9X4UTN7GC"/>
    <s v="Normal"/>
    <s v="JULY PAOLA VALENCIA QUISPE"/>
    <s v="DNI"/>
    <n v="46945246"/>
    <n v="51"/>
    <n v="982891497"/>
    <x v="0"/>
    <s v="Tienda"/>
    <s v="Confirmada"/>
    <s v="Diferida"/>
    <s v="Admin desktop"/>
    <m/>
    <m/>
    <x v="0"/>
    <s v="Confirmado"/>
    <m/>
    <x v="1"/>
    <s v="Sullana San Martin 620 Piura"/>
    <s v="Calle San Martin Nro 620"/>
    <s v="SULLANA"/>
    <s v="SULLANA"/>
    <s v="PIURA"/>
    <d v="2023-10-23T18:41:49"/>
    <x v="950"/>
    <d v="2023-10-23T18:41:49"/>
    <x v="0"/>
    <x v="0"/>
    <x v="0"/>
  </r>
  <r>
    <n v="1077"/>
    <s v="FDC9X4UTN7GM-1"/>
    <s v="FDC9X4UTN7GM"/>
    <s v="Normal"/>
    <s v="BEATRIZ BETSOLSI LUCERO REYES"/>
    <s v="DNI"/>
    <n v="45916548"/>
    <n v="51"/>
    <n v="923126588"/>
    <x v="0"/>
    <s v="Tienda"/>
    <s v="Confirmada"/>
    <s v="Diferida"/>
    <s v="Ecommerce desktop"/>
    <m/>
    <m/>
    <x v="0"/>
    <s v="Confirmado"/>
    <m/>
    <x v="1"/>
    <s v="Plaza Del Sol Huacho"/>
    <s v="Calle Colon Nro 601 C.C. Plaza del Sol Norte Chico Tda. Nro 232"/>
    <s v="HUACHO"/>
    <s v="HUAURA"/>
    <s v="LIMA"/>
    <d v="2023-10-23T18:45:19"/>
    <x v="950"/>
    <d v="2023-10-23T18:45:19"/>
    <x v="0"/>
    <x v="0"/>
    <x v="0"/>
  </r>
  <r>
    <n v="1078"/>
    <s v="FDC9X4UURXVN-1"/>
    <s v="FDC9X4UURXVN"/>
    <s v="Normal"/>
    <s v="JEANETT JESSICA INCA ALAVE"/>
    <s v="DNI"/>
    <n v="41341416"/>
    <n v="51"/>
    <n v="943685418"/>
    <x v="0"/>
    <s v="Tienda"/>
    <s v="Confirmada"/>
    <s v="Diferida"/>
    <s v="Ecommerce desktop"/>
    <m/>
    <m/>
    <x v="4"/>
    <s v="Confirmado"/>
    <m/>
    <x v="1"/>
    <s v="Real Plaza Primavera"/>
    <s v="Av. Angamos Este 2681 Int. 113 - San Borja"/>
    <s v="SAN BORJA"/>
    <s v="LIMA"/>
    <s v="LIMA"/>
    <d v="2023-10-23T18:41:49"/>
    <x v="951"/>
    <d v="2023-10-23T18:55:22"/>
    <x v="0"/>
    <x v="0"/>
    <x v="0"/>
  </r>
  <r>
    <n v="1079"/>
    <s v="FDC9X4UYAESD-1"/>
    <s v="FDC9X4UYAESD"/>
    <s v="Normal"/>
    <s v="CESAR DAVID DIAZ TORRES"/>
    <s v="DNI"/>
    <n v="41829254"/>
    <n v="51"/>
    <n v="920628399"/>
    <x v="0"/>
    <s v="Tienda"/>
    <s v="Confirmada"/>
    <s v="Diferida"/>
    <s v="Ecommerce android"/>
    <m/>
    <m/>
    <x v="2"/>
    <s v="Confirmado"/>
    <m/>
    <x v="1"/>
    <s v="Plaza Norte"/>
    <s v="Av. Alfredo Mendiola Nro 1400 Int. 132 - 134 C.C. Plaza Lima Norte"/>
    <s v="INDEPENDENCIA"/>
    <s v="LIMA"/>
    <s v="LIMA"/>
    <d v="2023-10-23T18:49:16"/>
    <x v="952"/>
    <d v="2023-10-23T18:49:16"/>
    <x v="0"/>
    <x v="0"/>
    <x v="0"/>
  </r>
  <r>
    <n v="1080"/>
    <s v="FDC9X4UZHAHP-1"/>
    <s v="FDC9X4UZHAHP"/>
    <s v="Normal"/>
    <s v="SANDRA ELIANA CASTAÑEDA OLORTEGUI"/>
    <s v="DNI"/>
    <n v="43858008"/>
    <n v="51"/>
    <n v="986356417"/>
    <x v="0"/>
    <s v="Tienda"/>
    <s v="Confirmada"/>
    <s v="Diferida"/>
    <s v="Ecommerce android"/>
    <m/>
    <m/>
    <x v="0"/>
    <s v="Confirmado"/>
    <m/>
    <x v="1"/>
    <s v="Mega Plaza Chimbote"/>
    <s v="Mz B Lt 1-A Parque Gran Chavin C.C. Megaplaza Chimbote Tda. L57 - L58"/>
    <s v="CHIMBOTE"/>
    <s v="SANTA"/>
    <s v="ANCASH"/>
    <d v="2023-10-23T18:44:15"/>
    <x v="953"/>
    <d v="2023-10-23T18:44:15"/>
    <x v="0"/>
    <x v="0"/>
    <x v="0"/>
  </r>
  <r>
    <n v="1081"/>
    <s v="FDC9X4V0BAZG-1"/>
    <s v="FDC9X4V0BAZG"/>
    <s v="Normal"/>
    <s v="MARLENI MORALES"/>
    <s v="DNI"/>
    <n v="428717103"/>
    <n v="51"/>
    <n v="987975492"/>
    <x v="0"/>
    <s v="Tienda"/>
    <s v="Confirmada"/>
    <s v="Diferida"/>
    <s v="Admin mobile"/>
    <m/>
    <m/>
    <x v="4"/>
    <s v="Confirmado"/>
    <m/>
    <x v="1"/>
    <s v="La Rambla San Borja"/>
    <s v="Av. Javier Prado Este 2050 C.C. La Rambla Tdas. 140-141"/>
    <s v="SAN BORJA"/>
    <s v="LIMA"/>
    <s v="LIMA"/>
    <d v="2023-10-23T18:44:17"/>
    <x v="954"/>
    <d v="2023-10-23T18:44:17"/>
    <x v="0"/>
    <x v="0"/>
    <x v="0"/>
  </r>
  <r>
    <n v="1082"/>
    <s v="FDC9X4V0HQLE-1"/>
    <s v="FDC9X4V0HQLE"/>
    <s v="Normal"/>
    <s v="CLAUDIA SOFIA MANZUR BERMEJO"/>
    <s v="DNI"/>
    <n v="70693027"/>
    <n v="51"/>
    <n v="979395900"/>
    <x v="0"/>
    <s v="Domicilio"/>
    <s v="Confirmada"/>
    <s v="Diferida"/>
    <s v="Ecommerce iOS"/>
    <m/>
    <m/>
    <x v="1"/>
    <s v="Confirmado"/>
    <m/>
    <x v="31"/>
    <s v="Delivery"/>
    <s v="RESIDENCIAL VILLA DEL SOL F28 DPT 402  POR LA PLAZA DE JESÚS MARÍA"/>
    <s v="CORONEL GREGORIO ALBARRACIN LANCHIPA"/>
    <s v="TACNA"/>
    <s v="TACNA"/>
    <d v="2023-10-23T18:44:07"/>
    <x v="955"/>
    <d v="2023-10-23T18:53:57"/>
    <x v="2"/>
    <x v="1"/>
    <x v="0"/>
  </r>
  <r>
    <n v="1083"/>
    <s v="FDC9X4V4NSJ8-1"/>
    <s v="FDC9X4V4NSJ8"/>
    <s v="Normal"/>
    <s v="Solange Noblejas"/>
    <s v="DNI"/>
    <n v="72650311"/>
    <n v="51"/>
    <n v="920018400"/>
    <x v="0"/>
    <s v="Tienda"/>
    <s v="Confirmada"/>
    <s v="Diferida"/>
    <s v="Ecommerce desktop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8:44:49"/>
    <x v="956"/>
    <d v="2023-10-23T18:44:50"/>
    <x v="0"/>
    <x v="0"/>
    <x v="0"/>
  </r>
  <r>
    <n v="1084"/>
    <s v="FDC9X4V5YYCP-1"/>
    <s v="FDC9X4V5YYCP"/>
    <s v="Normal"/>
    <s v="MIGUEL ANGEL MANCO MARTINEZ"/>
    <s v="DNI"/>
    <n v="45023691"/>
    <n v="51"/>
    <n v="991216465"/>
    <x v="0"/>
    <s v="Tienda"/>
    <s v="Confirmada"/>
    <s v="Diferida"/>
    <s v="Ecommerce iOS"/>
    <m/>
    <m/>
    <x v="4"/>
    <s v="Confirmado"/>
    <m/>
    <x v="1"/>
    <s v="Open Plaza Angamos"/>
    <s v="Av. Angamos Nro 1803 C.C. Angamos Open Plaza Tda. 39"/>
    <s v="SURQUILLO"/>
    <s v="LIMA"/>
    <s v="LIMA"/>
    <d v="2023-10-23T18:46:50"/>
    <x v="957"/>
    <d v="2023-10-23T18:46:50"/>
    <x v="0"/>
    <x v="0"/>
    <x v="0"/>
  </r>
  <r>
    <n v="1085"/>
    <s v="FDC9X4V6G3PY-1"/>
    <s v="FDC9X4V6G3PY"/>
    <s v="Normal"/>
    <s v="DANIEL HUACHACA FLORES"/>
    <s v="DNI"/>
    <n v="45983356"/>
    <n v="51"/>
    <n v="996757158"/>
    <x v="0"/>
    <s v="Domicilio"/>
    <s v="Confirmada"/>
    <s v="Diferida"/>
    <s v="Ecommerce android"/>
    <m/>
    <m/>
    <x v="1"/>
    <s v="Confirmado"/>
    <m/>
    <x v="24"/>
    <s v="Delivery"/>
    <s v="JR OSWALDO N REGAL 743 A MEDIA CUADRA DE LA ESCUELA SAN RAMÓN"/>
    <s v="HUANTA"/>
    <s v="HUANTA"/>
    <s v="AYACUCHO"/>
    <d v="2023-10-23T18:44:00"/>
    <x v="958"/>
    <d v="2023-10-23T18:55:36"/>
    <x v="1"/>
    <x v="1"/>
    <x v="0"/>
  </r>
  <r>
    <n v="1086"/>
    <s v="FDC9X4V6I8X1-1"/>
    <s v="FDC9X4V6I8X1"/>
    <s v="Normal"/>
    <s v="YULER AYALA MACHADO"/>
    <s v="DNI"/>
    <n v="72097549"/>
    <n v="51"/>
    <n v="978315072"/>
    <x v="0"/>
    <s v="Tienda"/>
    <s v="Confirmada"/>
    <s v="Diferida"/>
    <s v="Ecommerce iOS"/>
    <m/>
    <m/>
    <x v="2"/>
    <s v="Confirmado"/>
    <m/>
    <x v="1"/>
    <s v="Plaza San Miguel"/>
    <s v="Av. La Marina Nro 2000 Tda. Nro 96 SN C.C. Plaza San Miguel"/>
    <s v="SAN MIGUEL"/>
    <s v="LIMA"/>
    <s v="LIMA"/>
    <d v="2023-10-23T19:11:56"/>
    <x v="959"/>
    <d v="2023-10-23T19:11:56"/>
    <x v="0"/>
    <x v="0"/>
    <x v="0"/>
  </r>
  <r>
    <n v="1087"/>
    <s v="FDC9X4V6KE4S-1"/>
    <s v="FDC9X4V6KE4S"/>
    <s v="Normal"/>
    <s v="CHRISTIAN LUIS SOSA CHIA"/>
    <s v="DNI"/>
    <n v="42600836"/>
    <n v="51"/>
    <n v="998109188"/>
    <x v="0"/>
    <s v="Tienda"/>
    <s v="Confirmada"/>
    <s v="Diferida"/>
    <s v="Ecommerce android"/>
    <m/>
    <m/>
    <x v="2"/>
    <s v="Confirmado"/>
    <m/>
    <x v="1"/>
    <s v="Real Plaza Santa Clara"/>
    <s v="Av. Nicolas Ayllon 8694 C.C. Real Plaza Santa Clara Tda.142-143"/>
    <s v="ATE"/>
    <s v="LIMA"/>
    <s v="LIMA"/>
    <d v="2023-10-23T18:43:46"/>
    <x v="960"/>
    <d v="2023-10-23T18:56:33"/>
    <x v="0"/>
    <x v="0"/>
    <x v="0"/>
  </r>
  <r>
    <n v="1088"/>
    <s v="FDC9X4V6OOHS-1"/>
    <s v="FDC9X4V6OOHS"/>
    <s v="Normal"/>
    <s v="CINTHIA ALEJANDRA VERA HUAYLLAHUA"/>
    <s v="DNI"/>
    <n v="71993798"/>
    <n v="51"/>
    <n v="967140233"/>
    <x v="0"/>
    <s v="Tienda"/>
    <s v="Confirmada"/>
    <s v="Diferida"/>
    <s v="Admin mobile"/>
    <m/>
    <m/>
    <x v="0"/>
    <s v="Confirmado"/>
    <m/>
    <x v="1"/>
    <s v="Tambopata Leon Velarde 315 Madre De Dios"/>
    <s v="Av. Leon Velarde Nro. 315 -- (C.C. Nativa Center)"/>
    <s v="TAMBOPATA"/>
    <s v="TAMBOPATA"/>
    <s v="MADRE DE DIOS"/>
    <d v="2023-10-23T19:07:19"/>
    <x v="961"/>
    <d v="2023-10-23T19:07:19"/>
    <x v="0"/>
    <x v="0"/>
    <x v="0"/>
  </r>
  <r>
    <n v="1089"/>
    <s v="FDC9X4VAHVE4-1"/>
    <s v="FDC9X4VAHVE4"/>
    <s v="Normal"/>
    <s v="LILIANA FELICES"/>
    <s v="DNI"/>
    <n v="8805151"/>
    <n v="51"/>
    <n v="989033842"/>
    <x v="0"/>
    <s v="Tienda"/>
    <s v="Confirmada"/>
    <s v="Diferida"/>
    <s v="Admin mobile"/>
    <m/>
    <m/>
    <x v="2"/>
    <s v="Confirmado"/>
    <m/>
    <x v="1"/>
    <s v="Schell 271 Miraflores Lima"/>
    <s v="Calle Schell Nro 271"/>
    <s v="MIRAFLORES"/>
    <s v="LIMA"/>
    <s v="LIMA"/>
    <d v="2023-10-23T18:48:20"/>
    <x v="962"/>
    <d v="2023-10-23T18:48:20"/>
    <x v="0"/>
    <x v="0"/>
    <x v="0"/>
  </r>
  <r>
    <n v="1090"/>
    <s v="FDC9X4VASLBD-1"/>
    <s v="FDC9X4VASLBD"/>
    <s v="Normal"/>
    <s v="ALEXIS BERNARDO BENAVIDES CORONEL"/>
    <s v="DNI"/>
    <n v="46939979"/>
    <n v="51"/>
    <n v="959425181"/>
    <x v="0"/>
    <s v="Tienda"/>
    <s v="Confirmada"/>
    <s v="Diferida"/>
    <s v="Ecommerce android"/>
    <m/>
    <m/>
    <x v="0"/>
    <s v="Confirmado"/>
    <m/>
    <x v="1"/>
    <s v="Chiclayo Elias Aguirre 471 Lambayeque"/>
    <s v="Calle Elias Aguirre Nro 471"/>
    <s v="CHICLAYO"/>
    <s v="CHICLAYO"/>
    <s v="LAMBAYEQUE"/>
    <d v="2023-10-23T19:17:11"/>
    <x v="963"/>
    <d v="2023-10-23T19:17:11"/>
    <x v="0"/>
    <x v="0"/>
    <x v="0"/>
  </r>
  <r>
    <n v="1091"/>
    <s v="FDC9X4VBZGRK-1"/>
    <s v="FDC9X4VBZGRK"/>
    <s v="Normal"/>
    <s v="JORGE LUIS CORONEL DIAZ"/>
    <s v="DNI"/>
    <n v="8151031"/>
    <n v="51"/>
    <n v="997846266"/>
    <x v="0"/>
    <s v="Domicilio"/>
    <s v="Confirmada"/>
    <s v="Diferida"/>
    <s v="Ecommerce mobile"/>
    <m/>
    <m/>
    <x v="1"/>
    <s v="Confirmado"/>
    <m/>
    <x v="1"/>
    <s v="Delivery"/>
    <s v="Calle Ceres N° 135 Cdra 10 Av. Guardia Republicana"/>
    <s v="RIMAC"/>
    <s v="LIMA"/>
    <s v="LIMA"/>
    <d v="2023-10-23T18:45:37"/>
    <x v="964"/>
    <d v="2023-10-23T18:56:59"/>
    <x v="0"/>
    <x v="0"/>
    <x v="0"/>
  </r>
  <r>
    <n v="1092"/>
    <s v="FDC9X4VIJ9PG-1"/>
    <s v="FDC9X4VIJ9PG"/>
    <s v="Normal"/>
    <s v="DENYERLIN  TRUJILLO"/>
    <s v="CE"/>
    <n v="3179510"/>
    <n v="51"/>
    <n v="959944722"/>
    <x v="0"/>
    <s v="Tienda"/>
    <s v="Confirmada"/>
    <s v="Diferida"/>
    <s v="Admin desktop"/>
    <m/>
    <m/>
    <x v="4"/>
    <s v="Confirmado"/>
    <m/>
    <x v="1"/>
    <s v="Jockey Plaza"/>
    <s v="Av. Javier Prado Este 4200 C.C. Jockey Plaza Tda. Nro 264"/>
    <s v="SANTIAGO DE SURCO"/>
    <s v="LIMA"/>
    <s v="LIMA"/>
    <d v="2023-10-23T18:47:22"/>
    <x v="965"/>
    <d v="2023-10-23T18:47:22"/>
    <x v="0"/>
    <x v="0"/>
    <x v="0"/>
  </r>
  <r>
    <n v="1093"/>
    <s v="FDC9X4VJB4XU-1"/>
    <s v="FDC9X4VJB4XU"/>
    <s v="Normal"/>
    <s v="GILMER SANCHEZ OLIVERA"/>
    <s v="DNI"/>
    <n v="42825025"/>
    <n v="51"/>
    <n v="949497287"/>
    <x v="0"/>
    <s v="Domicilio"/>
    <s v="Confirmada"/>
    <s v="Diferida"/>
    <s v="Ecommerce android"/>
    <m/>
    <m/>
    <x v="1"/>
    <s v="Confirmado"/>
    <m/>
    <x v="1"/>
    <s v="Delivery"/>
    <s v="CALLE LOS ROMERILLOS 462 EN LA TIENDA PUERTA NEGRA ALTURA HOTEL EL ENCANTO DEL HUITO KARAOKE EN LA AZOTEA"/>
    <s v="JAEN"/>
    <s v="JAEN"/>
    <s v="CAJAMARCA"/>
    <d v="2023-10-23T18:46:36"/>
    <x v="966"/>
    <d v="2023-10-23T18:46:36"/>
    <x v="0"/>
    <x v="0"/>
    <x v="0"/>
  </r>
  <r>
    <n v="1094"/>
    <s v="FDC9X4VMXW8T-1"/>
    <s v="FDC9X4VMXW8T"/>
    <s v="Normal"/>
    <s v="ALEJANDRA RUBY LLANOS GRADOS"/>
    <s v="DNI"/>
    <n v="72124018"/>
    <n v="51"/>
    <n v="946470165"/>
    <x v="0"/>
    <s v="Tienda"/>
    <s v="Confirmada"/>
    <s v="Diferida"/>
    <s v="Ecommerce desktop"/>
    <m/>
    <m/>
    <x v="0"/>
    <s v="Confirmado"/>
    <m/>
    <x v="1"/>
    <s v="Plaza Del Sol Huacho"/>
    <s v="Calle Colon Nro 601 C.C. Plaza del Sol Norte Chico Tda. Nro 232"/>
    <s v="HUACHO"/>
    <s v="HUAURA"/>
    <s v="LIMA"/>
    <d v="2023-10-23T18:56:08"/>
    <x v="967"/>
    <d v="2023-10-23T18:56:08"/>
    <x v="0"/>
    <x v="0"/>
    <x v="0"/>
  </r>
  <r>
    <n v="1095"/>
    <s v="FDC9X4VY2RCS-1"/>
    <s v="FDC9X4VY2RCS"/>
    <s v="Normal"/>
    <s v="Marco Arce Castro"/>
    <s v="DNI"/>
    <n v="45839500"/>
    <n v="51"/>
    <n v="974209536"/>
    <x v="0"/>
    <s v="Domicilio"/>
    <s v="Confirmada"/>
    <s v="Diferida"/>
    <s v="Ecommerce mobile"/>
    <m/>
    <m/>
    <x v="1"/>
    <s v="Confirmado"/>
    <m/>
    <x v="1"/>
    <s v="Delivery"/>
    <s v="Urb. Magisterial II etapa F1 Umacollo  A una cuadra del estadio umacollo"/>
    <s v="AREQUIPA"/>
    <s v="AREQUIPA"/>
    <s v="AREQUIPA"/>
    <d v="2023-10-23T18:49:38"/>
    <x v="968"/>
    <d v="2023-10-23T19:07:04"/>
    <x v="0"/>
    <x v="0"/>
    <x v="0"/>
  </r>
  <r>
    <n v="1096"/>
    <s v="FDC9X4VYM27N-1"/>
    <s v="FDC9X4VYM27N"/>
    <s v="Normal"/>
    <s v="KATHERIN RAYZA QUISPE LAURA"/>
    <s v="DNI"/>
    <n v="70422811"/>
    <n v="51"/>
    <n v="956433642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8:51:53"/>
    <x v="969"/>
    <d v="2023-10-23T18:51:53"/>
    <x v="0"/>
    <x v="0"/>
    <x v="0"/>
  </r>
  <r>
    <n v="1097"/>
    <s v="FDC9X4VZZD5Q-1"/>
    <s v="FDC9X4VZZD5Q"/>
    <s v="Normal"/>
    <s v="Alessandra Vallebuona"/>
    <s v="DNI"/>
    <n v="72185253"/>
    <n v="51"/>
    <n v="941394650"/>
    <x v="0"/>
    <s v="Domicilio"/>
    <s v="Confirmada"/>
    <s v="Diferida"/>
    <s v="Ecommerce mobile"/>
    <m/>
    <m/>
    <x v="3"/>
    <s v="Confirmado"/>
    <m/>
    <x v="1"/>
    <s v="Delivery"/>
    <s v="Jiron los Damascos 180 la Molina"/>
    <s v="LA MOLINA"/>
    <s v="LIMA"/>
    <s v="LIMA"/>
    <d v="2023-10-23T18:52:20"/>
    <x v="970"/>
    <d v="2023-10-23T18:52:20"/>
    <x v="0"/>
    <x v="0"/>
    <x v="0"/>
  </r>
  <r>
    <n v="1098"/>
    <s v="FDC9X4W0ZTBO-1"/>
    <s v="FDC9X4W0ZTBO"/>
    <s v="Normal"/>
    <s v="LUIS JULIAN MARTEL ROJAS"/>
    <s v="DNI"/>
    <n v="22485799"/>
    <m/>
    <m/>
    <x v="0"/>
    <s v="Tienda"/>
    <s v="Confirmada"/>
    <s v="Diferida"/>
    <s v="Admin mobile"/>
    <m/>
    <m/>
    <x v="0"/>
    <s v="Confirmado"/>
    <m/>
    <x v="1"/>
    <s v="Real Plaza Huanuco"/>
    <s v="Jr. Independencia Cdras 16 y 17 Las Moras C.C. Real Plaza Huanuco Tda. LC-109/111A"/>
    <s v="HUANUCO"/>
    <s v="HUANUCO"/>
    <s v="HUÁNUCO"/>
    <d v="2023-10-23T18:50:26"/>
    <x v="971"/>
    <d v="2023-10-23T18:50:26"/>
    <x v="0"/>
    <x v="0"/>
    <x v="0"/>
  </r>
  <r>
    <n v="1099"/>
    <s v="FDC9X4W4OPQ7-1"/>
    <s v="FDC9X4W4OPQ7"/>
    <s v="Normal"/>
    <s v="ROXANA AIDA CCAPA YUJRA"/>
    <s v="DNI"/>
    <n v="42434599"/>
    <n v="51"/>
    <n v="959565350"/>
    <x v="0"/>
    <s v="Tienda"/>
    <s v="Confirmada"/>
    <s v="Diferida"/>
    <s v="Ecommerce android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8:49:25"/>
    <x v="972"/>
    <d v="2023-10-23T18:57:18"/>
    <x v="0"/>
    <x v="0"/>
    <x v="0"/>
  </r>
  <r>
    <n v="1100"/>
    <s v="FDC9X4W4OPQH-1"/>
    <s v="FDC9X4W4OPQH"/>
    <s v="Normal"/>
    <s v="DEYSI ANADELI ROJAS DIAZ"/>
    <s v="DNI"/>
    <n v="47105364"/>
    <n v="51"/>
    <n v="973446968"/>
    <x v="0"/>
    <s v="Domicilio"/>
    <s v="Confirmada"/>
    <s v="Diferida"/>
    <s v="Ecommerce android"/>
    <m/>
    <m/>
    <x v="1"/>
    <s v="Confirmado"/>
    <m/>
    <x v="1"/>
    <s v="Delivery"/>
    <s v="JR LAS CASUARINAS 515 DPTO 201 PARALELA LA CLINICA LOS FRESNOS"/>
    <s v="CAJAMARCA"/>
    <s v="CAJAMARCA"/>
    <s v="CAJAMARCA"/>
    <d v="2023-10-23T18:58:17"/>
    <x v="972"/>
    <d v="2023-10-23T18:58:17"/>
    <x v="0"/>
    <x v="0"/>
    <x v="0"/>
  </r>
  <r>
    <n v="1101"/>
    <s v="FDC9X4W5EFUU-1"/>
    <s v="FDC9X4W5EFUU"/>
    <s v="Normal"/>
    <s v="BLANCA AZUCETI MICHELINI CRUZ"/>
    <s v="DNI"/>
    <n v="70062743"/>
    <n v="51"/>
    <n v="933206771"/>
    <x v="0"/>
    <s v="Domicilio"/>
    <s v="Confirmada"/>
    <s v="Diferida"/>
    <s v="Ecommerce mobile"/>
    <m/>
    <m/>
    <x v="1"/>
    <s v="Confirmado"/>
    <m/>
    <x v="1"/>
    <s v="Delivery"/>
    <s v="Jirón marco 111 urbanización tupac  Del paradero metropolitano naranjal , hasta mercado 7 de abril , huamachuco con jiron marco , frente Korito"/>
    <s v="INDEPENDENCIA"/>
    <s v="LIMA"/>
    <s v="LIMA"/>
    <d v="2023-10-23T18:50:23"/>
    <x v="973"/>
    <d v="2023-10-23T18:50:23"/>
    <x v="0"/>
    <x v="0"/>
    <x v="0"/>
  </r>
  <r>
    <n v="1102"/>
    <s v="FDC9X4WBCT81-1"/>
    <s v="FDC9X4WBCT81"/>
    <s v="Normal"/>
    <s v="HENRY MARTINEZ RIVERA"/>
    <s v="DNI"/>
    <n v="45495114"/>
    <n v="51"/>
    <n v="985085669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8:50:55"/>
    <x v="974"/>
    <d v="2023-10-23T18:50:55"/>
    <x v="0"/>
    <x v="0"/>
    <x v="0"/>
  </r>
  <r>
    <n v="1103"/>
    <s v="FDC9X4WD54NV-1"/>
    <s v="FDC9X4WD54NV"/>
    <s v="Normal"/>
    <s v="CARLA CECILIA APONTE ROJAS"/>
    <s v="DNI"/>
    <n v="74919314"/>
    <n v="51"/>
    <n v="926608602"/>
    <x v="0"/>
    <s v="Tienda"/>
    <s v="Confirmada"/>
    <s v="Diferida"/>
    <s v="Ecommerce android"/>
    <m/>
    <m/>
    <x v="0"/>
    <s v="Confirmado"/>
    <m/>
    <x v="1"/>
    <s v="Chimbote Ladislao Espinar 505-509 Ancash"/>
    <s v="Jr. Ladislao Espinar Nro 505 - 509"/>
    <s v="CHIMBOTE"/>
    <s v="SANTA"/>
    <s v="ANCASH"/>
    <d v="2023-10-23T19:09:01"/>
    <x v="975"/>
    <d v="2023-10-23T19:09:02"/>
    <x v="0"/>
    <x v="0"/>
    <x v="0"/>
  </r>
  <r>
    <n v="1104"/>
    <s v="FDC9X4WGJBDZ-1"/>
    <s v="FDC9X4WGJBDZ"/>
    <s v="Normal"/>
    <s v="WILIAN RAMIREZ PALOMINO"/>
    <s v="DNI"/>
    <n v="72013678"/>
    <n v="51"/>
    <n v="964794856"/>
    <x v="0"/>
    <s v="Domicilio"/>
    <s v="Confirmada"/>
    <s v="Diferida"/>
    <s v="Ecommerce android"/>
    <m/>
    <m/>
    <x v="1"/>
    <s v="Confirmado"/>
    <m/>
    <x v="1"/>
    <s v="Delivery"/>
    <s v="JR los Rosales  detrás de colegio Belén jardín tejamolino"/>
    <s v="ANDAHUAYLAS"/>
    <s v="ANDAHUAYLAS"/>
    <s v="APURÍMAC"/>
    <d v="2023-10-23T19:02:31"/>
    <x v="976"/>
    <d v="2023-10-23T19:02:31"/>
    <x v="0"/>
    <x v="0"/>
    <x v="0"/>
  </r>
  <r>
    <n v="1105"/>
    <s v="FDC9X4WGNLRB-1"/>
    <s v="FDC9X4WGNLRB"/>
    <s v="Normal"/>
    <s v="STEPHANY ICCEY BARCA PARE"/>
    <s v="DNI"/>
    <n v="71499152"/>
    <n v="51"/>
    <n v="993388786"/>
    <x v="0"/>
    <s v="Domicilio"/>
    <s v="Confirmada"/>
    <s v="Diferida"/>
    <s v="Ecommerce mobile"/>
    <m/>
    <m/>
    <x v="1"/>
    <s v="Confirmado"/>
    <m/>
    <x v="1"/>
    <s v="Delivery"/>
    <s v="Calle cahuide 104 Dpto 301 cerro viejo Costado de la Urb. Los Angeles de Cayma"/>
    <s v="CERRO COLORADO"/>
    <s v="AREQUIPA"/>
    <s v="AREQUIPA"/>
    <d v="2023-10-23T18:52:20"/>
    <x v="977"/>
    <d v="2023-10-23T18:52:20"/>
    <x v="0"/>
    <x v="0"/>
    <x v="0"/>
  </r>
  <r>
    <n v="1106"/>
    <s v="FDC9X4WH2M26-1"/>
    <s v="FDC9X4WH2M26"/>
    <s v="Normal"/>
    <s v="Maximo Chávez Quispe"/>
    <s v="DNI"/>
    <n v="44112845"/>
    <n v="51"/>
    <n v="989597978"/>
    <x v="0"/>
    <s v="Tienda"/>
    <s v="Confirmada"/>
    <s v="Diferida"/>
    <s v="Ecommerce android"/>
    <s v="Cluster"/>
    <s v="Confirmado"/>
    <x v="0"/>
    <s v="Creado"/>
    <m/>
    <x v="0"/>
    <s v="Open Plaza Huancayo"/>
    <s v="Av. Ferrocarril Nro 146-150 Esq. Con Prol. San Carlos Nro 136 C.C. Open Plaza Huancayo LC30"/>
    <s v="HUANCAYO"/>
    <s v="HUANCAYO"/>
    <s v="JUNÍN"/>
    <d v="2023-10-23T18:53:09"/>
    <x v="978"/>
    <d v="2023-10-23T18:53:09"/>
    <x v="0"/>
    <x v="0"/>
    <x v="0"/>
  </r>
  <r>
    <n v="1107"/>
    <s v="FDC9X4WI0WW9-1"/>
    <s v="FDC9X4WI0WW9"/>
    <s v="Normal"/>
    <s v="FIORELLA CAMPODONICO OLCESE"/>
    <s v="DNI"/>
    <n v="25839884"/>
    <n v="51"/>
    <n v="954716472"/>
    <x v="0"/>
    <s v="Domicilio"/>
    <s v="Confirmada"/>
    <s v="Diferida"/>
    <s v="Ecommerce iOS"/>
    <m/>
    <m/>
    <x v="3"/>
    <s v="Confirmado"/>
    <m/>
    <x v="1"/>
    <s v="Delivery"/>
    <s v="CALLE ANDALUCÍA 115 DPTO 103 URBANIZACIÓN CHACARILLA SAN BORJA"/>
    <s v="SAN BORJA"/>
    <s v="LIMA"/>
    <s v="LIMA"/>
    <d v="2023-10-23T18:53:36"/>
    <x v="979"/>
    <d v="2023-10-23T18:53:36"/>
    <x v="0"/>
    <x v="0"/>
    <x v="0"/>
  </r>
  <r>
    <n v="1108"/>
    <s v="FDC9X4WIMCO0-1"/>
    <s v="FDC9X4WIMCO0"/>
    <s v="Normal"/>
    <s v="BEKER JUAN MUÑOZ DAMAZO"/>
    <s v="DNI"/>
    <n v="70284509"/>
    <n v="51"/>
    <n v="918769295"/>
    <x v="0"/>
    <s v="Tienda"/>
    <s v="Confirmada"/>
    <s v="Diferida"/>
    <s v="Ecommerce android"/>
    <m/>
    <m/>
    <x v="0"/>
    <s v="Confirmado"/>
    <m/>
    <x v="1"/>
    <s v="Huaraz Luzuriaga 526 Ancash"/>
    <s v="Av. Luzuriaga Nro 526"/>
    <s v="HUARAZ"/>
    <s v="HUARAZ"/>
    <s v="ANCASH"/>
    <d v="2023-10-23T18:52:20"/>
    <x v="980"/>
    <d v="2023-10-23T18:52:20"/>
    <x v="0"/>
    <x v="0"/>
    <x v="0"/>
  </r>
  <r>
    <n v="1109"/>
    <s v="FDC9X4WM93TE-1"/>
    <s v="FDC9X4WM93TE"/>
    <s v="Normal"/>
    <s v="Magally Morillas pereyra"/>
    <s v="DNI"/>
    <n v="40405913"/>
    <n v="51"/>
    <n v="995079512"/>
    <x v="0"/>
    <s v="Domicilio"/>
    <s v="Confirmada"/>
    <s v="Diferida"/>
    <s v="Ecommerce mobile"/>
    <m/>
    <m/>
    <x v="1"/>
    <s v="Confirmado"/>
    <m/>
    <x v="1"/>
    <s v="Delivery"/>
    <s v="Carlos Cueto Fernandini Psj c 136 Altura cuadra 7 de los alisos"/>
    <s v="LOS OLIVOS"/>
    <s v="LIMA"/>
    <s v="LIMA"/>
    <d v="2023-10-23T18:53:25"/>
    <x v="981"/>
    <d v="2023-10-23T18:53:25"/>
    <x v="0"/>
    <x v="0"/>
    <x v="0"/>
  </r>
  <r>
    <n v="1110"/>
    <s v="FDC9X4WMQ988-1"/>
    <s v="FDC9X4WMQ988"/>
    <s v="Normal"/>
    <s v="JOSE CARLOS VALLADARES LINO"/>
    <s v="DNI"/>
    <n v="15727723"/>
    <n v="51"/>
    <n v="980620467"/>
    <x v="0"/>
    <s v="Tienda"/>
    <s v="Confirmada"/>
    <s v="Diferida"/>
    <s v="Admin desktop"/>
    <m/>
    <m/>
    <x v="0"/>
    <s v="Confirmado"/>
    <m/>
    <x v="1"/>
    <s v="Plaza Del Sol Huacho"/>
    <s v="Calle Colon Nro 601 C.C. Plaza del Sol Norte Chico Tda. Nro 232"/>
    <s v="HUACHO"/>
    <s v="HUAURA"/>
    <s v="LIMA"/>
    <d v="2023-10-23T18:52:46"/>
    <x v="982"/>
    <d v="2023-10-23T18:52:46"/>
    <x v="0"/>
    <x v="0"/>
    <x v="0"/>
  </r>
  <r>
    <n v="1111"/>
    <s v="FDC9X4WRULXL-1"/>
    <s v="FDC9X4WRULXL"/>
    <s v="Normal"/>
    <s v="MARTHA NIEVES CHINCHAY PALMA"/>
    <s v="DNI"/>
    <n v="75616007"/>
    <n v="51"/>
    <n v="900470042"/>
    <x v="0"/>
    <s v="Tienda"/>
    <s v="Confirmada"/>
    <s v="Diferida"/>
    <s v="Ecommerce android"/>
    <m/>
    <m/>
    <x v="0"/>
    <s v="Confirmado"/>
    <m/>
    <x v="1"/>
    <s v="Huaraz Luzuriaga 526 Ancash"/>
    <s v="Av. Luzuriaga Nro 526"/>
    <s v="HUARAZ"/>
    <s v="HUARAZ"/>
    <s v="ANCASH"/>
    <d v="2023-10-23T18:54:16"/>
    <x v="983"/>
    <d v="2023-10-23T18:54:16"/>
    <x v="0"/>
    <x v="0"/>
    <x v="0"/>
  </r>
  <r>
    <n v="1112"/>
    <s v="FDC9X4WRWR46-1"/>
    <s v="FDC9X4WRWR46"/>
    <s v="Normal"/>
    <s v="JOSE JERRY RIVERA VALDIVIEZO"/>
    <s v="DNI"/>
    <n v="76687466"/>
    <n v="51"/>
    <n v="968530382"/>
    <x v="0"/>
    <s v="Tienda"/>
    <s v="Confirmada"/>
    <s v="Diferida"/>
    <s v="Ecommerce android"/>
    <m/>
    <m/>
    <x v="0"/>
    <s v="Confirmado"/>
    <m/>
    <x v="1"/>
    <s v="Sullana San Martin 620 Piura"/>
    <s v="Calle San Martin Nro 620"/>
    <s v="SULLANA"/>
    <s v="SULLANA"/>
    <s v="PIURA"/>
    <d v="2023-10-23T18:54:16"/>
    <x v="984"/>
    <d v="2023-10-23T18:57:43"/>
    <x v="0"/>
    <x v="0"/>
    <x v="0"/>
  </r>
  <r>
    <n v="1113"/>
    <s v="FDC9X4WSMIL1-1"/>
    <s v="FDC9X4WSMIL1"/>
    <s v="Normal"/>
    <s v="GUISELA BONILLA"/>
    <s v="DNI"/>
    <n v="43084643"/>
    <n v="51"/>
    <n v="931625065"/>
    <x v="0"/>
    <s v="Tienda"/>
    <s v="Confirmada"/>
    <s v="Diferida"/>
    <s v="Ecommerce android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8:57:22"/>
    <x v="985"/>
    <d v="2023-10-23T18:57:22"/>
    <x v="0"/>
    <x v="0"/>
    <x v="0"/>
  </r>
  <r>
    <n v="1114"/>
    <s v="FDC9X4WTMYUI-1"/>
    <s v="FDC9X4WTMYUI"/>
    <s v="Normal"/>
    <s v="ELVIS HAIVER SANTOS AGUILAR"/>
    <s v="DNI"/>
    <n v="32931978"/>
    <n v="51"/>
    <n v="992473639"/>
    <x v="0"/>
    <s v="Domicilio"/>
    <s v="Confirmada"/>
    <s v="Diferida"/>
    <s v="Admin mobile"/>
    <m/>
    <m/>
    <x v="1"/>
    <s v="Confirmado"/>
    <m/>
    <x v="1"/>
    <s v="Delivery"/>
    <s v="SAN LUIS PRIMERA ETAPA  MZ C LT 4 ANTES DE LA FACULTAD DE MEDICINA DE LA UNIVERSIDAD SAN PEDRO."/>
    <s v="NUEVO CHIMBOTE"/>
    <s v="SANTA"/>
    <s v="ANCASH"/>
    <d v="2023-10-23T18:54:47"/>
    <x v="986"/>
    <d v="2023-10-23T18:54:47"/>
    <x v="0"/>
    <x v="0"/>
    <x v="0"/>
  </r>
  <r>
    <n v="1115"/>
    <s v="FDC9X4WTTED7-1"/>
    <s v="FDC9X4WTTED7"/>
    <s v="Normal"/>
    <s v="nancy villacorta quintana"/>
    <s v="DNI"/>
    <n v="803412"/>
    <n v="51"/>
    <n v="976232529"/>
    <x v="0"/>
    <s v="Tienda"/>
    <s v="Confirmada"/>
    <s v="Diferida"/>
    <s v="Admin mobile"/>
    <s v="Cluster"/>
    <s v="Confirmado"/>
    <x v="0"/>
    <s v="Creado"/>
    <m/>
    <x v="0"/>
    <s v="Moyobamba San Martin 365 San Martin"/>
    <s v="Jr. San Martin 365"/>
    <s v="MOYOBAMBA"/>
    <s v="MOYOBAMBA"/>
    <s v="SAN MARTÍN"/>
    <d v="2023-10-23T18:55:03"/>
    <x v="987"/>
    <d v="2023-10-23T18:55:03"/>
    <x v="0"/>
    <x v="0"/>
    <x v="0"/>
  </r>
  <r>
    <n v="1116"/>
    <s v="FDC9X4WUAJTY-1"/>
    <s v="FDC9X4WUAJTY"/>
    <s v="Normal"/>
    <s v="MILY DANEE CARRERO CLAVO"/>
    <s v="DNI"/>
    <n v="44789926"/>
    <n v="51"/>
    <n v="949573050"/>
    <x v="0"/>
    <s v="Tienda"/>
    <s v="Confirmada"/>
    <s v="Diferida"/>
    <s v="Admin desktop"/>
    <m/>
    <m/>
    <x v="0"/>
    <s v="Confirmado"/>
    <m/>
    <x v="1"/>
    <s v="Moyobamba San Martin 365 San Martin"/>
    <s v="Jr. San Martin 365"/>
    <s v="MOYOBAMBA"/>
    <s v="MOYOBAMBA"/>
    <s v="SAN MARTÍN"/>
    <d v="2023-10-23T18:54:08"/>
    <x v="988"/>
    <d v="2023-10-23T18:54:09"/>
    <x v="0"/>
    <x v="0"/>
    <x v="0"/>
  </r>
  <r>
    <n v="1117"/>
    <s v="FDC9X4WV09Z1-1"/>
    <s v="FDC9X4WV09Z1"/>
    <s v="Normal"/>
    <s v="RICK ANTHONY ASENCIOS URIBE"/>
    <s v="DNI"/>
    <n v="71419871"/>
    <n v="51"/>
    <n v="969736839"/>
    <x v="0"/>
    <s v="Tienda"/>
    <s v="Confirmada"/>
    <s v="Diferida"/>
    <s v="Ecommerce desktop"/>
    <m/>
    <m/>
    <x v="0"/>
    <s v="Confirmado"/>
    <m/>
    <x v="1"/>
    <s v="Huaraz Luzuriaga 526 Ancash"/>
    <s v="Av. Luzuriaga Nro 526"/>
    <s v="HUARAZ"/>
    <s v="HUARAZ"/>
    <s v="ANCASH"/>
    <d v="2023-10-23T19:07:58"/>
    <x v="989"/>
    <d v="2023-10-23T19:07:59"/>
    <x v="0"/>
    <x v="0"/>
    <x v="0"/>
  </r>
  <r>
    <n v="1118"/>
    <s v="FDC9X4WY3QKQ-1"/>
    <s v="FDC9X4WY3QKQ"/>
    <s v="Normal"/>
    <s v="ELIO FERNANDO CASTRO ALANIA"/>
    <s v="DNI"/>
    <n v="72301826"/>
    <n v="51"/>
    <n v="929289525"/>
    <x v="0"/>
    <s v="Domicilio"/>
    <s v="Confirmada"/>
    <s v="Diferida"/>
    <s v="Ecommerce mobile"/>
    <m/>
    <m/>
    <x v="1"/>
    <s v="Confirmado"/>
    <m/>
    <x v="1"/>
    <s v="Delivery"/>
    <s v="Chaupimarca  Terminal terrestre"/>
    <s v="CHAUPIMARCA"/>
    <s v="PASCO"/>
    <s v="PASCO"/>
    <d v="2023-10-23T18:56:34"/>
    <x v="990"/>
    <d v="2023-10-23T18:56:34"/>
    <x v="0"/>
    <x v="0"/>
    <x v="0"/>
  </r>
  <r>
    <n v="1119"/>
    <s v="FDC9X4X50HCT-1"/>
    <s v="FDC9X4X50HCT"/>
    <s v="Normal"/>
    <s v="KATHERIN EVELYN AGUIRRE PALIAN"/>
    <s v="DNI"/>
    <n v="71343685"/>
    <n v="51"/>
    <n v="966371376"/>
    <x v="0"/>
    <s v="Tienda"/>
    <s v="Confirmada"/>
    <s v="Diferida"/>
    <s v="Ecommerce desktop"/>
    <m/>
    <m/>
    <x v="2"/>
    <s v="Confirmado"/>
    <m/>
    <x v="1"/>
    <s v="Plaza Norte"/>
    <s v="Av. Alfredo Mendiola Nro 1400 Int. 132 - 134 C.C. Plaza Lima Norte"/>
    <s v="INDEPENDENCIA"/>
    <s v="LIMA"/>
    <s v="LIMA"/>
    <d v="2023-10-23T18:55:33"/>
    <x v="991"/>
    <d v="2023-10-23T18:57:55"/>
    <x v="0"/>
    <x v="0"/>
    <x v="0"/>
  </r>
  <r>
    <n v="1120"/>
    <s v="FDC9X4X9RZ0E-1"/>
    <s v="FDC9X4X9RZ0E"/>
    <s v="Normal"/>
    <s v="ZENIA PRISCILLA UGAZ DE LA PIEDRA"/>
    <s v="DNI"/>
    <n v="48122920"/>
    <n v="51"/>
    <n v="942913963"/>
    <x v="0"/>
    <s v="Tienda"/>
    <s v="Confirmada"/>
    <s v="Diferida"/>
    <s v="Ecommerce android"/>
    <m/>
    <m/>
    <x v="0"/>
    <s v="Confirmado"/>
    <m/>
    <x v="1"/>
    <s v="Chiclayo Elias Aguirre 471 Lambayeque"/>
    <s v="Calle Elias Aguirre Nro 471"/>
    <s v="CHICLAYO"/>
    <s v="CHICLAYO"/>
    <s v="LAMBAYEQUE"/>
    <d v="2023-10-23T18:59:15"/>
    <x v="992"/>
    <d v="2023-10-23T18:59:15"/>
    <x v="0"/>
    <x v="0"/>
    <x v="0"/>
  </r>
  <r>
    <n v="1121"/>
    <s v="FDC9X4XADES5-1"/>
    <s v="FDC9X4XADES5"/>
    <s v="Normal"/>
    <s v="DEYSI Ignacio"/>
    <s v="DNI"/>
    <n v="70756296"/>
    <n v="51"/>
    <n v="997963105"/>
    <x v="0"/>
    <s v="Tienda"/>
    <s v="Confirmada"/>
    <s v="Diferida"/>
    <s v="Admin mobile"/>
    <m/>
    <m/>
    <x v="2"/>
    <s v="Confirmado"/>
    <m/>
    <x v="1"/>
    <s v="Plaza Norte"/>
    <s v="Av. Alfredo Mendiola Nro 1400 Int. 132 - 134 C.C. Plaza Lima Norte"/>
    <s v="INDEPENDENCIA"/>
    <s v="LIMA"/>
    <s v="LIMA"/>
    <d v="2023-10-23T18:57:15"/>
    <x v="993"/>
    <d v="2023-10-23T18:57:15"/>
    <x v="0"/>
    <x v="0"/>
    <x v="0"/>
  </r>
  <r>
    <n v="1122"/>
    <s v="FDC9X4XAUK6R-2"/>
    <s v="FDC9X4XAUK6R"/>
    <s v="Normal"/>
    <s v="VERONICA LOURDES YACILA RIVAS"/>
    <s v="DNI"/>
    <n v="3664124"/>
    <n v="51"/>
    <n v="902296249"/>
    <x v="0"/>
    <s v="Tienda"/>
    <s v="Confirmada"/>
    <s v="Diferida"/>
    <s v="Ecommerce android"/>
    <s v="Cluster"/>
    <s v="Confirmado"/>
    <x v="2"/>
    <s v="Creado"/>
    <m/>
    <x v="34"/>
    <s v="Real Plaza Pro"/>
    <s v="Av. Alfredo Mendiola 7042 C.C. Real Plaza Pro Tda. LC Nro 04, LC  Nro 05"/>
    <s v="SAN MARTIN DE PORRES"/>
    <s v="LIMA"/>
    <s v="LIMA"/>
    <d v="2023-10-23T18:57:44"/>
    <x v="994"/>
    <d v="2023-10-23T18:57:44"/>
    <x v="3"/>
    <x v="1"/>
    <x v="0"/>
  </r>
  <r>
    <n v="1123"/>
    <s v="FDC9X4XBI5X5-1"/>
    <s v="FDC9X4XBI5X5"/>
    <s v="Normal"/>
    <s v="FRANCO PIMENTEL FERNANDEZ"/>
    <s v="DNI"/>
    <n v="43117302"/>
    <n v="51"/>
    <n v="979709653"/>
    <x v="0"/>
    <s v="Tienda"/>
    <s v="Confirmada"/>
    <s v="Diferida"/>
    <s v="Ecommerce android"/>
    <m/>
    <m/>
    <x v="0"/>
    <s v="Confirmado"/>
    <m/>
    <x v="1"/>
    <s v="Real Plaza Cuzco"/>
    <s v="Av. La Cultura C.C. Real Plaza Cuzco, Tda Nro 148"/>
    <s v="CUSCO"/>
    <s v="CUSCO"/>
    <s v="CUSCO"/>
    <d v="2023-10-23T19:04:32"/>
    <x v="995"/>
    <d v="2023-10-23T19:04:32"/>
    <x v="0"/>
    <x v="0"/>
    <x v="0"/>
  </r>
  <r>
    <n v="1124"/>
    <s v="FDC9X4XGKF1O-1"/>
    <s v="FDC9X4XGKF1O"/>
    <s v="Normal"/>
    <s v="JESUS MARTIN RAMIREZ D'ANGELO"/>
    <s v="DNI"/>
    <n v="18073338"/>
    <n v="51"/>
    <n v="981578481"/>
    <x v="0"/>
    <s v="Tienda"/>
    <s v="Confirmada"/>
    <s v="Diferida"/>
    <s v="Ecommerce android"/>
    <m/>
    <m/>
    <x v="0"/>
    <s v="Confirmado"/>
    <m/>
    <x v="1"/>
    <s v="Trujillo Ayacucho 552 La Libertad"/>
    <s v="Jr. Ayacucho Nro 552"/>
    <s v="TRUJILLO"/>
    <s v="TRUJILLO"/>
    <s v="LA LIBERTAD"/>
    <d v="2023-10-23T18:58:23"/>
    <x v="996"/>
    <d v="2023-10-23T18:58:23"/>
    <x v="0"/>
    <x v="0"/>
    <x v="0"/>
  </r>
  <r>
    <n v="1125"/>
    <s v="FDC9X4XHEHC5-1"/>
    <s v="FDC9X4XHEHC5"/>
    <s v="Normal"/>
    <s v="RANDOLPH ALEXIS VELA JARA"/>
    <s v="DNI"/>
    <n v="41683650"/>
    <n v="51"/>
    <n v="992246061"/>
    <x v="0"/>
    <s v="Tienda"/>
    <s v="Confirmada"/>
    <s v="Diferida"/>
    <s v="Ecommerce iOS"/>
    <m/>
    <m/>
    <x v="2"/>
    <s v="Confirmado"/>
    <m/>
    <x v="1"/>
    <s v="Mall Del Sur"/>
    <s v="Av. Los Lirios Nro 301 LCS-1042 C.C. Mall del Sur"/>
    <s v="SAN JUAN DE MIRAFLORES"/>
    <s v="LIMA"/>
    <s v="LIMA"/>
    <d v="2023-10-23T18:58:19"/>
    <x v="997"/>
    <d v="2023-10-23T18:58:19"/>
    <x v="0"/>
    <x v="0"/>
    <x v="0"/>
  </r>
  <r>
    <n v="1126"/>
    <s v="FDC9X4XHGMIY-1"/>
    <s v="FDC9X4XHGMIY"/>
    <s v="Normal"/>
    <s v="JANET INCA JARA"/>
    <s v="DNI"/>
    <n v="46758286"/>
    <n v="51"/>
    <n v="941066244"/>
    <x v="0"/>
    <s v="Tienda"/>
    <s v="Confirmada"/>
    <s v="Diferida"/>
    <s v="Admin desktop"/>
    <m/>
    <m/>
    <x v="0"/>
    <s v="Confirmado"/>
    <m/>
    <x v="1"/>
    <s v="Abancay Arequipa 305 Apurimac"/>
    <s v="Jr. Arequipa 305"/>
    <s v="ABANCAY"/>
    <s v="ABANCAY"/>
    <s v="APURÍMAC"/>
    <d v="2023-10-23T18:58:59"/>
    <x v="998"/>
    <d v="2023-10-23T18:58:59"/>
    <x v="0"/>
    <x v="0"/>
    <x v="0"/>
  </r>
  <r>
    <n v="1127"/>
    <s v="FDC9X4XHIRQ7-1"/>
    <s v="FDC9X4XHIRQ7"/>
    <s v="Normal"/>
    <s v="LUIS ENRIQUE PISCOYA FLORES"/>
    <s v="DNI"/>
    <n v="9615084"/>
    <n v="51"/>
    <n v="910838061"/>
    <x v="0"/>
    <s v="Domicilio"/>
    <s v="Confirmada"/>
    <s v="Diferida"/>
    <s v="Ecommerce android"/>
    <m/>
    <m/>
    <x v="1"/>
    <s v="Confirmado"/>
    <m/>
    <x v="1"/>
    <s v="Delivery"/>
    <s v="HUSARES DE JUNÍN MZ. J LT. 5 JOSE GRANDA CDRA. 24"/>
    <s v="SAN MARTIN DE PORRES"/>
    <s v="LIMA"/>
    <s v="LIMA"/>
    <d v="2023-10-23T19:01:42"/>
    <x v="999"/>
    <d v="2023-10-23T19:01:43"/>
    <x v="0"/>
    <x v="0"/>
    <x v="0"/>
  </r>
  <r>
    <n v="1128"/>
    <s v="FDC9X4XHVMRH-1"/>
    <s v="FDC9X4XHVMRH"/>
    <s v="Normal"/>
    <s v="SILVIA MARIA BORJAS ROA"/>
    <s v="DNI"/>
    <n v="22184170"/>
    <n v="51"/>
    <n v="956997878"/>
    <x v="0"/>
    <s v="Tienda"/>
    <s v="Confirmada"/>
    <s v="Diferida"/>
    <s v="Ecommerce desktop"/>
    <m/>
    <m/>
    <x v="0"/>
    <s v="Confirmado"/>
    <m/>
    <x v="1"/>
    <s v="Plaza Del Sol Ica"/>
    <s v="Av. San Martin 727 - 763, LC 236-238"/>
    <s v="ICA"/>
    <s v="ICA"/>
    <s v="ICA"/>
    <d v="2023-10-23T18:58:45"/>
    <x v="1000"/>
    <d v="2023-10-23T18:58:45"/>
    <x v="0"/>
    <x v="0"/>
    <x v="0"/>
  </r>
  <r>
    <n v="1129"/>
    <s v="FDC9X4XIRSIJ-1"/>
    <s v="FDC9X4XIRSIJ"/>
    <s v="Normal"/>
    <s v="Jesús Ronaldo  Aguirre Llamoca"/>
    <s v="DNI"/>
    <n v="75629448"/>
    <n v="51"/>
    <n v="904935575"/>
    <x v="0"/>
    <s v="Tienda"/>
    <s v="Confirmada"/>
    <s v="Diferida"/>
    <s v="Ecommerce android"/>
    <m/>
    <m/>
    <x v="0"/>
    <s v="Confirmado"/>
    <m/>
    <x v="1"/>
    <s v="Arequipa San Juan De Dios 225 Arequipa"/>
    <s v="San Juan de Dios Nro 225"/>
    <s v="AREQUIPA"/>
    <s v="AREQUIPA"/>
    <s v="AREQUIPA"/>
    <d v="2023-10-23T19:20:03"/>
    <x v="1001"/>
    <d v="2023-10-23T19:20:03"/>
    <x v="0"/>
    <x v="0"/>
    <x v="0"/>
  </r>
  <r>
    <n v="1130"/>
    <s v="FDC9X4XNW5C7-1"/>
    <s v="FDC9X4XNW5C7"/>
    <s v="Normal"/>
    <s v="MARVI LIA VASQUEZ RIOS"/>
    <s v="DNI"/>
    <n v="44101930"/>
    <n v="51"/>
    <n v="964219921"/>
    <x v="0"/>
    <s v="Domicilio"/>
    <s v="Confirmada"/>
    <s v="Diferida"/>
    <s v="Ecommerce mobile"/>
    <s v="Cluster"/>
    <s v="Confirmado"/>
    <x v="1"/>
    <s v="Creado"/>
    <m/>
    <x v="2"/>
    <s v="Delivery"/>
    <s v="CPME MAPRESA   SECTOR 8 DE JULIO MZ A LT 1 A UNA CUADRA DE LA PISTA   AL COSTADO DE LA ESCUELA PRIMARIA DE MAPRESA"/>
    <s v="LUYANDO"/>
    <s v="LEONCIO PRADO"/>
    <s v="HUÁNUCO"/>
    <d v="2023-10-23T18:58:52"/>
    <x v="1002"/>
    <d v="2023-10-23T19:00:36"/>
    <x v="0"/>
    <x v="0"/>
    <x v="0"/>
  </r>
  <r>
    <n v="1131"/>
    <s v="FDC9X4XT92WP-1"/>
    <s v="FDC9X4XT92WP"/>
    <s v="Normal"/>
    <s v="Sheyla  Lozano Regalado"/>
    <s v="DNI"/>
    <n v="74731517"/>
    <n v="51"/>
    <n v="987215629"/>
    <x v="0"/>
    <s v="Tienda"/>
    <s v="Confirmada"/>
    <s v="Diferida"/>
    <s v="Admin mobile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9:01:11"/>
    <x v="1003"/>
    <d v="2023-10-23T19:01:11"/>
    <x v="0"/>
    <x v="0"/>
    <x v="0"/>
  </r>
  <r>
    <n v="1132"/>
    <s v="FDC9Y41GHGYO-1"/>
    <s v="FDC9Y41GHGYO"/>
    <s v="Normal"/>
    <s v="MARTHA YSABEL SANDOVAL DOMINGUEZ"/>
    <s v="DNI"/>
    <n v="8363319"/>
    <n v="51"/>
    <n v="956715526"/>
    <x v="0"/>
    <s v="Tienda"/>
    <s v="Confirmada"/>
    <s v="Diferida"/>
    <s v="Admin mobile"/>
    <m/>
    <m/>
    <x v="2"/>
    <s v="Confirmado"/>
    <m/>
    <x v="1"/>
    <s v="Schell 271 Miraflores Lima"/>
    <s v="Calle Schell Nro 271"/>
    <s v="MIRAFLORES"/>
    <s v="LIMA"/>
    <s v="LIMA"/>
    <d v="2023-10-23T19:01:06"/>
    <x v="1004"/>
    <d v="2023-10-23T19:01:07"/>
    <x v="0"/>
    <x v="0"/>
    <x v="0"/>
  </r>
  <r>
    <n v="1133"/>
    <s v="FDC9Y41GLRB4-1"/>
    <s v="FDC9Y41GLRB4"/>
    <s v="Normal"/>
    <s v="RUTH JESUS DIAZ CASTRO"/>
    <s v="DNI"/>
    <n v="41103700"/>
    <n v="51"/>
    <n v="943619850"/>
    <x v="0"/>
    <s v="Domicilio"/>
    <s v="Confirmada"/>
    <s v="Diferida"/>
    <s v="Ecommerce desktop"/>
    <m/>
    <m/>
    <x v="1"/>
    <s v="Confirmado"/>
    <m/>
    <x v="1"/>
    <s v="Delivery"/>
    <s v="URBANIZACIÓN EL BOSQUE MZ. M LT. 2 , NUEVO CHIMBOTE"/>
    <s v="NUEVO CHIMBOTE"/>
    <s v="SANTA"/>
    <s v="ANCASH"/>
    <d v="2023-10-23T19:02:16"/>
    <x v="1005"/>
    <d v="2023-10-23T19:02:16"/>
    <x v="0"/>
    <x v="0"/>
    <x v="0"/>
  </r>
  <r>
    <n v="1134"/>
    <s v="FDC9Y41HOCYQ-1"/>
    <s v="FDC9Y41HOCYQ"/>
    <s v="Normal"/>
    <s v="DANIEL ORLANDO LIMO CAJO"/>
    <s v="DNI"/>
    <n v="74146458"/>
    <n v="51"/>
    <n v="939320996"/>
    <x v="0"/>
    <s v="Domicilio"/>
    <s v="Confirmada"/>
    <s v="Diferida"/>
    <s v="Ecommerce mobile"/>
    <m/>
    <m/>
    <x v="1"/>
    <s v="Confirmado"/>
    <m/>
    <x v="1"/>
    <s v="Delivery"/>
    <s v="Avenida Los Amautas 2046 A una cuadra del mercado El Inca"/>
    <s v="LA VICTORIA"/>
    <s v="CHICLAYO"/>
    <s v="LAMBAYEQUE"/>
    <d v="2023-10-23T19:03:36"/>
    <x v="1006"/>
    <d v="2023-10-23T19:03:36"/>
    <x v="0"/>
    <x v="0"/>
    <x v="0"/>
  </r>
  <r>
    <n v="1135"/>
    <s v="FDC9Y41J3T2F-1"/>
    <s v="FDC9Y41J3T2F"/>
    <s v="Normal"/>
    <s v="SHIRLEY JHOANA ROJAS MURIAC"/>
    <s v="DNI"/>
    <n v="41149278"/>
    <n v="51"/>
    <n v="979705706"/>
    <x v="0"/>
    <s v="Tienda"/>
    <s v="Confirmada"/>
    <s v="Diferida"/>
    <s v="Admin desktop"/>
    <m/>
    <m/>
    <x v="0"/>
    <s v="Confirmado"/>
    <m/>
    <x v="1"/>
    <s v="Plaza Del Sol Huacho"/>
    <s v="Calle Colon Nro 601 C.C. Plaza del Sol Norte Chico Tda. Nro 232"/>
    <s v="HUACHO"/>
    <s v="HUAURA"/>
    <s v="LIMA"/>
    <d v="2023-10-23T19:01:53"/>
    <x v="1007"/>
    <d v="2023-10-23T19:01:53"/>
    <x v="0"/>
    <x v="0"/>
    <x v="0"/>
  </r>
  <r>
    <n v="1136"/>
    <s v="FDC9Y41OPGAR-1"/>
    <s v="FDC9Y41OPGAR"/>
    <s v="Normal"/>
    <s v="EDISON VASQUEZ VASQUEZ"/>
    <s v="DNI"/>
    <n v="10685382"/>
    <n v="51"/>
    <n v="994614218"/>
    <x v="0"/>
    <s v="Tienda"/>
    <s v="Confirmada"/>
    <s v="Diferida"/>
    <s v="Admin mobile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9:02:14"/>
    <x v="1008"/>
    <d v="2023-10-23T19:02:14"/>
    <x v="0"/>
    <x v="0"/>
    <x v="0"/>
  </r>
  <r>
    <n v="1137"/>
    <s v="FDC9Y41TCNVK-1"/>
    <s v="FDC9Y41TCNVK"/>
    <s v="Normal"/>
    <s v="JOSE DANIEL MORALES ROJAS"/>
    <s v="DNI"/>
    <n v="47191635"/>
    <n v="51"/>
    <n v="992621147"/>
    <x v="0"/>
    <s v="Tienda"/>
    <s v="Confirmada"/>
    <s v="Diferida"/>
    <s v="Ecommerce android"/>
    <m/>
    <m/>
    <x v="0"/>
    <s v="Confirmado"/>
    <m/>
    <x v="1"/>
    <s v="Real Plaza Piura"/>
    <s v="Av. Sanchez Cerro 234 C.C. Real Plaza Piura Tda. 105"/>
    <s v="PIURA"/>
    <s v="PIURA"/>
    <s v="PIURA"/>
    <d v="2023-10-23T19:02:32"/>
    <x v="1009"/>
    <d v="2023-10-23T19:05:40"/>
    <x v="0"/>
    <x v="0"/>
    <x v="0"/>
  </r>
  <r>
    <n v="1138"/>
    <s v="FDC9Y41TCNVK-2"/>
    <s v="FDC9Y41TCNVK"/>
    <s v="Normal"/>
    <s v="JOSE DANIEL MORALES ROJAS"/>
    <s v="DNI"/>
    <n v="47191635"/>
    <n v="51"/>
    <n v="992621147"/>
    <x v="0"/>
    <s v="Tienda"/>
    <s v="Confirmada"/>
    <s v="Diferida"/>
    <s v="Ecommerce android"/>
    <m/>
    <m/>
    <x v="1"/>
    <s v="Confirmado"/>
    <m/>
    <x v="6"/>
    <s v="Real Plaza Piura"/>
    <s v="Av. Sanchez Cerro 234 C.C. Real Plaza Piura Tda. 105"/>
    <s v="PIURA"/>
    <s v="PIURA"/>
    <s v="PIURA"/>
    <d v="2023-10-23T19:02:32"/>
    <x v="1009"/>
    <d v="2023-10-23T19:05:40"/>
    <x v="1"/>
    <x v="1"/>
    <x v="0"/>
  </r>
  <r>
    <n v="1139"/>
    <s v="FDC9Y41YAL2U-1"/>
    <s v="FDC9Y41YAL2U"/>
    <s v="Normal"/>
    <s v="DENIS ALEJANDRO CHIROQUE ADRIANZEN"/>
    <s v="DNI"/>
    <n v="43465139"/>
    <n v="51"/>
    <n v="967125030"/>
    <x v="0"/>
    <s v="Domicilio"/>
    <s v="Confirmada"/>
    <s v="Diferida"/>
    <s v="Ecommerce iOS"/>
    <s v="Cluster"/>
    <s v="Confirmado"/>
    <x v="1"/>
    <s v="Creado"/>
    <m/>
    <x v="0"/>
    <s v="Delivery"/>
    <s v="CALLE SANTA MARÍA 353 URBA 2 DE PALAO COMPLEJO DEPORTIVO REAL AMISTAD"/>
    <s v="SAN MARTIN DE PORRES"/>
    <s v="LIMA"/>
    <s v="LIMA"/>
    <d v="2023-10-23T19:03:26"/>
    <x v="1010"/>
    <d v="2023-10-23T19:05:59"/>
    <x v="0"/>
    <x v="0"/>
    <x v="0"/>
  </r>
  <r>
    <n v="1140"/>
    <s v="FDC9Y420K1QJ-1"/>
    <s v="FDC9Y420K1QJ"/>
    <s v="Normal"/>
    <s v="LEILA JAZMIN SOLANO GUZMAN"/>
    <s v="DNI"/>
    <n v="76277787"/>
    <n v="51"/>
    <n v="935806485"/>
    <x v="0"/>
    <s v="Tienda"/>
    <s v="Confirmada"/>
    <s v="Diferida"/>
    <s v="Ecommerce mobile"/>
    <m/>
    <m/>
    <x v="2"/>
    <s v="Confirmado"/>
    <m/>
    <x v="1"/>
    <s v="Jr De La Union 860 Lima Lima"/>
    <s v="Jr. De la Union Nro 860"/>
    <s v="LIMA"/>
    <s v="LIMA"/>
    <s v="LIMA"/>
    <d v="2023-10-23T19:04:54"/>
    <x v="1011"/>
    <d v="2023-10-23T19:04:54"/>
    <x v="0"/>
    <x v="0"/>
    <x v="0"/>
  </r>
  <r>
    <n v="1141"/>
    <s v="FDC9Y423W2XA-1"/>
    <s v="FDC9Y423W2XA"/>
    <s v="Normal"/>
    <s v="JESSICA LOURDES KONG CURACA"/>
    <s v="DNI"/>
    <n v="43148189"/>
    <n v="51"/>
    <n v="984112115"/>
    <x v="0"/>
    <s v="Domicilio"/>
    <s v="Confirmada"/>
    <s v="Diferida"/>
    <s v="Admin desktop"/>
    <m/>
    <m/>
    <x v="1"/>
    <s v="Confirmado"/>
    <m/>
    <x v="1"/>
    <s v="Delivery"/>
    <s v="CALLE 3 DE OCTUBRE MZ G LOTE 22 URB SAN JUAN 1 2DO PISO CEVICHERA SABOR NORTEÑO FTE AL HOSPITAL SAN JUAN BAUTISTA"/>
    <s v="HUARAL"/>
    <s v="HUARAL"/>
    <s v="LIMA"/>
    <d v="2023-10-23T19:08:26"/>
    <x v="1012"/>
    <d v="2023-10-23T19:08:26"/>
    <x v="0"/>
    <x v="0"/>
    <x v="0"/>
  </r>
  <r>
    <n v="1142"/>
    <s v="FDC9Y4275ZJE-1"/>
    <s v="FDC9Y4275ZJE"/>
    <s v="Normal"/>
    <s v="MARIO ENRIQUE RONCEROS FLORES"/>
    <s v="DNI"/>
    <n v="41651005"/>
    <n v="51"/>
    <n v="990022209"/>
    <x v="0"/>
    <s v="Tienda"/>
    <s v="Confirmada"/>
    <s v="Diferida"/>
    <s v="Ecommerce desktop"/>
    <m/>
    <m/>
    <x v="0"/>
    <s v="Confirmado"/>
    <m/>
    <x v="1"/>
    <s v="Chincha Mariscal Benavides 276 Ica"/>
    <s v="Av. Mariscal Benavides Nro 276"/>
    <s v="CHINCHA ALTA"/>
    <s v="CHINCHA"/>
    <s v="ICA"/>
    <d v="2023-10-23T19:10:32"/>
    <x v="1013"/>
    <d v="2023-10-23T19:10:32"/>
    <x v="0"/>
    <x v="0"/>
    <x v="0"/>
  </r>
  <r>
    <n v="1143"/>
    <s v="FDC9Y429UFUE-1"/>
    <s v="FDC9Y429UFUE"/>
    <s v="Normal"/>
    <s v="ZAIDA INES AYALA VERGARAY DE VILDOSOLA"/>
    <s v="DNI"/>
    <n v="9465186"/>
    <n v="51"/>
    <n v="966361504"/>
    <x v="0"/>
    <s v="Tienda"/>
    <s v="Confirmada"/>
    <s v="Diferida"/>
    <s v="Ecommerce desktop"/>
    <m/>
    <m/>
    <x v="2"/>
    <s v="Confirmado"/>
    <m/>
    <x v="1"/>
    <s v="Jr De La Union 860 Lima Lima"/>
    <s v="Jr. De la Union Nro 860"/>
    <s v="LIMA"/>
    <s v="LIMA"/>
    <s v="LIMA"/>
    <d v="2023-10-23T19:08:14"/>
    <x v="1014"/>
    <d v="2023-10-23T19:08:14"/>
    <x v="0"/>
    <x v="0"/>
    <x v="0"/>
  </r>
  <r>
    <n v="1144"/>
    <s v="FDC9Y429WL0R-1"/>
    <s v="FDC9Y429WL0R"/>
    <s v="Normal"/>
    <s v="STEFANY ROMANI MARTINEZ"/>
    <s v="DNI"/>
    <n v="45548565"/>
    <n v="51"/>
    <n v="943874739"/>
    <x v="0"/>
    <s v="Tienda"/>
    <s v="Confirmada"/>
    <s v="Diferida"/>
    <s v="Admin desktop"/>
    <m/>
    <m/>
    <x v="0"/>
    <s v="Confirmado"/>
    <m/>
    <x v="1"/>
    <s v="Chincha Mariscal Benavides 276 Ica"/>
    <s v="Av. Mariscal Benavides Nro 276"/>
    <s v="CHINCHA ALTA"/>
    <s v="CHINCHA"/>
    <s v="ICA"/>
    <d v="2023-10-23T19:05:44"/>
    <x v="1015"/>
    <d v="2023-10-23T19:05:44"/>
    <x v="0"/>
    <x v="0"/>
    <x v="0"/>
  </r>
  <r>
    <n v="1145"/>
    <s v="FDC9Y42BMR1B-1"/>
    <s v="FDC9Y42BMR1B"/>
    <s v="Normal"/>
    <s v="AERLEN DEIVIS QUISPE MEJIA"/>
    <s v="DNI"/>
    <n v="44095433"/>
    <n v="51"/>
    <n v="969205523"/>
    <x v="0"/>
    <s v="Tienda"/>
    <s v="Confirmada"/>
    <s v="Diferida"/>
    <s v="Ecommerce android"/>
    <m/>
    <m/>
    <x v="0"/>
    <s v="Confirmado"/>
    <m/>
    <x v="1"/>
    <s v="Chincha Mariscal Benavides 276 Ica"/>
    <s v="Av. Mariscal Benavides Nro 276"/>
    <s v="CHINCHA ALTA"/>
    <s v="CHINCHA"/>
    <s v="ICA"/>
    <d v="2023-10-23T19:07:35"/>
    <x v="1016"/>
    <d v="2023-10-23T19:07:35"/>
    <x v="0"/>
    <x v="0"/>
    <x v="0"/>
  </r>
  <r>
    <n v="1146"/>
    <s v="FDC9Y42CCH4Z-1"/>
    <s v="FDC9Y42CCH4Z"/>
    <s v="Normal"/>
    <s v="JACKELINE CECILIA DEL PILAR VALDIVIESO ORTIZ"/>
    <s v="DNI"/>
    <n v="43673264"/>
    <n v="51"/>
    <n v="991772717"/>
    <x v="0"/>
    <s v="Recógelo ahora"/>
    <s v="Confirmada"/>
    <s v="Diferida"/>
    <s v="Ecommerce mobile"/>
    <m/>
    <m/>
    <x v="5"/>
    <m/>
    <m/>
    <x v="35"/>
    <s v="Plaza Norte"/>
    <s v="Av. Alfredo Mendiola Nro 1400 Int. 132 - 134 C.C. Plaza Lima Norte"/>
    <s v="INDEPENDENCIA"/>
    <s v="LIMA"/>
    <s v="LIMA"/>
    <d v="2023-10-23T19:07:12"/>
    <x v="1017"/>
    <d v="2023-10-23T19:07:12"/>
    <x v="3"/>
    <x v="1"/>
    <x v="0"/>
  </r>
  <r>
    <n v="1147"/>
    <s v="FDC9Y42CL1V6-1"/>
    <s v="FDC9Y42CL1V6"/>
    <s v="Normal"/>
    <s v="JOSEFINA VICTORIA YTUSACA HUARANCA"/>
    <s v="DNI"/>
    <n v="29605667"/>
    <n v="51"/>
    <n v="972883918"/>
    <x v="0"/>
    <s v="Domicilio"/>
    <s v="Confirmada"/>
    <s v="Diferida"/>
    <s v="Admin mobile"/>
    <m/>
    <m/>
    <x v="1"/>
    <s v="Confirmado"/>
    <m/>
    <x v="1"/>
    <s v="Delivery"/>
    <s v="AVENIDA SALAVERRY 209 URBANIZACIÓN PROGRESISTA PAUCARPATA. TERMINAL DE AVENIDA INDUSTRIAL DE LA APIMA"/>
    <s v="PAUCARPATA"/>
    <s v="AREQUIPA"/>
    <s v="AREQUIPA"/>
    <d v="2023-10-23T19:12:23"/>
    <x v="1018"/>
    <d v="2023-10-23T19:12:23"/>
    <x v="0"/>
    <x v="0"/>
    <x v="0"/>
  </r>
  <r>
    <n v="1148"/>
    <s v="FDC9Y42GOYAM-1"/>
    <s v="FDC9Y42GOYAM"/>
    <s v="Normal"/>
    <s v="Francesca Nieto"/>
    <s v="DNI"/>
    <n v="72223882"/>
    <n v="51"/>
    <n v="996066007"/>
    <x v="0"/>
    <s v="Domicilio"/>
    <s v="Confirmada"/>
    <s v="Diferida"/>
    <s v="Ecommerce desktop"/>
    <s v="Cluster"/>
    <s v="Confirmado"/>
    <x v="3"/>
    <s v="Creado"/>
    <m/>
    <x v="0"/>
    <s v="Delivery"/>
    <s v="Marlet 115, Pueblo Libre"/>
    <s v="PUEBLO LIBRE"/>
    <s v="LIMA"/>
    <s v="LIMA"/>
    <d v="2023-10-23T19:09:26"/>
    <x v="1019"/>
    <d v="2023-10-23T19:09:26"/>
    <x v="0"/>
    <x v="0"/>
    <x v="0"/>
  </r>
  <r>
    <n v="1149"/>
    <s v="FDC9Y42NNSEJ-1"/>
    <s v="FDC9Y42NNSEJ"/>
    <s v="Normal"/>
    <s v="DILSON GIARDINO APESTEGUI ESPIRITU"/>
    <s v="DNI"/>
    <n v="70138446"/>
    <n v="51"/>
    <n v="974262073"/>
    <x v="0"/>
    <s v="Tienda"/>
    <s v="Confirmada"/>
    <s v="Diferida"/>
    <s v="Admin desktop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9:08:25"/>
    <x v="1020"/>
    <d v="2023-10-23T19:08:25"/>
    <x v="0"/>
    <x v="0"/>
    <x v="0"/>
  </r>
  <r>
    <n v="1150"/>
    <s v="FDC9Y42NS2RU-1"/>
    <s v="FDC9Y42NS2RU"/>
    <s v="Normal"/>
    <s v="JUAN JOSE POQUIOMA GUERRA"/>
    <s v="DNI"/>
    <n v="43156584"/>
    <n v="51"/>
    <n v="957344031"/>
    <x v="0"/>
    <s v="Tienda"/>
    <s v="Confirmada"/>
    <s v="Diferida"/>
    <s v="Ecommerce mobile"/>
    <m/>
    <m/>
    <x v="2"/>
    <s v="Confirmado"/>
    <m/>
    <x v="1"/>
    <s v="Plaza San Miguel"/>
    <s v="Av. La Marina Nro 2000 Tda. Nro 96 SN C.C. Plaza San Miguel"/>
    <s v="SAN MIGUEL"/>
    <s v="LIMA"/>
    <s v="LIMA"/>
    <d v="2023-10-23T19:10:52"/>
    <x v="1021"/>
    <d v="2023-10-23T19:10:52"/>
    <x v="0"/>
    <x v="0"/>
    <x v="0"/>
  </r>
  <r>
    <n v="1151"/>
    <s v="FDC9Y42OO8CK-1"/>
    <s v="FDC9Y42OO8CK"/>
    <s v="Normal"/>
    <s v="CARLOS STEVEN GONZALES MALAGA"/>
    <s v="DNI"/>
    <n v="70943929"/>
    <n v="51"/>
    <n v="952376873"/>
    <x v="0"/>
    <s v="Tienda"/>
    <s v="Confirmada"/>
    <s v="Diferida"/>
    <s v="Ecommerce iOS"/>
    <m/>
    <m/>
    <x v="0"/>
    <s v="Confirmado"/>
    <m/>
    <x v="1"/>
    <s v="Tumbes Republica Del Peru 319 Tumbes"/>
    <s v="Av. Republica del Peru Nro 319 (Lote 31 Mz A)"/>
    <s v="TUMBES"/>
    <s v="TUMBES"/>
    <s v="TUMBES"/>
    <d v="2023-10-23T19:07:56"/>
    <x v="1022"/>
    <d v="2023-10-23T19:19:39"/>
    <x v="0"/>
    <x v="0"/>
    <x v="0"/>
  </r>
  <r>
    <n v="1152"/>
    <s v="FDC9Y42UXB9F-1"/>
    <s v="FDC9Y42UXB9F"/>
    <s v="Normal"/>
    <s v="Yasmin VegA"/>
    <s v="DNI"/>
    <n v="77822737"/>
    <n v="51"/>
    <n v="966221333"/>
    <x v="0"/>
    <s v="Domicilio"/>
    <s v="Confirmada"/>
    <s v="Diferida"/>
    <s v="Ecommerce iOS"/>
    <m/>
    <m/>
    <x v="1"/>
    <s v="Confirmado"/>
    <m/>
    <x v="1"/>
    <s v="Delivery"/>
    <s v="La Paz 2580  cruzo de halla de la Torre con La Paz"/>
    <s v="LA PERLA"/>
    <s v="PROV. CONST. DEL CALLAO"/>
    <s v="CALLAO"/>
    <d v="2023-10-23T19:11:06"/>
    <x v="1023"/>
    <d v="2023-10-23T19:11:06"/>
    <x v="0"/>
    <x v="0"/>
    <x v="0"/>
  </r>
  <r>
    <n v="1153"/>
    <s v="FDC9Y42XLRMA-1"/>
    <s v="FDC9Y42XLRMA"/>
    <s v="Normal"/>
    <s v="Eliane Martinez"/>
    <s v="DNI"/>
    <n v="71295679"/>
    <n v="51"/>
    <n v="931110521"/>
    <x v="0"/>
    <s v="Tienda"/>
    <s v="Confirmada"/>
    <s v="Diferida"/>
    <s v="Ecommerce iOS"/>
    <m/>
    <m/>
    <x v="0"/>
    <s v="Confirmado"/>
    <m/>
    <x v="1"/>
    <s v="Moyobamba San Martin 365 San Martin"/>
    <s v="Jr. San Martin 365"/>
    <s v="MOYOBAMBA"/>
    <s v="MOYOBAMBA"/>
    <s v="SAN MARTÍN"/>
    <d v="2023-10-23T19:16:43"/>
    <x v="1024"/>
    <d v="2023-10-23T19:16:43"/>
    <x v="0"/>
    <x v="0"/>
    <x v="0"/>
  </r>
  <r>
    <n v="1154"/>
    <s v="FDC9Y430VOI0-1"/>
    <s v="FDC9Y430VOI0"/>
    <s v="Normal"/>
    <s v="SOL  JIMENA TORRES QUISPE"/>
    <s v="DNI"/>
    <n v="70133297"/>
    <n v="51"/>
    <n v="930415140"/>
    <x v="0"/>
    <s v="Tienda"/>
    <s v="Confirmada"/>
    <s v="Diferida"/>
    <s v="Ecommerce android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9:18:12"/>
    <x v="1025"/>
    <d v="2023-10-23T19:18:12"/>
    <x v="0"/>
    <x v="0"/>
    <x v="0"/>
  </r>
  <r>
    <n v="1155"/>
    <s v="FDC9Y433UUYA-1"/>
    <s v="FDC9Y433UUYA"/>
    <s v="Normal"/>
    <s v="WILSON RAMIREZ LEON"/>
    <s v="DNI"/>
    <n v="48412125"/>
    <n v="51"/>
    <n v="903182060"/>
    <x v="0"/>
    <s v="Domicilio"/>
    <s v="Confirmada"/>
    <s v="Diferida"/>
    <s v="Ecommerce android"/>
    <m/>
    <m/>
    <x v="1"/>
    <s v="Confirmado"/>
    <m/>
    <x v="1"/>
    <s v="Delivery"/>
    <s v="jr cuba c.5  S/N"/>
    <s v="NUEVA CAJAMARCA"/>
    <s v="RIOJA"/>
    <s v="SAN MARTÍN"/>
    <d v="2023-10-23T19:11:19"/>
    <x v="1026"/>
    <d v="2023-10-23T19:11:19"/>
    <x v="0"/>
    <x v="0"/>
    <x v="0"/>
  </r>
  <r>
    <n v="1156"/>
    <s v="FDC9Y4343FP4-1"/>
    <s v="FDC9Y4343FP4"/>
    <s v="Normal"/>
    <s v="Sarita Lisbeht  Ludeña Herrera"/>
    <s v="DNI"/>
    <n v="41704654"/>
    <n v="51"/>
    <n v="982420635"/>
    <x v="0"/>
    <s v="Tienda"/>
    <s v="Confirmada"/>
    <s v="Diferida"/>
    <s v="Admin desktop"/>
    <m/>
    <m/>
    <x v="0"/>
    <s v="Confirmado"/>
    <m/>
    <x v="1"/>
    <s v="Plaza Del Sol Piura"/>
    <s v="Cal. Cuzco Nro. S/N CC Plaza del Sol (Esquina Huancavelica - Piura)"/>
    <s v="PIURA"/>
    <s v="PIURA"/>
    <s v="PIURA"/>
    <d v="2023-10-23T19:11:31"/>
    <x v="1027"/>
    <d v="2023-10-23T19:11:31"/>
    <x v="0"/>
    <x v="0"/>
    <x v="0"/>
  </r>
  <r>
    <n v="1157"/>
    <s v="FDC9Y434OVG7-1"/>
    <s v="FDC9Y434OVG7"/>
    <s v="Normal"/>
    <s v="OBED EDGAR QUISURUCO GUTIERREZ"/>
    <s v="DNI"/>
    <n v="73116261"/>
    <n v="51"/>
    <n v="955583095"/>
    <x v="0"/>
    <s v="Tienda"/>
    <s v="Confirmada"/>
    <s v="Diferida"/>
    <s v="Ecommerce desktop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9:15:31"/>
    <x v="1028"/>
    <d v="2023-10-23T19:15:31"/>
    <x v="0"/>
    <x v="0"/>
    <x v="0"/>
  </r>
  <r>
    <n v="1158"/>
    <s v="FDC9Y4368LZ2-1"/>
    <s v="FDC9Y4368LZ2"/>
    <s v="Normal"/>
    <s v="JESSELA MARILYN AMBROCIO ROSALES"/>
    <s v="DNI"/>
    <n v="41405741"/>
    <n v="51"/>
    <n v="979303525"/>
    <x v="0"/>
    <s v="Tienda"/>
    <s v="Confirmada"/>
    <s v="Diferida"/>
    <s v="Ecommerce mobile"/>
    <m/>
    <m/>
    <x v="4"/>
    <s v="Confirmado"/>
    <m/>
    <x v="1"/>
    <s v="Mall Aventura Santa Anita"/>
    <s v="Av. Carretera Central 111 C.C. Mall Aventura Plaza Santa Anita Tda. B-1020a"/>
    <s v="SANTA ANITA"/>
    <s v="LIMA"/>
    <s v="LIMA"/>
    <d v="2023-10-23T19:18:58"/>
    <x v="1029"/>
    <d v="2023-10-23T19:18:58"/>
    <x v="0"/>
    <x v="0"/>
    <x v="0"/>
  </r>
  <r>
    <n v="1159"/>
    <s v="FDC9Y439R2PT-1"/>
    <s v="FDC9Y439R2PT"/>
    <s v="Normal"/>
    <s v="Elizabeth Rivera Antezana"/>
    <s v="DNI"/>
    <n v="75950786"/>
    <n v="51"/>
    <n v="947410420"/>
    <x v="0"/>
    <s v="Tienda"/>
    <s v="Confirmada"/>
    <s v="Diferida"/>
    <s v="Admin mobile"/>
    <m/>
    <m/>
    <x v="1"/>
    <s v="Confirmado"/>
    <m/>
    <x v="36"/>
    <s v="Real Plaza Huancayo"/>
    <s v="Av. Ferrocarril Nro 1035  C.C. Real Plaza Huancayo Tda. Nro 249"/>
    <s v="HUANCAYO"/>
    <s v="HUANCAYO"/>
    <s v="JUNÍN"/>
    <d v="2023-10-23T19:12:27"/>
    <x v="1030"/>
    <d v="2023-10-23T19:12:28"/>
    <x v="3"/>
    <x v="1"/>
    <x v="0"/>
  </r>
  <r>
    <n v="1160"/>
    <s v="FDC9Y43AVT3V-1"/>
    <s v="FDC9Y43AVT3V"/>
    <s v="Normal"/>
    <s v="Fiorela Rafael Perez"/>
    <s v="DNI"/>
    <n v="71757343"/>
    <n v="51"/>
    <m/>
    <x v="0"/>
    <s v="Tienda"/>
    <s v="Confirmada"/>
    <s v="Diferida"/>
    <s v="Admin mobile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9:14:30"/>
    <x v="1031"/>
    <d v="2023-10-23T19:14:30"/>
    <x v="0"/>
    <x v="0"/>
    <x v="0"/>
  </r>
  <r>
    <n v="1161"/>
    <s v="FDC9Y43CHP2V-1"/>
    <s v="FDC9Y43CHP2V"/>
    <s v="Normal"/>
    <s v="YESSI FLOR CHINCHAY ATAO"/>
    <s v="DNI"/>
    <n v="77340996"/>
    <n v="51"/>
    <n v="956525736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9:12:44"/>
    <x v="1032"/>
    <d v="2023-10-23T19:12:44"/>
    <x v="0"/>
    <x v="0"/>
    <x v="0"/>
  </r>
  <r>
    <n v="1162"/>
    <s v="FDC9Y43CO4L5-1"/>
    <s v="FDC9Y43CO4L5"/>
    <s v="Normal"/>
    <s v="DARWIN WILLIANS SALAZAR CHAUCAYANQUI"/>
    <s v="DNI"/>
    <n v="41291946"/>
    <n v="51"/>
    <n v="941779023"/>
    <x v="0"/>
    <s v="Tienda"/>
    <s v="Confirmada"/>
    <s v="Diferida"/>
    <s v="Admin mobile"/>
    <s v="Cluster"/>
    <s v="Confirmado"/>
    <x v="0"/>
    <s v="Creado"/>
    <m/>
    <x v="0"/>
    <s v="Mall Aventura Arequipa"/>
    <s v="Av. Porongoche 500 C.C. Mall Aventura Plaza Arequipa Tda. 2026-2028"/>
    <s v="AREQUIPA"/>
    <s v="AREQUIPA"/>
    <s v="AREQUIPA"/>
    <d v="2023-10-23T19:12:56"/>
    <x v="1033"/>
    <d v="2023-10-23T19:12:56"/>
    <x v="0"/>
    <x v="0"/>
    <x v="0"/>
  </r>
  <r>
    <n v="1163"/>
    <s v="FDC9Y43H96RB-1"/>
    <s v="FDC9Y43H96RB"/>
    <s v="Normal"/>
    <s v="BRITHANY ARIANA BABILONIA QUEVEDO"/>
    <s v="DNI"/>
    <n v="70669193"/>
    <n v="51"/>
    <n v="933773363"/>
    <x v="0"/>
    <s v="Tienda"/>
    <s v="Confirmada"/>
    <s v="Diferida"/>
    <s v="Ecommerce android"/>
    <m/>
    <m/>
    <x v="2"/>
    <s v="Confirmado"/>
    <m/>
    <x v="1"/>
    <s v="SJL Chimu 757 Lima"/>
    <s v="Av. Chimu Nro 757"/>
    <s v="SAN JUAN DE LURIGANCHO"/>
    <s v="LIMA"/>
    <s v="LIMA"/>
    <d v="2023-10-23T19:22:26"/>
    <x v="1034"/>
    <d v="2023-10-23T19:22:26"/>
    <x v="0"/>
    <x v="0"/>
    <x v="0"/>
  </r>
  <r>
    <n v="1164"/>
    <s v="FDC9Y43HJWOK-1"/>
    <s v="FDC9Y43HJWOK"/>
    <s v="Normal"/>
    <s v="JOSE ALVARO NUÑEZ SALAZAR"/>
    <s v="DNI"/>
    <n v="16657211"/>
    <n v="51"/>
    <n v="941917895"/>
    <x v="0"/>
    <s v="Tienda"/>
    <s v="Confirmada"/>
    <s v="Diferida"/>
    <s v="Ecommerce desktop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9:14:52"/>
    <x v="1035"/>
    <d v="2023-10-23T19:14:52"/>
    <x v="0"/>
    <x v="0"/>
    <x v="0"/>
  </r>
  <r>
    <n v="1165"/>
    <s v="FDC9Y43HUMJ4-1"/>
    <s v="FDC9Y43HUMJ4"/>
    <s v="Normal"/>
    <s v="Paulino Florentino Pari Falla"/>
    <s v="DNI"/>
    <n v="25591272"/>
    <n v="51"/>
    <n v="959397429"/>
    <x v="0"/>
    <s v="Tienda"/>
    <s v="Confirmada"/>
    <s v="Diferida"/>
    <s v="Ecommerce desktop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9:15:40"/>
    <x v="1036"/>
    <d v="2023-10-23T19:15:40"/>
    <x v="0"/>
    <x v="0"/>
    <x v="0"/>
  </r>
  <r>
    <n v="1166"/>
    <s v="FDC9Y43M4YL9-1"/>
    <s v="FDC9Y43M4YL9"/>
    <s v="Normal"/>
    <s v="LESLIE KARINA AGUIRRE OBESO"/>
    <s v="DNI"/>
    <n v="73451091"/>
    <n v="51"/>
    <n v="901090607"/>
    <x v="0"/>
    <s v="Tienda"/>
    <s v="Confirmada"/>
    <s v="Diferida"/>
    <s v="Ecommerce mobile"/>
    <m/>
    <m/>
    <x v="0"/>
    <s v="Confirmado"/>
    <m/>
    <x v="1"/>
    <s v="Mall Aventura Trujillo"/>
    <s v="Av. Mansiche con America Oeste s/n C.C. Mall Plaza Tda. 1071-1075"/>
    <s v="TRUJILLO"/>
    <s v="TRUJILLO"/>
    <s v="LA LIBERTAD"/>
    <d v="2023-10-23T19:14:11"/>
    <x v="1037"/>
    <d v="2023-10-23T19:14:11"/>
    <x v="0"/>
    <x v="0"/>
    <x v="0"/>
  </r>
  <r>
    <n v="1167"/>
    <s v="FDC9Y43N5EHC-1"/>
    <s v="FDC9Y43N5EHC"/>
    <s v="Normal"/>
    <s v="KARINA MORALES MEJIA"/>
    <s v="DNI"/>
    <n v="10627172"/>
    <n v="51"/>
    <n v="960140845"/>
    <x v="0"/>
    <s v="Tienda"/>
    <s v="Confirmada"/>
    <s v="Diferida"/>
    <s v="Admin desktop"/>
    <m/>
    <m/>
    <x v="2"/>
    <s v="Confirmado"/>
    <m/>
    <x v="1"/>
    <s v="Jesus Maria Horacio Urteaga 1366 Lima"/>
    <s v="Jr. Horacio Urteaga Nro 1366"/>
    <s v="JESUS MARIA"/>
    <s v="LIMA"/>
    <s v="LIMA"/>
    <d v="2023-10-23T19:25:15"/>
    <x v="1038"/>
    <d v="2023-10-23T19:25:15"/>
    <x v="0"/>
    <x v="0"/>
    <x v="0"/>
  </r>
  <r>
    <n v="1168"/>
    <s v="FDC9Y43RK0P1-1"/>
    <s v="FDC9Y43RK0P1"/>
    <s v="Normal"/>
    <s v="oliver caso zarate"/>
    <s v="DNI"/>
    <n v="45889630"/>
    <n v="51"/>
    <n v="940629728"/>
    <x v="0"/>
    <s v="Tienda"/>
    <s v="Confirmada"/>
    <s v="Diferida"/>
    <s v="Ecommerce mobile"/>
    <m/>
    <m/>
    <x v="2"/>
    <s v="Confirmado"/>
    <m/>
    <x v="1"/>
    <s v="Real Plaza Santa Clara"/>
    <s v="Av. Nicolas Ayllon 8694 C.C. Real Plaza Santa Clara Tda.142-143"/>
    <s v="ATE"/>
    <s v="LIMA"/>
    <s v="LIMA"/>
    <d v="2023-10-23T19:17:43"/>
    <x v="1039"/>
    <d v="2023-10-23T19:17:43"/>
    <x v="0"/>
    <x v="0"/>
    <x v="0"/>
  </r>
  <r>
    <n v="1169"/>
    <s v="FDC9Y43T1M24-1"/>
    <s v="FDC9Y43T1M24"/>
    <s v="Normal"/>
    <s v="LAURA DEL CARMEN AÑORGA MEZA"/>
    <s v="DNI"/>
    <n v="72008575"/>
    <n v="51"/>
    <n v="941401582"/>
    <x v="0"/>
    <s v="Tienda"/>
    <s v="Confirmada"/>
    <s v="Diferida"/>
    <s v="Admin mobile"/>
    <m/>
    <m/>
    <x v="2"/>
    <s v="Confirmado"/>
    <m/>
    <x v="1"/>
    <s v="Jesus Maria Horacio Urteaga 1366 Lima"/>
    <s v="Jr. Horacio Urteaga Nro 1366"/>
    <s v="JESUS MARIA"/>
    <s v="LIMA"/>
    <s v="LIMA"/>
    <d v="2023-10-23T19:15:45"/>
    <x v="1040"/>
    <d v="2023-10-23T19:15:45"/>
    <x v="0"/>
    <x v="0"/>
    <x v="0"/>
  </r>
  <r>
    <n v="1170"/>
    <s v="FDC9Y43TXRNI-1"/>
    <s v="FDC9Y43TXRNI"/>
    <s v="Normal"/>
    <s v="lia  yepez mamani"/>
    <s v="DNI"/>
    <n v="73062623"/>
    <n v="51"/>
    <n v="945277357"/>
    <x v="0"/>
    <s v="Tienda"/>
    <s v="Confirmada"/>
    <s v="Diferida"/>
    <s v="Admin mobile"/>
    <s v="Tiendas"/>
    <s v="Confirmado"/>
    <x v="0"/>
    <s v="Creado"/>
    <m/>
    <x v="37"/>
    <s v="Tacna San Martin 737 Tacna"/>
    <s v="Av. San Martin Nro 737"/>
    <s v="TACNA"/>
    <s v="TACNA"/>
    <s v="TACNA"/>
    <d v="2023-10-23T19:17:07"/>
    <x v="1041"/>
    <d v="2023-10-23T19:17:07"/>
    <x v="3"/>
    <x v="1"/>
    <x v="0"/>
  </r>
  <r>
    <n v="1171"/>
    <s v="FDC9Y43UTXDV-1"/>
    <s v="FDC9Y43UTXDV"/>
    <s v="Normal"/>
    <s v="lesly liset  delgado Carranza"/>
    <s v="DNI"/>
    <n v="73973692"/>
    <n v="51"/>
    <n v="925223230"/>
    <x v="0"/>
    <s v="Tienda"/>
    <s v="Confirmada"/>
    <s v="Diferida"/>
    <s v="Admin mobile"/>
    <m/>
    <m/>
    <x v="0"/>
    <s v="Confirmado"/>
    <m/>
    <x v="1"/>
    <s v="Moyobamba San Martin 365 San Martin"/>
    <s v="Jr. San Martin 365"/>
    <s v="MOYOBAMBA"/>
    <s v="MOYOBAMBA"/>
    <s v="SAN MARTÍN"/>
    <d v="2023-10-23T19:16:03"/>
    <x v="1042"/>
    <d v="2023-10-23T19:16:03"/>
    <x v="0"/>
    <x v="0"/>
    <x v="0"/>
  </r>
  <r>
    <n v="1172"/>
    <s v="FDC9Y43XV8MN-1"/>
    <s v="FDC9Y43XV8MN"/>
    <s v="Normal"/>
    <s v="JEAN PAUL DIAZ CARO"/>
    <s v="DNI"/>
    <n v="10275886"/>
    <n v="51"/>
    <n v="988185199"/>
    <x v="0"/>
    <s v="Domicilio"/>
    <s v="Confirmada"/>
    <s v="Diferida"/>
    <s v="Ecommerce desktop"/>
    <s v="Cluster"/>
    <s v="Confirmado"/>
    <x v="1"/>
    <s v="Creado"/>
    <m/>
    <x v="0"/>
    <s v="Delivery"/>
    <s v="URBANIZACIÓN LAS VIÑAS L25 AV.LOS ANGELES A LA ALTURA DEL CAMAL DE POCOLLAY"/>
    <s v="POCOLLAY"/>
    <s v="TACNA"/>
    <s v="TACNA"/>
    <d v="2023-10-23T19:15:23"/>
    <x v="1043"/>
    <d v="2023-10-23T19:20:08"/>
    <x v="0"/>
    <x v="0"/>
    <x v="0"/>
  </r>
  <r>
    <n v="1173"/>
    <s v="FDC9Y43Y1O5D-1"/>
    <s v="FDC9Y43Y1O5D"/>
    <s v="Normal"/>
    <s v="Mirtha Junes"/>
    <s v="DNI"/>
    <n v="9988443"/>
    <n v="51"/>
    <n v="929519751"/>
    <x v="0"/>
    <s v="Domicilio"/>
    <s v="Confirmada"/>
    <s v="Diferida"/>
    <s v="Admin mobile"/>
    <m/>
    <m/>
    <x v="1"/>
    <s v="Confirmado"/>
    <m/>
    <x v="1"/>
    <s v="Delivery"/>
    <s v="Av Felipe pinlo alva  437 tercera zona collique Altura del paradero fábrica de escoba  ala mano izquierda"/>
    <s v="COMAS"/>
    <s v="LIMA"/>
    <s v="LIMA"/>
    <d v="2023-10-23T19:16:40"/>
    <x v="1044"/>
    <d v="2023-10-23T19:16:40"/>
    <x v="0"/>
    <x v="0"/>
    <x v="0"/>
  </r>
  <r>
    <n v="1174"/>
    <s v="FDC9Y4406UFD-1"/>
    <s v="FDC9Y4406UFD"/>
    <s v="Normal"/>
    <s v="CARMEN YAMILE ZAMBRANO VEGA"/>
    <s v="DNI"/>
    <n v="75456008"/>
    <n v="51"/>
    <n v="989723378"/>
    <x v="0"/>
    <s v="Domicilio"/>
    <s v="Confirmada"/>
    <s v="Diferida"/>
    <s v="Ecommerce desktop"/>
    <m/>
    <m/>
    <x v="1"/>
    <s v="Confirmado"/>
    <m/>
    <x v="1"/>
    <s v="Delivery"/>
    <s v="Mz L lote 5 los huertos de san diego frente a los condominios Lider San diego de alcala"/>
    <s v="SAN MARTIN DE PORRES"/>
    <s v="LIMA"/>
    <s v="LIMA"/>
    <d v="2023-10-23T19:22:21"/>
    <x v="1045"/>
    <d v="2023-10-23T19:22:21"/>
    <x v="0"/>
    <x v="0"/>
    <x v="0"/>
  </r>
  <r>
    <n v="1175"/>
    <s v="FDC9Y443IVOP-1"/>
    <s v="FDC9Y443IVOP"/>
    <s v="Normal"/>
    <s v="Jose Alonso Murrieta Acuña"/>
    <s v="DNI"/>
    <n v="43524510"/>
    <n v="51"/>
    <n v="986625193"/>
    <x v="0"/>
    <s v="Domicilio"/>
    <s v="Confirmada"/>
    <s v="Diferida"/>
    <s v="Ecommerce desktop"/>
    <m/>
    <m/>
    <x v="1"/>
    <s v="Confirmado"/>
    <m/>
    <x v="1"/>
    <s v="Delivery"/>
    <s v="Sector 10, Grupo 4, Manzana F, Lote 19 - Urb. Oasis a tres cuadras del ovalo de oasis, frente al colegio corazon de jesus"/>
    <s v="VILLA EL SALVADOR"/>
    <s v="LIMA"/>
    <s v="LIMA"/>
    <d v="2023-10-23T19:17:52"/>
    <x v="1046"/>
    <d v="2023-10-23T19:17:52"/>
    <x v="0"/>
    <x v="0"/>
    <x v="0"/>
  </r>
  <r>
    <n v="1176"/>
    <s v="FDC9Y444012U-1"/>
    <s v="FDC9Y444012U"/>
    <s v="Normal"/>
    <s v="Gaby Quispe Gutierrez"/>
    <s v="DNI"/>
    <n v="45171321"/>
    <n v="51"/>
    <n v="987673778"/>
    <x v="0"/>
    <s v="Tienda"/>
    <s v="Confirmada"/>
    <s v="Diferida"/>
    <s v="Admin desktop"/>
    <m/>
    <m/>
    <x v="0"/>
    <s v="Confirmado"/>
    <m/>
    <x v="1"/>
    <s v="Ayacucho Asamblea 206-208 Ayacucho"/>
    <s v="Jr. Asamblea Nro. 206 - 208"/>
    <s v="AYACUCHO"/>
    <s v="HUAMANGA"/>
    <s v="AYACUCHO"/>
    <d v="2023-10-23T19:19:50"/>
    <x v="1047"/>
    <d v="2023-10-23T19:19:50"/>
    <x v="0"/>
    <x v="0"/>
    <x v="0"/>
  </r>
  <r>
    <n v="1177"/>
    <s v="FDC9Y444U1JO-1"/>
    <s v="FDC9Y444U1JO"/>
    <s v="Normal"/>
    <s v="GLORIA MARIA TORIBIO MUÑOZ"/>
    <s v="DNI"/>
    <n v="25797009"/>
    <n v="51"/>
    <n v="958856981"/>
    <x v="0"/>
    <s v="Tienda"/>
    <s v="Confirmada"/>
    <s v="Diferida"/>
    <s v="Ecommerce android"/>
    <s v="Cluster"/>
    <s v="Confirmado"/>
    <x v="4"/>
    <s v="Creado"/>
    <m/>
    <x v="0"/>
    <s v="Real Plaza Primavera"/>
    <s v="Av. Angamos Este 2681 Int. 113 - San Borja"/>
    <s v="SAN BORJA"/>
    <s v="LIMA"/>
    <s v="LIMA"/>
    <d v="2023-10-23T19:18:02"/>
    <x v="1048"/>
    <d v="2023-10-23T19:20:20"/>
    <x v="0"/>
    <x v="0"/>
    <x v="0"/>
  </r>
  <r>
    <n v="1178"/>
    <s v="FDC9Y445JRNO-1"/>
    <s v="FDC9Y445JRNO"/>
    <s v="Normal"/>
    <s v="Dina Silva"/>
    <s v="DNI"/>
    <n v="7550126"/>
    <n v="51"/>
    <n v="902492752"/>
    <x v="0"/>
    <s v="Tienda"/>
    <s v="Confirmada"/>
    <s v="Diferida"/>
    <s v="Ecommerce android"/>
    <s v="Cluster"/>
    <s v="Confirmado"/>
    <x v="2"/>
    <s v="Creado"/>
    <m/>
    <x v="0"/>
    <s v="CC Risso"/>
    <s v="Av. General Alvarez de Arenales 2283."/>
    <s v="LINCE"/>
    <s v="LIMA"/>
    <s v="LIMA"/>
    <d v="2023-10-23T19:18:32"/>
    <x v="1049"/>
    <d v="2023-10-23T19:18:32"/>
    <x v="0"/>
    <x v="0"/>
    <x v="0"/>
  </r>
  <r>
    <n v="1179"/>
    <s v="FDC9Y445JRO5-1"/>
    <s v="FDC9Y445JRO5"/>
    <s v="Normal"/>
    <s v="YONYHR ARIZANCA CALLATA"/>
    <s v="DNI"/>
    <n v="70752703"/>
    <n v="51"/>
    <n v="995551112"/>
    <x v="0"/>
    <s v="Tienda"/>
    <s v="Confirmada"/>
    <s v="Diferida"/>
    <s v="Admin desktop"/>
    <m/>
    <m/>
    <x v="1"/>
    <s v="Confirmado"/>
    <m/>
    <x v="24"/>
    <s v="Real Plaza Pro"/>
    <s v="Av. Alfredo Mendiola 7042 C.C. Real Plaza Pro Tda. LC Nro 04, LC  Nro 05"/>
    <s v="SAN MARTIN DE PORRES"/>
    <s v="LIMA"/>
    <s v="LIMA"/>
    <d v="2023-10-23T19:16:52"/>
    <x v="1049"/>
    <d v="2023-10-23T19:16:52"/>
    <x v="1"/>
    <x v="1"/>
    <x v="0"/>
  </r>
  <r>
    <n v="1180"/>
    <s v="FDC9Y449S11E-1"/>
    <s v="FDC9Y449S11E"/>
    <s v="Normal"/>
    <s v="ANGELICA CASTRO MARIN"/>
    <s v="DNI"/>
    <n v="17938598"/>
    <n v="51"/>
    <n v="942570200"/>
    <x v="0"/>
    <s v="Tienda"/>
    <s v="Confirmada"/>
    <s v="Diferida"/>
    <s v="Admin desktop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9:35:04"/>
    <x v="1050"/>
    <d v="2023-10-23T19:35:04"/>
    <x v="0"/>
    <x v="0"/>
    <x v="0"/>
  </r>
  <r>
    <n v="1181"/>
    <s v="FDC9Y44NTZP1-1"/>
    <s v="FDC9Y44NTZP1"/>
    <s v="Normal"/>
    <s v="Jorge  HOlguin Pineda"/>
    <s v="DNI"/>
    <n v="9881825"/>
    <n v="51"/>
    <n v="949073800"/>
    <x v="0"/>
    <s v="Tienda"/>
    <s v="Confirmada"/>
    <s v="Diferida"/>
    <s v="Ecommerce mobile"/>
    <m/>
    <m/>
    <x v="2"/>
    <s v="Confirmado"/>
    <m/>
    <x v="1"/>
    <s v="Real Plaza Salaverry"/>
    <s v="Av. Salaverry Nro 24 - LC. Nro 421 CC. Real Plaza Salaverry"/>
    <s v="JESUS MARIA"/>
    <s v="LIMA"/>
    <s v="LIMA"/>
    <d v="2023-10-23T19:25:08"/>
    <x v="1051"/>
    <d v="2023-10-23T19:25:08"/>
    <x v="0"/>
    <x v="0"/>
    <x v="0"/>
  </r>
  <r>
    <n v="1182"/>
    <s v="FDC9Y44OFFHR-1"/>
    <s v="FDC9Y44OFFHR"/>
    <s v="Normal"/>
    <s v="JAZMIN MARGARITA BELLIDO COAGUILA"/>
    <s v="DNI"/>
    <n v="71583978"/>
    <n v="51"/>
    <n v="923053821"/>
    <x v="0"/>
    <s v="Tienda"/>
    <s v="Confirmada"/>
    <s v="Diferida"/>
    <s v="Admin mobile"/>
    <m/>
    <m/>
    <x v="0"/>
    <s v="Confirmado"/>
    <m/>
    <x v="1"/>
    <s v="Arequipa San Juan De Dios 225 Arequipa"/>
    <s v="San Juan de Dios Nro 225"/>
    <s v="AREQUIPA"/>
    <s v="AREQUIPA"/>
    <s v="AREQUIPA"/>
    <d v="2023-10-23T19:24:12"/>
    <x v="1052"/>
    <d v="2023-10-23T19:24:14"/>
    <x v="0"/>
    <x v="0"/>
    <x v="0"/>
  </r>
  <r>
    <n v="1183"/>
    <s v="FDC9Y44R6BM6-1"/>
    <s v="FDC9Y44R6BM6"/>
    <s v="Normal"/>
    <s v="Ángel Gutiérrez"/>
    <s v="CE"/>
    <n v="3747056"/>
    <n v="51"/>
    <n v="919292141"/>
    <x v="0"/>
    <s v="Tienda"/>
    <s v="Confirmada"/>
    <s v="Diferida"/>
    <s v="Ecommerce mobile"/>
    <m/>
    <m/>
    <x v="2"/>
    <s v="Confirmado"/>
    <m/>
    <x v="1"/>
    <s v="Mall Plaza Bellavista"/>
    <s v="Av. Oscar R. Benavides Nro 3866 C.C. Mall Aventura Plaza Tda. 1040"/>
    <s v="CALLAO"/>
    <s v="PROV. CONST. DEL CALLAO"/>
    <s v="CALLAO"/>
    <d v="2023-10-23T19:20:16"/>
    <x v="1053"/>
    <d v="2023-10-23T19:20:16"/>
    <x v="0"/>
    <x v="0"/>
    <x v="0"/>
  </r>
  <r>
    <n v="1184"/>
    <s v="FDC9Y44RH1HZ-1"/>
    <s v="FDC9Y44RH1HZ"/>
    <s v="Normal"/>
    <s v="NATHALY YHAJAIRA LISBETH VERA FIGUEROA"/>
    <s v="DNI"/>
    <n v="45142258"/>
    <n v="51"/>
    <n v="936090931"/>
    <x v="0"/>
    <s v="Tienda"/>
    <s v="Confirmada"/>
    <s v="Diferida"/>
    <s v="Ecommerce mobile"/>
    <m/>
    <m/>
    <x v="4"/>
    <s v="Confirmado"/>
    <m/>
    <x v="1"/>
    <s v="Real Plaza Puruchuco"/>
    <s v="Av. Nicolás Ayllon 4770 C.C. Real Plaza Este LC-173"/>
    <s v="ATE"/>
    <s v="LIMA"/>
    <s v="LIMA"/>
    <d v="2023-10-23T19:22:20"/>
    <x v="1054"/>
    <d v="2023-10-23T19:22:20"/>
    <x v="0"/>
    <x v="0"/>
    <x v="0"/>
  </r>
  <r>
    <n v="1185"/>
    <s v="FDC9Y44T3II0-1"/>
    <s v="FDC9Y44T3II0"/>
    <s v="Normal"/>
    <s v="LUIS MIGUEL RAMOS PARI"/>
    <s v="DNI"/>
    <n v="45906855"/>
    <n v="51"/>
    <n v="995582176"/>
    <x v="0"/>
    <s v="Tienda"/>
    <s v="Confirmada"/>
    <s v="Diferida"/>
    <s v="Ecommerce desktop"/>
    <m/>
    <m/>
    <x v="0"/>
    <s v="Confirmado"/>
    <m/>
    <x v="1"/>
    <s v="Real Plaza Arequipa"/>
    <s v="Av. El Ejercito 1009 Urb. Leon XXIII C.C. Real Plaza Arequipa LC-132"/>
    <s v="CAYMA"/>
    <s v="AREQUIPA"/>
    <s v="AREQUIPA"/>
    <d v="2023-10-23T19:23:19"/>
    <x v="145"/>
    <d v="2023-10-23T19:27:40"/>
    <x v="0"/>
    <x v="0"/>
    <x v="0"/>
  </r>
  <r>
    <n v="1186"/>
    <s v="FDC9Y44X34PN-1"/>
    <s v="FDC9Y44X34PN"/>
    <s v="Normal"/>
    <s v="YORDIN VILCHEZ RIVERA"/>
    <s v="DNI"/>
    <n v="73648861"/>
    <n v="51"/>
    <n v="940973362"/>
    <x v="0"/>
    <s v="Domicilio"/>
    <s v="Confirmada"/>
    <s v="Diferida"/>
    <s v="Ecommerce android"/>
    <m/>
    <m/>
    <x v="1"/>
    <s v="Confirmado"/>
    <m/>
    <x v="1"/>
    <s v="Delivery"/>
    <s v="AA.HH LAS FLORES JR. CARLOS AREVALO CDRA. 02 DISCOTECA TOKIO A UNA CUADRA MÁS ADELANTE"/>
    <s v="TOCACHE"/>
    <s v="TOCACHE"/>
    <s v="SAN MARTÍN"/>
    <d v="2023-10-23T19:21:40"/>
    <x v="1055"/>
    <d v="2023-10-23T19:21:40"/>
    <x v="0"/>
    <x v="0"/>
    <x v="0"/>
  </r>
  <r>
    <n v="1187"/>
    <s v="FDC9Y456BE9V-1"/>
    <s v="FDC9Y456BE9V"/>
    <s v="Normal"/>
    <s v="AYRTON ALONSO GARCIA ARCE"/>
    <s v="DNI"/>
    <n v="77486823"/>
    <n v="51"/>
    <n v="973087811"/>
    <x v="0"/>
    <s v="Domicilio"/>
    <s v="Confirmada"/>
    <s v="Diferida"/>
    <s v="Ecommerce mobile"/>
    <m/>
    <m/>
    <x v="1"/>
    <s v="Confirmado"/>
    <m/>
    <x v="1"/>
    <s v="Delivery"/>
    <s v="JIRÓN CONSTANTINO CACERES BEJAR 283   URBANIZACIÓN SAN GERMÁN   SAN MARTÍN DE PORRES A LA ALTURA DE LA CUADRA 6 DE LA AVENIDA GERMÁN AGUIRRE   PARALELA A LA AVENIDA VILLAVERDE"/>
    <s v="SAN MARTIN DE PORRES"/>
    <s v="LIMA"/>
    <s v="LIMA"/>
    <d v="2023-10-23T19:26:17"/>
    <x v="1056"/>
    <d v="2023-10-23T19:26:17"/>
    <x v="0"/>
    <x v="0"/>
    <x v="0"/>
  </r>
  <r>
    <n v="1188"/>
    <s v="FDC9Y4598F99-1"/>
    <s v="FDC9Y4598F99"/>
    <s v="Normal"/>
    <s v="MILAGROS NORELIA SANCHEZ LOAYZA"/>
    <s v="DNI"/>
    <n v="75967502"/>
    <n v="51"/>
    <n v="957927941"/>
    <x v="0"/>
    <s v="Tienda"/>
    <s v="Confirmada"/>
    <s v="Diferida"/>
    <s v="Ecommerce iOS"/>
    <m/>
    <m/>
    <x v="0"/>
    <s v="Confirmado"/>
    <m/>
    <x v="1"/>
    <s v="Abancay Arequipa 305 Apurimac"/>
    <s v="Jr. Arequipa 305"/>
    <s v="ABANCAY"/>
    <s v="ABANCAY"/>
    <s v="APURÍMAC"/>
    <d v="2023-10-23T19:23:16"/>
    <x v="1057"/>
    <d v="2023-10-23T19:23:16"/>
    <x v="0"/>
    <x v="0"/>
    <x v="0"/>
  </r>
  <r>
    <n v="1189"/>
    <s v="FDC9Y45A0AIY-1"/>
    <s v="FDC9Y45A0AIY"/>
    <s v="Normal"/>
    <s v="FREDDY ROCHA PINEDO"/>
    <s v="DNI"/>
    <n v="120259"/>
    <n v="51"/>
    <n v="936786359"/>
    <x v="0"/>
    <s v="Tienda"/>
    <s v="Confirmada"/>
    <s v="Diferida"/>
    <s v="Admin mobile"/>
    <m/>
    <m/>
    <x v="4"/>
    <s v="Confirmado"/>
    <m/>
    <x v="1"/>
    <s v="Gamarra 801-803 La Victoria Lima"/>
    <s v="Jr. Gamarra Nro 801 - 803"/>
    <s v="LA VICTORIA"/>
    <s v="LIMA"/>
    <s v="LIMA"/>
    <d v="2023-10-23T19:27:29"/>
    <x v="1058"/>
    <d v="2023-10-23T19:27:29"/>
    <x v="0"/>
    <x v="0"/>
    <x v="0"/>
  </r>
  <r>
    <n v="1190"/>
    <s v="FDC9Y45B761X-1"/>
    <s v="FDC9Y45B761X"/>
    <s v="Normal"/>
    <s v="CAROLINA MAGALY BENDEZU ZAMORA"/>
    <s v="DNI"/>
    <n v="42315937"/>
    <n v="1"/>
    <m/>
    <x v="0"/>
    <s v="Tienda"/>
    <s v="Confirmada"/>
    <s v="Diferida"/>
    <s v="Admin mobile"/>
    <m/>
    <m/>
    <x v="0"/>
    <s v="Confirmado"/>
    <m/>
    <x v="1"/>
    <s v="Chincha Mariscal Benavides 276 Ica"/>
    <s v="Av. Mariscal Benavides Nro 276"/>
    <s v="CHINCHA ALTA"/>
    <s v="CHINCHA"/>
    <s v="ICA"/>
    <d v="2023-10-23T19:24:53"/>
    <x v="1059"/>
    <d v="2023-10-23T19:24:53"/>
    <x v="0"/>
    <x v="0"/>
    <x v="0"/>
  </r>
  <r>
    <n v="1191"/>
    <s v="FDC9Y45BFQQM-1"/>
    <s v="FDC9Y45BFQQM"/>
    <s v="Normal"/>
    <s v="KENEDI ROOSBELT ESPINOZA CHAHUA"/>
    <s v="DNI"/>
    <n v="71922250"/>
    <n v="51"/>
    <n v="904301665"/>
    <x v="0"/>
    <s v="Tienda"/>
    <s v="Confirmada"/>
    <s v="Diferida"/>
    <s v="Ecommerce iOS"/>
    <m/>
    <m/>
    <x v="0"/>
    <s v="Confirmado"/>
    <m/>
    <x v="1"/>
    <s v="Plaza Del Sol Huacho"/>
    <s v="Calle Colon Nro 601 C.C. Plaza del Sol Norte Chico Tda. Nro 232"/>
    <s v="HUACHO"/>
    <s v="HUAURA"/>
    <s v="LIMA"/>
    <d v="2023-10-23T19:25:27"/>
    <x v="1060"/>
    <d v="2023-10-23T19:25:27"/>
    <x v="0"/>
    <x v="0"/>
    <x v="0"/>
  </r>
  <r>
    <n v="1192"/>
    <s v="FDC9Y45FHI0S-1"/>
    <s v="FDC9Y45FHI0S"/>
    <s v="Normal"/>
    <s v="DANIXA FIORELLA SANCHEZ BARRENA"/>
    <s v="DNI"/>
    <n v="43859489"/>
    <n v="51"/>
    <n v="987765493"/>
    <x v="0"/>
    <s v="Tienda"/>
    <s v="Confirmada"/>
    <s v="Diferida"/>
    <s v="Ecommerce mobile"/>
    <m/>
    <m/>
    <x v="4"/>
    <s v="Confirmado"/>
    <m/>
    <x v="1"/>
    <s v="El Polo"/>
    <s v="Av. El Polo 706 Tda. B 127-128"/>
    <s v="SANTIAGO DE SURCO"/>
    <s v="LIMA"/>
    <s v="LIMA"/>
    <d v="2023-10-23T19:25:36"/>
    <x v="1061"/>
    <d v="2023-10-23T19:25:36"/>
    <x v="0"/>
    <x v="0"/>
    <x v="0"/>
  </r>
  <r>
    <n v="1193"/>
    <s v="FDC9Y45GSNU2-1"/>
    <s v="FDC9Y45GSNU2"/>
    <s v="Normal"/>
    <s v="ronny ortega"/>
    <s v="DNI"/>
    <n v="980737344"/>
    <n v="51"/>
    <n v="980737344"/>
    <x v="0"/>
    <s v="Tienda"/>
    <s v="Confirmada"/>
    <s v="Diferida"/>
    <s v="Admin desktop"/>
    <m/>
    <m/>
    <x v="2"/>
    <s v="Confirmado"/>
    <m/>
    <x v="1"/>
    <s v="Real Plaza Pro"/>
    <s v="Av. Alfredo Mendiola 7042 C.C. Real Plaza Pro Tda. LC Nro 04, LC  Nro 05"/>
    <s v="SAN MARTIN DE PORRES"/>
    <s v="LIMA"/>
    <s v="LIMA"/>
    <d v="2023-10-23T19:25:06"/>
    <x v="1062"/>
    <d v="2023-10-23T19:25:06"/>
    <x v="0"/>
    <x v="0"/>
    <x v="0"/>
  </r>
  <r>
    <n v="1194"/>
    <s v="FDC9Y45H9T6P-1"/>
    <s v="FDC9Y45H9T6P"/>
    <s v="Normal"/>
    <s v="Edgar Trocones"/>
    <s v="DNI"/>
    <n v="40356752"/>
    <n v="51"/>
    <n v="989410906"/>
    <x v="0"/>
    <s v="Tienda"/>
    <s v="Confirmada"/>
    <s v="Diferida"/>
    <s v="Ecommerce mobile"/>
    <m/>
    <m/>
    <x v="2"/>
    <s v="Confirmado"/>
    <m/>
    <x v="1"/>
    <s v="Plaza Norte"/>
    <s v="Av. Alfredo Mendiola Nro 1400 Int. 132 - 134 C.C. Plaza Lima Norte"/>
    <s v="INDEPENDENCIA"/>
    <s v="LIMA"/>
    <s v="LIMA"/>
    <d v="2023-10-23T19:27:57"/>
    <x v="1063"/>
    <d v="2023-10-23T19:27:57"/>
    <x v="0"/>
    <x v="0"/>
    <x v="0"/>
  </r>
  <r>
    <n v="1195"/>
    <s v="FDC9Y45IA95V-1"/>
    <s v="FDC9Y45IA95V"/>
    <s v="Normal"/>
    <s v="MANUEL ASCENCIO SEGURA BRAVO"/>
    <s v="DNI"/>
    <n v="40314924"/>
    <n v="51"/>
    <n v="981184518"/>
    <x v="0"/>
    <s v="Tienda"/>
    <s v="Confirmada"/>
    <s v="Diferida"/>
    <s v="Ecommerce android"/>
    <m/>
    <m/>
    <x v="2"/>
    <s v="Confirmado"/>
    <m/>
    <x v="1"/>
    <s v="Minka Callao"/>
    <s v="Av. Argentina 3093 Local L570 C.C. Minka"/>
    <s v="CALLAO"/>
    <s v="PROV. CONST. DEL CALLAO"/>
    <s v="CALLAO"/>
    <d v="2023-10-23T19:27:03"/>
    <x v="1064"/>
    <d v="2023-10-23T19:27:03"/>
    <x v="0"/>
    <x v="0"/>
    <x v="0"/>
  </r>
  <r>
    <n v="1196"/>
    <s v="FDC9Y45L0UMQ-1"/>
    <s v="FDC9Y45L0UMQ"/>
    <s v="Normal"/>
    <s v="FRANCO CORVETTO NUNES-CURTO"/>
    <s v="DNI"/>
    <n v="41443149"/>
    <n v="51"/>
    <n v="989027755"/>
    <x v="0"/>
    <s v="Domicilio"/>
    <s v="Confirmada"/>
    <s v="Diferida"/>
    <s v="Ecommerce desktop"/>
    <m/>
    <m/>
    <x v="3"/>
    <s v="Confirmado"/>
    <m/>
    <x v="1"/>
    <s v="Delivery"/>
    <s v="AV JOSE PARDO 582 DPT 401 MIRAFLORES A UNA CUADRA DEL VIVANDA DE PARDO"/>
    <s v="MIRAFLORES"/>
    <s v="LIMA"/>
    <s v="LIMA"/>
    <d v="2023-10-23T19:26:48"/>
    <x v="1065"/>
    <d v="2023-10-23T19:26:48"/>
    <x v="0"/>
    <x v="0"/>
    <x v="0"/>
  </r>
  <r>
    <n v="1197"/>
    <s v="FDC9Y45L0UMQ-2"/>
    <s v="FDC9Y45L0UMQ"/>
    <s v="Normal"/>
    <s v="FRANCO CORVETTO NUNES-CURTO"/>
    <s v="DNI"/>
    <n v="41443149"/>
    <n v="51"/>
    <n v="989027755"/>
    <x v="0"/>
    <s v="Domicilio"/>
    <s v="Confirmada"/>
    <s v="Diferida"/>
    <s v="Ecommerce desktop"/>
    <m/>
    <m/>
    <x v="1"/>
    <s v="Confirmado"/>
    <m/>
    <x v="24"/>
    <s v="Delivery"/>
    <s v="AV JOSE PARDO 582 DPT 401 MIRAFLORES A UNA CUADRA DEL VIVANDA DE PARDO"/>
    <s v="MIRAFLORES"/>
    <s v="LIMA"/>
    <s v="LIMA"/>
    <d v="2023-10-23T19:26:48"/>
    <x v="1065"/>
    <d v="2023-10-23T19:26:48"/>
    <x v="1"/>
    <x v="1"/>
    <x v="0"/>
  </r>
  <r>
    <n v="1198"/>
    <s v="FDC9Y45LUV7P-1"/>
    <s v="FDC9Y45LUV7P"/>
    <s v="Normal"/>
    <s v="BEATRIZ PEÑA PEÑA"/>
    <s v="DNI"/>
    <n v="45463406"/>
    <n v="1"/>
    <n v="991593791"/>
    <x v="0"/>
    <s v="Tienda"/>
    <s v="Confirmada"/>
    <s v="Diferida"/>
    <s v="Admin mobile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9:27:23"/>
    <x v="1066"/>
    <d v="2023-10-23T19:27:23"/>
    <x v="0"/>
    <x v="0"/>
    <x v="0"/>
  </r>
  <r>
    <n v="1199"/>
    <s v="FDC9Y45WZPXW-1"/>
    <s v="FDC9Y45WZPXW"/>
    <s v="Normal"/>
    <s v="JOSELINE BRIGHIT VASQUEZ MELENDEZ"/>
    <s v="DNI"/>
    <n v="70914122"/>
    <n v="51"/>
    <n v="942358232"/>
    <x v="0"/>
    <s v="Tienda"/>
    <s v="Confirmada"/>
    <s v="Diferida"/>
    <s v="Ecommerce mobile"/>
    <m/>
    <m/>
    <x v="4"/>
    <s v="Confirmado"/>
    <m/>
    <x v="38"/>
    <s v="Mall Aventura Trujillo"/>
    <s v="Av. Mansiche con America Oeste s/n C.C. Mall Plaza Tda. 1071-1075"/>
    <s v="TRUJILLO"/>
    <s v="TRUJILLO"/>
    <s v="LA LIBERTAD"/>
    <d v="2023-10-23T19:37:26"/>
    <x v="1067"/>
    <d v="2023-10-23T19:37:26"/>
    <x v="2"/>
    <x v="1"/>
    <x v="0"/>
  </r>
  <r>
    <n v="1200"/>
    <s v="FDC9Y463U8LD-1"/>
    <s v="FDC9Y463U8LD"/>
    <s v="Normal"/>
    <s v="ANA PAULA SPARROW TEJERO"/>
    <s v="DNI"/>
    <n v="74932517"/>
    <n v="51"/>
    <n v="999015916"/>
    <x v="0"/>
    <s v="Tienda"/>
    <s v="Confirmada"/>
    <s v="Diferida"/>
    <s v="Ecommerce desktop"/>
    <m/>
    <m/>
    <x v="2"/>
    <s v="Confirmado"/>
    <m/>
    <x v="1"/>
    <s v="Plaza Lima Sur Chorrillos"/>
    <s v="Av. Paseo de la Republica s/n C.C. Plaza Lima Sur Tda. Nro 229 - 231"/>
    <s v="CHORRILLOS"/>
    <s v="LIMA"/>
    <s v="LIMA"/>
    <d v="2023-10-23T19:31:04"/>
    <x v="1068"/>
    <d v="2023-10-23T19:31:04"/>
    <x v="0"/>
    <x v="0"/>
    <x v="0"/>
  </r>
  <r>
    <n v="1201"/>
    <s v="FDC9Y465G4FL-1"/>
    <s v="FDC9Y465G4FL"/>
    <s v="Normal"/>
    <s v="LILIANA VILCA"/>
    <s v="DNI"/>
    <n v="42532017"/>
    <n v="1"/>
    <n v="953050112"/>
    <x v="0"/>
    <s v="Tienda"/>
    <s v="Confirmada"/>
    <s v="Diferida"/>
    <s v="Admin desktop"/>
    <m/>
    <m/>
    <x v="0"/>
    <s v="Confirmado"/>
    <m/>
    <x v="1"/>
    <s v="Real Plaza Cajamarca"/>
    <s v="Av.  Evitamiento Norte, Lote 1 A, C.C. Real Plaza Cajamarca, tienda Nro 129"/>
    <s v="CAJAMARCA"/>
    <s v="CAJAMARCA"/>
    <s v="CAJAMARCA"/>
    <d v="2023-10-23T19:30:12"/>
    <x v="1069"/>
    <d v="2023-10-23T19:30:13"/>
    <x v="0"/>
    <x v="0"/>
    <x v="0"/>
  </r>
  <r>
    <n v="1202"/>
    <s v="FDC9Y4665UJ5-1"/>
    <s v="FDC9Y4665UJ5"/>
    <s v="Normal"/>
    <s v="valeria Auccapina"/>
    <s v="DNI"/>
    <n v="73257168"/>
    <n v="51"/>
    <n v="953216713"/>
    <x v="0"/>
    <s v="Tienda"/>
    <s v="Confirmada"/>
    <s v="Diferida"/>
    <s v="Admin mobile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9:30:11"/>
    <x v="1070"/>
    <d v="2023-10-23T19:30:11"/>
    <x v="0"/>
    <x v="0"/>
    <x v="0"/>
  </r>
  <r>
    <n v="1203"/>
    <s v="FDC9Y468Q0HC-1"/>
    <s v="FDC9Y468Q0HC"/>
    <s v="Normal"/>
    <s v="DANIA CELESTE SALVATIERRA GUILLEN"/>
    <s v="DNI"/>
    <n v="72949079"/>
    <n v="51"/>
    <n v="967960343"/>
    <x v="0"/>
    <s v="Tienda"/>
    <s v="Confirmada"/>
    <s v="Diferida"/>
    <s v="Ecommerce desktop"/>
    <m/>
    <m/>
    <x v="2"/>
    <s v="Confirmado"/>
    <m/>
    <x v="1"/>
    <s v="Real Plaza Santa Clara"/>
    <s v="Av. Nicolas Ayllon 8694 C.C. Real Plaza Santa Clara Tda.142-143"/>
    <s v="ATE"/>
    <s v="LIMA"/>
    <s v="LIMA"/>
    <d v="2023-10-23T19:33:03"/>
    <x v="1071"/>
    <d v="2023-10-23T19:41:32"/>
    <x v="0"/>
    <x v="0"/>
    <x v="0"/>
  </r>
  <r>
    <n v="1204"/>
    <s v="FDC9Y46AQWEO-1"/>
    <s v="FDC9Y46AQWEO"/>
    <s v="Normal"/>
    <s v="YANINA ELIANE CHOQUEHUANCA CISNEROS"/>
    <s v="DNI"/>
    <n v="73976367"/>
    <n v="51"/>
    <n v="966732416"/>
    <x v="0"/>
    <s v="Tienda"/>
    <s v="Confirmada"/>
    <s v="Diferida"/>
    <s v="Ecommerce android"/>
    <m/>
    <m/>
    <x v="0"/>
    <s v="Confirmado"/>
    <m/>
    <x v="1"/>
    <s v="Ayacucho Asamblea 206-208 Ayacucho"/>
    <s v="Jr. Asamblea Nro. 206 - 208"/>
    <s v="AYACUCHO"/>
    <s v="HUAMANGA"/>
    <s v="AYACUCHO"/>
    <d v="2023-10-23T19:33:20"/>
    <x v="1072"/>
    <d v="2023-10-23T19:33:20"/>
    <x v="0"/>
    <x v="0"/>
    <x v="0"/>
  </r>
  <r>
    <n v="1205"/>
    <s v="FDC9Y46BTHHM-1"/>
    <s v="FDC9Y46BTHHM"/>
    <s v="Normal"/>
    <s v="FILIDA MEZA FLORES"/>
    <s v="DNI"/>
    <n v="43395466"/>
    <n v="51"/>
    <n v="936602050"/>
    <x v="0"/>
    <s v="Tienda"/>
    <s v="Confirmada"/>
    <s v="Diferida"/>
    <s v="Ecommerce android"/>
    <m/>
    <m/>
    <x v="2"/>
    <s v="Confirmado"/>
    <m/>
    <x v="1"/>
    <s v="Jesus Maria Horacio Urteaga 1366 Lima"/>
    <s v="Jr. Horacio Urteaga Nro 1366"/>
    <s v="JESUS MARIA"/>
    <s v="LIMA"/>
    <s v="LIMA"/>
    <d v="2023-10-23T19:40:33"/>
    <x v="1073"/>
    <d v="2023-10-23T19:40:33"/>
    <x v="0"/>
    <x v="0"/>
    <x v="0"/>
  </r>
  <r>
    <n v="1206"/>
    <s v="FDC9Y46H49H7-1"/>
    <s v="FDC9Y46H49H7"/>
    <s v="Normal"/>
    <s v="JULIA DARLINE GAIL ACUÑA LEON"/>
    <s v="DNI"/>
    <n v="71237460"/>
    <n v="51"/>
    <n v="929401767"/>
    <x v="0"/>
    <s v="Recógelo ahora"/>
    <s v="Confirmada"/>
    <s v="Diferida"/>
    <s v="Ecommerce android"/>
    <m/>
    <m/>
    <x v="5"/>
    <m/>
    <m/>
    <x v="39"/>
    <s v="Real Plaza Trujillo"/>
    <s v="Av. Cesar Vallejo Oeste Nro 1345 C.C. Real Plaza Trujillo Tda. LC - 105B"/>
    <s v="TRUJILLO"/>
    <s v="TRUJILLO"/>
    <s v="LA LIBERTAD"/>
    <d v="2023-10-23T19:30:55"/>
    <x v="1074"/>
    <d v="2023-10-23T19:32:18"/>
    <x v="2"/>
    <x v="1"/>
    <x v="0"/>
  </r>
  <r>
    <n v="1207"/>
    <s v="FDC9Y46H49H7-2"/>
    <s v="FDC9Y46H49H7"/>
    <s v="Normal"/>
    <s v="JULIA DARLINE GAIL ACUÑA LEON"/>
    <s v="DNI"/>
    <n v="71237460"/>
    <n v="51"/>
    <n v="929401767"/>
    <x v="0"/>
    <s v="Tienda"/>
    <s v="Confirmada"/>
    <s v="Diferida"/>
    <s v="Ecommerce android"/>
    <m/>
    <m/>
    <x v="0"/>
    <s v="Confirmado"/>
    <m/>
    <x v="1"/>
    <s v="Real Plaza Trujillo"/>
    <s v="Av. Cesar Vallejo Oeste Nro 1345 C.C. Real Plaza Trujillo Tda. LC - 105B"/>
    <s v="TRUJILLO"/>
    <s v="TRUJILLO"/>
    <s v="LA LIBERTAD"/>
    <d v="2023-10-23T19:30:55"/>
    <x v="1074"/>
    <d v="2023-10-23T19:32:18"/>
    <x v="0"/>
    <x v="0"/>
    <x v="0"/>
  </r>
  <r>
    <n v="1208"/>
    <s v="FDC9Y46KKL3M-1"/>
    <s v="FDC9Y46KKL3M"/>
    <s v="Normal"/>
    <s v="carolay crisett Bosmediano davila"/>
    <s v="DNI"/>
    <n v="73315066"/>
    <n v="51"/>
    <n v="936145990"/>
    <x v="0"/>
    <s v="Tienda"/>
    <s v="Confirmada"/>
    <s v="Diferida"/>
    <s v="Ecommerce android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9:36:54"/>
    <x v="1075"/>
    <d v="2023-10-23T19:36:54"/>
    <x v="0"/>
    <x v="0"/>
    <x v="0"/>
  </r>
  <r>
    <n v="1209"/>
    <s v="FDC9Y46NX6GD-1"/>
    <s v="FDC9Y46NX6GD"/>
    <s v="Normal"/>
    <s v="DORA MARIA HUARACHE CUMBA"/>
    <s v="DNI"/>
    <n v="7968543"/>
    <n v="51"/>
    <n v="989878366"/>
    <x v="0"/>
    <s v="Tienda"/>
    <s v="Confirmada"/>
    <s v="Diferida"/>
    <s v="Admin desktop"/>
    <m/>
    <m/>
    <x v="0"/>
    <s v="Confirmado"/>
    <m/>
    <x v="1"/>
    <s v="Real Plaza Pucallpa"/>
    <s v="Av. Centenario Nro 1642 - CC. Real Plaza de LC-124 / LC- 126"/>
    <s v="YARINACOCHA"/>
    <s v="CORONEL PORTILLO"/>
    <s v="UCAYALI"/>
    <d v="2023-10-23T19:33:07"/>
    <x v="1076"/>
    <d v="2023-10-23T19:33:07"/>
    <x v="0"/>
    <x v="0"/>
    <x v="0"/>
  </r>
  <r>
    <n v="1210"/>
    <s v="FDC9Y46RHSDX-1"/>
    <s v="FDC9Y46RHSDX"/>
    <s v="Normal"/>
    <s v="MILAGROS ALEJANDRA MEJIA RETAMOZO"/>
    <s v="DNI"/>
    <n v="47903437"/>
    <n v="51"/>
    <n v="996008660"/>
    <x v="0"/>
    <s v="Tienda"/>
    <s v="Confirmada"/>
    <s v="Diferida"/>
    <s v="Ecommerce mobile"/>
    <m/>
    <m/>
    <x v="0"/>
    <s v="Confirmado"/>
    <m/>
    <x v="1"/>
    <s v="Ayacucho Asamblea 206-208 Ayacucho"/>
    <s v="Jr. Asamblea Nro. 206 - 208"/>
    <s v="AYACUCHO"/>
    <s v="HUAMANGA"/>
    <s v="AYACUCHO"/>
    <d v="2023-10-23T19:33:47"/>
    <x v="1077"/>
    <d v="2023-10-23T19:33:47"/>
    <x v="0"/>
    <x v="0"/>
    <x v="0"/>
  </r>
  <r>
    <n v="1211"/>
    <s v="FDC9Y46TMYP8-1"/>
    <s v="FDC9Y46TMYP8"/>
    <s v="Normal"/>
    <s v="JULIO CESAR YAMUNAQUE MORE"/>
    <s v="DNI"/>
    <n v="47317361"/>
    <n v="51"/>
    <n v="951500420"/>
    <x v="0"/>
    <s v="Tienda"/>
    <s v="Confirmada"/>
    <s v="Diferida"/>
    <s v="Ecommerce mobile"/>
    <m/>
    <m/>
    <x v="2"/>
    <s v="Confirmad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9:36:04"/>
    <x v="1078"/>
    <d v="2023-10-23T19:36:04"/>
    <x v="0"/>
    <x v="0"/>
    <x v="0"/>
  </r>
  <r>
    <n v="1212"/>
    <s v="FDC9Y46YRBI1-1"/>
    <s v="FDC9Y46YRBI1"/>
    <s v="Normal"/>
    <s v="Jenny  Fernandez zapata"/>
    <s v="DNI"/>
    <n v="3692349"/>
    <n v="51"/>
    <n v="941079006"/>
    <x v="0"/>
    <s v="Tienda"/>
    <s v="Confirmada"/>
    <s v="Diferida"/>
    <s v="Ecommerce mobile"/>
    <m/>
    <m/>
    <x v="0"/>
    <s v="Confirmado"/>
    <m/>
    <x v="1"/>
    <s v="Real Plaza Piura"/>
    <s v="Av. Sanchez Cerro 234 C.C. Real Plaza Piura Tda. 105"/>
    <s v="PIURA"/>
    <s v="PIURA"/>
    <s v="PIURA"/>
    <d v="2023-10-23T19:36:48"/>
    <x v="1079"/>
    <d v="2023-10-23T19:36:48"/>
    <x v="0"/>
    <x v="0"/>
    <x v="0"/>
  </r>
  <r>
    <n v="1213"/>
    <s v="FDC9Y46YZW6T-1"/>
    <s v="FDC9Y46YZW6T"/>
    <s v="Normal"/>
    <s v="adriana alejandra velasquez rojas"/>
    <s v="CE"/>
    <n v="2239453"/>
    <n v="51"/>
    <n v="926849180"/>
    <x v="0"/>
    <s v="Recógelo ahora"/>
    <s v="Confirmada"/>
    <s v="Diferida"/>
    <s v="Ecommerce desktop"/>
    <m/>
    <m/>
    <x v="5"/>
    <m/>
    <m/>
    <x v="33"/>
    <s v="Mall Del Sur"/>
    <s v="Av. Los Lirios Nro 301 LCS-1042 C.C. Mall del Sur"/>
    <s v="SAN JUAN DE MIRAFLORES"/>
    <s v="LIMA"/>
    <s v="LIMA"/>
    <d v="2023-10-23T19:34:25"/>
    <x v="1080"/>
    <d v="2023-10-23T19:34:26"/>
    <x v="3"/>
    <x v="1"/>
    <x v="0"/>
  </r>
  <r>
    <n v="1214"/>
    <s v="FDC9Y46YZW6T-2"/>
    <s v="FDC9Y46YZW6T"/>
    <s v="Normal"/>
    <s v="adriana alejandra velasquez rojas"/>
    <s v="CE"/>
    <n v="2239453"/>
    <n v="51"/>
    <n v="926849180"/>
    <x v="0"/>
    <s v="Tienda"/>
    <s v="Confirmada"/>
    <s v="Diferida"/>
    <s v="Ecommerce desktop"/>
    <m/>
    <m/>
    <x v="2"/>
    <s v="Confirmado"/>
    <m/>
    <x v="1"/>
    <s v="Mall Del Sur"/>
    <s v="Av. Los Lirios Nro 301 LCS-1042 C.C. Mall del Sur"/>
    <s v="SAN JUAN DE MIRAFLORES"/>
    <s v="LIMA"/>
    <s v="LIMA"/>
    <d v="2023-10-23T19:34:25"/>
    <x v="1080"/>
    <d v="2023-10-23T19:34:26"/>
    <x v="0"/>
    <x v="0"/>
    <x v="0"/>
  </r>
  <r>
    <n v="1215"/>
    <s v="FDC9Y46ZLBZW-1"/>
    <s v="FDC9Y46ZLBZW"/>
    <s v="Normal"/>
    <s v="SERGIO ANDRE ALARCON ALIAGA"/>
    <s v="DNI"/>
    <n v="71312029"/>
    <n v="51"/>
    <n v="984045800"/>
    <x v="0"/>
    <s v="Tienda"/>
    <s v="Confirmada"/>
    <s v="Diferida"/>
    <s v="Ecommerce iOS"/>
    <m/>
    <m/>
    <x v="2"/>
    <s v="Confirmado"/>
    <m/>
    <x v="1"/>
    <s v="Real Plaza Salaverry"/>
    <s v="Av. Salaverry Nro 24 - LC. Nro 421 CC. Real Plaza Salaverry"/>
    <s v="JESUS MARIA"/>
    <s v="LIMA"/>
    <s v="LIMA"/>
    <d v="2023-10-23T19:35:19"/>
    <x v="1081"/>
    <d v="2023-10-23T19:35:19"/>
    <x v="0"/>
    <x v="0"/>
    <x v="0"/>
  </r>
  <r>
    <n v="1216"/>
    <s v="FDC9Y475NZDB-1"/>
    <s v="FDC9Y475NZDB"/>
    <s v="Normal"/>
    <s v="SUSANA HUAMANTALLA HUILLCA"/>
    <s v="DNI"/>
    <n v="47633731"/>
    <n v="51"/>
    <n v="957296705"/>
    <x v="0"/>
    <s v="Tienda"/>
    <s v="Confirmada"/>
    <s v="Diferida"/>
    <s v="Admin mobile"/>
    <s v="Cluster"/>
    <s v="Confirmado"/>
    <x v="4"/>
    <s v="Creado"/>
    <m/>
    <x v="40"/>
    <s v="Gamarra 801-803 La Victoria Lima"/>
    <s v="Jr. Gamarra Nro 801 - 803"/>
    <s v="LA VICTORIA"/>
    <s v="LIMA"/>
    <s v="LIMA"/>
    <d v="2023-10-23T19:37:05"/>
    <x v="1082"/>
    <d v="2023-10-23T19:37:05"/>
    <x v="3"/>
    <x v="1"/>
    <x v="0"/>
  </r>
  <r>
    <n v="1217"/>
    <s v="FDC9Y4794B0A-1"/>
    <s v="FDC9Y4794B0A"/>
    <s v="Normal"/>
    <s v="FREDDY MERCEDES LIÑAN PAREDES"/>
    <s v="DNI"/>
    <n v="80497561"/>
    <n v="51"/>
    <n v="915191033"/>
    <x v="0"/>
    <s v="Tienda"/>
    <s v="Confirmada"/>
    <s v="Diferida"/>
    <s v="Admin mobile"/>
    <s v="Cluster"/>
    <s v="Confirmado"/>
    <x v="0"/>
    <s v="Creado"/>
    <m/>
    <x v="0"/>
    <s v="Chimbote Ladislao Espinar 505-509 Ancash"/>
    <s v="Jr. Ladislao Espinar Nro 505 - 509"/>
    <s v="CHIMBOTE"/>
    <s v="SANTA"/>
    <s v="ANCASH"/>
    <d v="2023-10-23T19:36:01"/>
    <x v="1083"/>
    <d v="2023-10-23T19:36:01"/>
    <x v="0"/>
    <x v="0"/>
    <x v="0"/>
  </r>
  <r>
    <n v="1218"/>
    <s v="FDC9Y4796G6G-1"/>
    <s v="FDC9Y4796G6G"/>
    <s v="Normal"/>
    <s v="MARYORI LISETH FLORES FARFAN"/>
    <s v="DNI"/>
    <n v="78887722"/>
    <n v="51"/>
    <n v="952683312"/>
    <x v="0"/>
    <s v="Domicilio"/>
    <s v="Confirmada"/>
    <s v="Diferida"/>
    <s v="Ecommerce mobile"/>
    <m/>
    <m/>
    <x v="1"/>
    <s v="Confirmado"/>
    <m/>
    <x v="1"/>
    <s v="Delivery"/>
    <s v="1 DE MAYO 243 A MEDIA CUADRA DEL GRIFO REPSOL QUE ESTÁ EN LA AVENIDA MÉXICO"/>
    <s v="JOSE LEONARDO ORTIZ"/>
    <s v="CHICLAYO"/>
    <s v="LAMBAYEQUE"/>
    <d v="2023-10-23T19:37:33"/>
    <x v="1084"/>
    <d v="2023-10-23T19:37:33"/>
    <x v="0"/>
    <x v="0"/>
    <x v="0"/>
  </r>
  <r>
    <n v="1219"/>
    <s v="FDC9Y479AQJH-1"/>
    <s v="FDC9Y479AQJH"/>
    <s v="Normal"/>
    <s v="MAX SINOE OSHIRO DE LA COLINA MAMANI"/>
    <s v="DNI"/>
    <n v="72213105"/>
    <n v="51"/>
    <n v="958344710"/>
    <x v="0"/>
    <s v="Tienda"/>
    <s v="Confirmada"/>
    <s v="Diferida"/>
    <s v="Ecommerce desktop"/>
    <m/>
    <m/>
    <x v="0"/>
    <s v="Confirmado"/>
    <m/>
    <x v="1"/>
    <s v="Real Plaza Juliaca"/>
    <s v="Calle Tumbes y San Martin s/n C.C. Real Plaza Juliaca Tda. Nro 135"/>
    <s v="JULIACA"/>
    <s v="SAN ROMAN"/>
    <s v="PUNO"/>
    <d v="2023-10-23T19:38:53"/>
    <x v="1085"/>
    <d v="2023-10-23T19:38:53"/>
    <x v="0"/>
    <x v="0"/>
    <x v="0"/>
  </r>
  <r>
    <n v="1220"/>
    <s v="FDC9Y47AQ6UK-1"/>
    <s v="FDC9Y47AQ6UK"/>
    <s v="Normal"/>
    <s v="MARIA DEL PILAR MIGLIORE MINAYA"/>
    <s v="DNI"/>
    <n v="15739705"/>
    <n v="51"/>
    <m/>
    <x v="0"/>
    <s v="Domicilio"/>
    <s v="Confirmada"/>
    <s v="Diferida"/>
    <s v="Admin desktop"/>
    <m/>
    <m/>
    <x v="1"/>
    <s v="Confirmado"/>
    <m/>
    <x v="1"/>
    <s v="Delivery"/>
    <s v="PASAJE CARMELITA 375 MANCHURRIA  PORTON DE LA FAMILIA ZERILLO EN LA CEVICHERIA EL GRAN COMBO"/>
    <s v="HUACHO"/>
    <s v="HUAURA"/>
    <s v="LIMA"/>
    <d v="2023-10-23T19:36:43"/>
    <x v="1086"/>
    <d v="2023-10-23T19:36:44"/>
    <x v="0"/>
    <x v="0"/>
    <x v="0"/>
  </r>
  <r>
    <n v="1221"/>
    <s v="FDC9Y47B321R-1"/>
    <s v="FDC9Y47B321R"/>
    <s v="Normal"/>
    <s v="Farid Palacios"/>
    <s v="DNI"/>
    <n v="60275187"/>
    <n v="51"/>
    <m/>
    <x v="0"/>
    <s v="Tienda"/>
    <s v="Confirmada"/>
    <s v="Diferida"/>
    <s v="Admin mobile"/>
    <m/>
    <m/>
    <x v="4"/>
    <s v="Confirmado"/>
    <m/>
    <x v="1"/>
    <s v="Real Plaza Puruchuco"/>
    <s v="Av. Nicolás Ayllon 4770 C.C. Real Plaza Este LC-173"/>
    <s v="ATE"/>
    <s v="LIMA"/>
    <s v="LIMA"/>
    <d v="2023-10-23T19:37:04"/>
    <x v="1087"/>
    <d v="2023-10-23T19:37:04"/>
    <x v="0"/>
    <x v="0"/>
    <x v="0"/>
  </r>
  <r>
    <n v="1222"/>
    <s v="FDC9Y47EYDXA-1"/>
    <s v="FDC9Y47EYDXA"/>
    <s v="Normal"/>
    <s v="CRISTIAN VIGELIO SOBERON BECERRA"/>
    <s v="DNI"/>
    <n v="74635031"/>
    <n v="51"/>
    <n v="973787569"/>
    <x v="0"/>
    <s v="Tienda"/>
    <s v="Confirmada"/>
    <s v="Diferida"/>
    <s v="Ecommerce iOS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9:40:33"/>
    <x v="1088"/>
    <d v="2023-10-23T19:40:33"/>
    <x v="0"/>
    <x v="0"/>
    <x v="0"/>
  </r>
  <r>
    <n v="1223"/>
    <s v="FDC9Y47F943M-1"/>
    <s v="FDC9Y47F943M"/>
    <s v="Normal"/>
    <s v="OMAR FRANCO CARRASCO SILVA"/>
    <s v="DNI"/>
    <n v="70684152"/>
    <n v="51"/>
    <n v="902465065"/>
    <x v="0"/>
    <s v="Domicilio"/>
    <s v="Confirmada"/>
    <s v="Diferida"/>
    <s v="Ecommerce android"/>
    <s v="Cluster"/>
    <s v="Confirmado"/>
    <x v="1"/>
    <s v="Creado"/>
    <m/>
    <x v="0"/>
    <s v="Delivery"/>
    <s v="JR. ÓSCAR BENAVIDES #430 A 3 CUADRAS DE LA CLÍNICA SANTA MARÍA"/>
    <s v="MORALES"/>
    <s v="SAN MARTIN"/>
    <s v="SAN MARTÍN"/>
    <d v="2023-10-23T19:37:50"/>
    <x v="1089"/>
    <d v="2023-10-23T19:37:50"/>
    <x v="0"/>
    <x v="0"/>
    <x v="0"/>
  </r>
  <r>
    <n v="1224"/>
    <s v="FDC9Y47QE02R-1"/>
    <s v="FDC9Y47QE02R"/>
    <s v="Normal"/>
    <s v="SUSANA JESUS UCEDA VASQUEZ"/>
    <s v="DNI"/>
    <n v="41684090"/>
    <n v="51"/>
    <n v="979091824"/>
    <x v="0"/>
    <s v="Tienda"/>
    <s v="Confirmada"/>
    <s v="Diferida"/>
    <s v="Admin desktop"/>
    <m/>
    <m/>
    <x v="0"/>
    <s v="Confirmado"/>
    <m/>
    <x v="1"/>
    <s v="Real Plaza Chiclayo"/>
    <s v="Calle Mariscal Andrés A. Cáceres 222 C.C. Real Plaza Chiclayo Tda. PC08"/>
    <s v="CHICLAYO"/>
    <s v="CHICLAYO"/>
    <s v="LAMBAYEQUE"/>
    <d v="2023-10-23T19:40:41"/>
    <x v="1090"/>
    <d v="2023-10-23T19:40:41"/>
    <x v="0"/>
    <x v="0"/>
    <x v="0"/>
  </r>
  <r>
    <n v="1225"/>
    <s v="FDC9Y47QV5JH-1"/>
    <s v="FDC9Y47QV5JH"/>
    <s v="Normal"/>
    <s v="BARBARA AMERICA TAM GONZALEZ"/>
    <s v="DNI"/>
    <n v="70585350"/>
    <n v="51"/>
    <n v="946576758"/>
    <x v="0"/>
    <s v="Tienda"/>
    <s v="Confirmada"/>
    <s v="Diferida"/>
    <s v="Admin mobile"/>
    <m/>
    <m/>
    <x v="0"/>
    <s v="Confirmado"/>
    <m/>
    <x v="1"/>
    <s v="Trujillo Ayacucho 552 La Libertad"/>
    <s v="Jr. Ayacucho Nro 552"/>
    <s v="TRUJILLO"/>
    <s v="TRUJILLO"/>
    <s v="LA LIBERTAD"/>
    <d v="2023-10-23T19:41:14"/>
    <x v="1091"/>
    <d v="2023-10-23T19:41:14"/>
    <x v="0"/>
    <x v="0"/>
    <x v="0"/>
  </r>
  <r>
    <n v="1226"/>
    <s v="FDC9Y47REG4G-1"/>
    <s v="FDC9Y47REG4G"/>
    <s v="Normal"/>
    <s v="joseph ramirez yacon"/>
    <s v="DNI"/>
    <n v="44948706"/>
    <n v="51"/>
    <n v="991076857"/>
    <x v="0"/>
    <s v="Tienda"/>
    <s v="Confirmada"/>
    <s v="Diferida"/>
    <s v="Ecommerce mobile"/>
    <s v="Cluster"/>
    <s v="Confirmado"/>
    <x v="2"/>
    <s v="Creado"/>
    <m/>
    <x v="0"/>
    <s v="Real Plaza Santa Clara"/>
    <s v="Av. Nicolas Ayllon 8694 C.C. Real Plaza Santa Clara Tda.142-143"/>
    <s v="ATE"/>
    <s v="LIMA"/>
    <s v="LIMA"/>
    <d v="2023-10-23T19:40:51"/>
    <x v="1092"/>
    <d v="2023-10-23T19:40:51"/>
    <x v="0"/>
    <x v="0"/>
    <x v="0"/>
  </r>
  <r>
    <n v="1227"/>
    <s v="FDC9Y47WTIMV-1"/>
    <s v="FDC9Y47WTIMV"/>
    <s v="Normal"/>
    <s v="Cristian Chavez ruiz"/>
    <s v="DNI"/>
    <n v="46408699"/>
    <n v="51"/>
    <n v="907066002"/>
    <x v="0"/>
    <s v="Tienda"/>
    <s v="Confirmada"/>
    <s v="Diferida"/>
    <s v="Admin mobile"/>
    <m/>
    <m/>
    <x v="2"/>
    <s v="Confirmado"/>
    <m/>
    <x v="1"/>
    <s v="SJL Proceres De Independencia 1713 Lima"/>
    <s v="Av. Proceres de la Independencia 1713 Interior A"/>
    <s v="SAN JUAN DE LURIGANCHO"/>
    <s v="LIMA"/>
    <s v="LIMA"/>
    <d v="2023-10-23T19:39:31"/>
    <x v="1093"/>
    <d v="2023-10-23T19:39:31"/>
    <x v="0"/>
    <x v="0"/>
    <x v="0"/>
  </r>
  <r>
    <n v="1"/>
    <s v="FDC9TANJE9UA-A1"/>
    <s v="FDC9TANJE9UA"/>
    <s v="Hijo"/>
    <s v="MIRLA MERCEDES HUAMAN TRUJILLO"/>
    <s v="DNI"/>
    <n v="48708832"/>
    <n v="51"/>
    <n v="980506672"/>
    <x v="1"/>
    <s v="Domicilio"/>
    <s v="Confirmada"/>
    <s v="Diferida"/>
    <s v="Ecommerce android"/>
    <m/>
    <m/>
    <x v="1"/>
    <s v="Picado"/>
    <s v="CONTAINER104"/>
    <x v="1"/>
    <s v="Delivery"/>
    <s v="C. P. UNIÓN OBRERO MZ A LOTE 7. LAS VIÑAS HUARAL. LIBRERÍA DANNA, CASA DE 2 PISOS CON TOLDERA AFUERA"/>
    <s v="HUARAL"/>
    <s v="HUARAL"/>
    <s v="LIMA"/>
    <d v="2023-10-20T17:59:48"/>
    <x v="1094"/>
    <d v="2023-10-21T19:49:10"/>
    <x v="0"/>
    <x v="0"/>
    <x v="0"/>
  </r>
  <r>
    <n v="2"/>
    <s v="FDC9X11FU9W5-A1"/>
    <s v="FDC9X11FU9W5"/>
    <s v="Hijo"/>
    <s v="JAIME CARDENAS SURCO"/>
    <s v="DNI"/>
    <n v="45698089"/>
    <n v="51"/>
    <n v="999564694"/>
    <x v="1"/>
    <s v="Domicilio"/>
    <s v="Confirmada"/>
    <s v="Diferida"/>
    <s v="Ecommerce desktop"/>
    <m/>
    <m/>
    <x v="1"/>
    <s v="Picado"/>
    <s v="CONTAINER152"/>
    <x v="1"/>
    <s v="Delivery"/>
    <s v="APV PARAISO DE FATIMA U 6 FRENTE A LA NUEVA POSTA DE SAN ANTONIO"/>
    <s v="SAN SEBASTIAN"/>
    <s v="CUSCO"/>
    <s v="CUSCO"/>
    <d v="2023-10-23T10:11:55"/>
    <x v="20"/>
    <d v="2023-10-23T18:40:38"/>
    <x v="0"/>
    <x v="0"/>
    <x v="0"/>
  </r>
  <r>
    <n v="3"/>
    <s v="FDC9X19CRASI-A1"/>
    <s v="FDC9X19CRASI"/>
    <s v="Hijo"/>
    <s v="JACKELINY MARILLYN BACKHAOS SARAVIA"/>
    <s v="DNI"/>
    <n v="45729043"/>
    <n v="51"/>
    <n v="952997410"/>
    <x v="1"/>
    <s v="Domicilio"/>
    <s v="Confirmada"/>
    <s v="Diferida"/>
    <s v="Ecommerce mobile"/>
    <m/>
    <m/>
    <x v="1"/>
    <s v="Picado"/>
    <s v="CONTAINER153"/>
    <x v="1"/>
    <s v="Delivery"/>
    <s v="JR LOS PINOS A 25 COSTADO DE CASA 751 ALTURA DE HOSTAL LOS PINOS"/>
    <s v="CAJAMARCA"/>
    <s v="CAJAMARCA"/>
    <s v="CAJAMARCA"/>
    <d v="2023-10-23T11:02:22"/>
    <x v="1095"/>
    <d v="2023-10-23T19:05:24"/>
    <x v="0"/>
    <x v="0"/>
    <x v="0"/>
  </r>
  <r>
    <n v="4"/>
    <s v="FDC9X1ZS1AF5-A1"/>
    <s v="FDC9X1ZS1AF5"/>
    <s v="Hijo"/>
    <s v="CRISTHIAN ANDERSON VICENTE RAMOS"/>
    <s v="DNI"/>
    <n v="76577976"/>
    <n v="51"/>
    <n v="902010352"/>
    <x v="1"/>
    <s v="Tienda"/>
    <s v="Confirmada"/>
    <s v="Diferida"/>
    <s v="Ecommerce iOS"/>
    <m/>
    <m/>
    <x v="0"/>
    <s v="Picado"/>
    <s v="CONTAINER50"/>
    <x v="1"/>
    <s v="Tambopata Leon Velarde 315 Madre De Dios"/>
    <s v="Av. Leon Velarde Nro. 315 -- (C.C. Nativa Center)"/>
    <s v="TAMBOPATA"/>
    <s v="TAMBOPATA"/>
    <s v="MADRE DE DIOS"/>
    <d v="2023-10-23T15:19:36"/>
    <x v="46"/>
    <d v="2023-10-23T18:40:55"/>
    <x v="0"/>
    <x v="0"/>
    <x v="0"/>
  </r>
  <r>
    <n v="5"/>
    <s v="FDC9X23FCSON-A2"/>
    <s v="FDC9X23FCSON"/>
    <s v="Hijo"/>
    <s v="ENMYLIN MILUSKA SAAVEDRA SEMINARIO DE MAURICIO"/>
    <s v="DNI"/>
    <n v="46428874"/>
    <n v="51"/>
    <n v="973378590"/>
    <x v="1"/>
    <s v="Tienda"/>
    <s v="Confirmada"/>
    <s v="Diferida"/>
    <s v="Admin mobile"/>
    <s v="Cluster"/>
    <s v="Picado"/>
    <x v="0"/>
    <s v="Creado"/>
    <m/>
    <x v="4"/>
    <s v="Sullana San Martin 620 Piura"/>
    <s v="Calle San Martin Nro 620"/>
    <s v="SULLANA"/>
    <s v="SULLANA"/>
    <s v="PIURA"/>
    <d v="2023-10-23T12:40:57"/>
    <x v="1096"/>
    <d v="2023-10-23T18:52:14"/>
    <x v="0"/>
    <x v="0"/>
    <x v="0"/>
  </r>
  <r>
    <n v="6"/>
    <s v="FDC9X2DVJ6PF-A2"/>
    <s v="FDC9X2DVJ6PF"/>
    <s v="Hijo"/>
    <s v="DAVID ANTONY PAREDES USHIÑAHUA"/>
    <s v="DNI"/>
    <n v="42569893"/>
    <n v="51"/>
    <n v="989999187"/>
    <x v="1"/>
    <s v="Tienda"/>
    <s v="Confirmada"/>
    <s v="Diferida"/>
    <s v="Admin mobile"/>
    <s v="Cluster"/>
    <s v="Picado"/>
    <x v="0"/>
    <s v="Creado"/>
    <s v="CONTAINER11"/>
    <x v="0"/>
    <s v="Tarapoto Plaza De Armas 451 San Martin"/>
    <s v="Jr. Plaza de Armas Nro 451"/>
    <s v="TARAPOTO"/>
    <s v="SAN MARTIN"/>
    <s v="SAN MARTÍN"/>
    <d v="2023-10-23T13:05:08"/>
    <x v="1097"/>
    <d v="2023-10-23T19:17:47"/>
    <x v="0"/>
    <x v="0"/>
    <x v="0"/>
  </r>
  <r>
    <n v="7"/>
    <s v="FDC9X2EOALI8-A2"/>
    <s v="FDC9X2EOALI8"/>
    <s v="Hijo"/>
    <s v="JENNY TRUJILLO GOMEZ"/>
    <s v="DNI"/>
    <n v="31043824"/>
    <n v="51"/>
    <n v="979647789"/>
    <x v="1"/>
    <s v="Tienda"/>
    <s v="Confirmada"/>
    <s v="Diferida"/>
    <s v="Ecommerce mobile"/>
    <s v="Cluster"/>
    <s v="Picado"/>
    <x v="0"/>
    <s v="Creado"/>
    <s v="CONTAINER15"/>
    <x v="0"/>
    <s v="Abancay Arequipa 305 Apurimac"/>
    <s v="Jr. Arequipa 305"/>
    <s v="ABANCAY"/>
    <s v="ABANCAY"/>
    <s v="APURÍMAC"/>
    <d v="2023-10-23T13:10:56"/>
    <x v="1098"/>
    <d v="2023-10-23T19:18:19"/>
    <x v="0"/>
    <x v="0"/>
    <x v="0"/>
  </r>
  <r>
    <n v="8"/>
    <s v="FDC9X2G62DB5-A2"/>
    <s v="FDC9X2G62DB5"/>
    <s v="Hijo"/>
    <s v="YUDITH DULIANA COYLA TICONA"/>
    <s v="DNI"/>
    <n v="70550096"/>
    <n v="51"/>
    <n v="981852643"/>
    <x v="1"/>
    <s v="Tienda"/>
    <s v="Confirmada"/>
    <s v="Diferida"/>
    <s v="Admin desktop"/>
    <s v="Cluster"/>
    <s v="Picado"/>
    <x v="0"/>
    <s v="Creado"/>
    <m/>
    <x v="4"/>
    <s v="Real Plaza Juliaca"/>
    <s v="Calle Tumbes y San Martin s/n C.C. Real Plaza Juliaca Tda. Nro 135"/>
    <s v="JULIACA"/>
    <s v="SAN ROMAN"/>
    <s v="PUNO"/>
    <d v="2023-10-23T13:18:52"/>
    <x v="1099"/>
    <d v="2023-10-23T18:52:52"/>
    <x v="0"/>
    <x v="0"/>
    <x v="0"/>
  </r>
  <r>
    <n v="9"/>
    <s v="FDC9X2MLFZR1-A2"/>
    <s v="FDC9X2MLFZR1"/>
    <s v="Hijo"/>
    <s v="MEYDA GABRIELA QUISPE CONZA"/>
    <s v="DNI"/>
    <n v="73781804"/>
    <n v="51"/>
    <n v="994738862"/>
    <x v="1"/>
    <s v="Tienda"/>
    <s v="Confirmada"/>
    <s v="Diferida"/>
    <s v="Admin desktop"/>
    <s v="Cluster"/>
    <s v="Picado"/>
    <x v="0"/>
    <s v="Creado"/>
    <s v="CONTAINER9"/>
    <x v="0"/>
    <s v="Real Plaza Juliaca"/>
    <s v="Calle Tumbes y San Martin s/n C.C. Real Plaza Juliaca Tda. Nro 135"/>
    <s v="JULIACA"/>
    <s v="SAN ROMAN"/>
    <s v="PUNO"/>
    <d v="2023-10-23T13:56:49"/>
    <x v="63"/>
    <d v="2023-10-23T19:17:19"/>
    <x v="0"/>
    <x v="0"/>
    <x v="0"/>
  </r>
  <r>
    <n v="10"/>
    <s v="FDC9X2VDB16Z-A2"/>
    <s v="FDC9X2VDB16Z"/>
    <s v="Hijo"/>
    <s v="RENZO  MENA CÁCERES"/>
    <s v="DNI"/>
    <n v="704623255"/>
    <n v="593"/>
    <n v="992853083"/>
    <x v="1"/>
    <s v="Tienda"/>
    <s v="Confirmada"/>
    <s v="Diferida"/>
    <s v="Ecommerce mobile"/>
    <s v="Cluster"/>
    <s v="Picado"/>
    <x v="0"/>
    <s v="Creado"/>
    <s v="CONTAINER18"/>
    <x v="0"/>
    <s v="Tumbes Republica Del Peru 319 Tumbes"/>
    <s v="Av. Republica del Peru Nro 319 (Lote 31 Mz A)"/>
    <s v="TUMBES"/>
    <s v="TUMBES"/>
    <s v="TUMBES"/>
    <d v="2023-10-23T14:28:26"/>
    <x v="1100"/>
    <d v="2023-10-23T19:19:23"/>
    <x v="0"/>
    <x v="0"/>
    <x v="0"/>
  </r>
  <r>
    <n v="11"/>
    <s v="FDC9X2W7K46M-A2"/>
    <s v="FDC9X2W7K46M"/>
    <s v="Hijo"/>
    <s v="RENZO  MENA CÁCERES"/>
    <s v="DNI"/>
    <n v="704623255"/>
    <n v="593"/>
    <n v="992853083"/>
    <x v="1"/>
    <s v="Tienda"/>
    <s v="Confirmada"/>
    <s v="Diferida"/>
    <s v="Ecommerce mobile"/>
    <s v="Cluster"/>
    <s v="Picado"/>
    <x v="0"/>
    <s v="Creado"/>
    <s v="CONTAINER3"/>
    <x v="0"/>
    <s v="Tumbes Republica Del Peru 319 Tumbes"/>
    <s v="Av. Republica del Peru Nro 319 (Lote 31 Mz A)"/>
    <s v="TUMBES"/>
    <s v="TUMBES"/>
    <s v="TUMBES"/>
    <d v="2023-10-23T14:25:55"/>
    <x v="71"/>
    <d v="2023-10-23T19:15:06"/>
    <x v="0"/>
    <x v="0"/>
    <x v="0"/>
  </r>
  <r>
    <n v="12"/>
    <s v="FDC9X2WI3JPH-A1"/>
    <s v="FDC9X2WI3JPH"/>
    <s v="Hijo"/>
    <s v="Margaretha Ponce de leon"/>
    <s v="DNI"/>
    <n v="6643291"/>
    <n v="51"/>
    <n v="976035095"/>
    <x v="1"/>
    <s v="Domicilio"/>
    <s v="Confirmada"/>
    <s v="Diferida"/>
    <s v="Ecommerce desktop"/>
    <s v="Cluster"/>
    <s v="Picado"/>
    <x v="3"/>
    <s v="Creado"/>
    <s v="CONTAINER5"/>
    <x v="0"/>
    <s v="Delivery"/>
    <s v="Calle Juan Nolberto Eléspuru 180, San Isidro Altura de la cuadra 18 de javier prado oeste con la 3 de los castaños"/>
    <s v="SAN ISIDRO"/>
    <s v="LIMA"/>
    <s v="LIMA"/>
    <d v="2023-10-23T14:17:08"/>
    <x v="1101"/>
    <d v="2023-10-23T19:15:37"/>
    <x v="0"/>
    <x v="0"/>
    <x v="0"/>
  </r>
  <r>
    <n v="13"/>
    <s v="FDC9X3IU2XND-A2"/>
    <s v="FDC9X3IU2XND"/>
    <s v="Hijo"/>
    <s v="MILAGROS VIZCARRA SALDAÑA"/>
    <s v="DNI"/>
    <n v="40828652"/>
    <n v="51"/>
    <n v="961934656"/>
    <x v="1"/>
    <s v="Tienda"/>
    <s v="Confirmada"/>
    <s v="Diferida"/>
    <s v="Ecommerce android"/>
    <s v="Cluster"/>
    <s v="Picado"/>
    <x v="0"/>
    <s v="Creado"/>
    <m/>
    <x v="4"/>
    <s v="Real Plaza Pucallpa"/>
    <s v="Av. Centenario Nro 1642 - CC. Real Plaza de LC-124 / LC- 126"/>
    <s v="YARINACOCHA"/>
    <s v="CORONEL PORTILLO"/>
    <s v="UCAYALI"/>
    <d v="2023-10-23T15:54:22"/>
    <x v="91"/>
    <d v="2023-10-23T18:55:39"/>
    <x v="0"/>
    <x v="0"/>
    <x v="0"/>
  </r>
  <r>
    <n v="14"/>
    <s v="FDC9X3K5UCF9-A2"/>
    <s v="FDC9X3K5UCF9"/>
    <s v="Hijo"/>
    <s v="NILMER GAMBERTI NEIRA ORTIZ"/>
    <s v="DNI"/>
    <n v="16734472"/>
    <n v="51"/>
    <n v="947517670"/>
    <x v="1"/>
    <s v="Domicilio"/>
    <s v="Confirmada"/>
    <s v="Diferida"/>
    <s v="Ecommerce android"/>
    <s v="Cluster"/>
    <s v="Picado"/>
    <x v="1"/>
    <s v="Creado"/>
    <m/>
    <x v="4"/>
    <s v="Delivery"/>
    <s v="LAS ALMENDRAS 165 DISCOTECA FIESTA"/>
    <s v="JAEN"/>
    <s v="JAEN"/>
    <s v="CAJAMARCA"/>
    <d v="2023-10-23T16:02:21"/>
    <x v="1102"/>
    <d v="2023-10-23T19:16:55"/>
    <x v="0"/>
    <x v="0"/>
    <x v="0"/>
  </r>
  <r>
    <n v="15"/>
    <s v="FDC9X3YY7JM6-A2"/>
    <s v="FDC9X3YY7JM6"/>
    <s v="Hijo"/>
    <s v="ZORAIDA QUISPE LLANTOY"/>
    <s v="DNI"/>
    <n v="47808065"/>
    <n v="51"/>
    <n v="925933440"/>
    <x v="1"/>
    <s v="Tienda"/>
    <s v="Confirmada"/>
    <s v="Diferida"/>
    <s v="Ecommerce android"/>
    <s v="Cluster"/>
    <s v="Picado"/>
    <x v="0"/>
    <s v="Creado"/>
    <m/>
    <x v="4"/>
    <s v="Ayacucho Asamblea 206-208 Ayacucho"/>
    <s v="Jr. Asamblea Nro. 206 - 208"/>
    <s v="AYACUCHO"/>
    <s v="HUAMANGA"/>
    <s v="AYACUCHO"/>
    <d v="2023-10-23T18:06:54"/>
    <x v="103"/>
    <d v="2023-10-23T19:16:28"/>
    <x v="0"/>
    <x v="0"/>
    <x v="0"/>
  </r>
  <r>
    <n v="16"/>
    <s v="FDC9X48NG3CL-A1"/>
    <s v="FDC9X48NG3CL"/>
    <s v="Hijo"/>
    <s v="SILVIA VARGAS MARENA"/>
    <s v="DNI"/>
    <n v="45894378"/>
    <n v="51"/>
    <n v="969172097"/>
    <x v="1"/>
    <s v="Tienda"/>
    <s v="Confirmada"/>
    <s v="Diferida"/>
    <s v="Admin desktop"/>
    <m/>
    <m/>
    <x v="0"/>
    <s v="Picado"/>
    <s v="CONTAINER18"/>
    <x v="1"/>
    <s v="Chachapoyas 2 de Mayo 552 Chachapoyas"/>
    <s v="Jirón 2 de Mayo N°552"/>
    <s v="CHACHAPOYAS"/>
    <s v="CHACHAPOYAS"/>
    <s v="AMAZONAS"/>
    <d v="2023-10-23T17:27:02"/>
    <x v="111"/>
    <d v="2023-10-23T19:30:23"/>
    <x v="0"/>
    <x v="0"/>
    <x v="0"/>
  </r>
  <r>
    <n v="17"/>
    <s v="FDC9WWM6QEVX-1"/>
    <s v="FDC9WWM6QEVX"/>
    <s v="Normal"/>
    <s v="SANDRA PIERINA GUARDAMINO PARDO"/>
    <s v="DNI"/>
    <n v="71850163"/>
    <n v="51"/>
    <n v="994718243"/>
    <x v="1"/>
    <s v="Tienda"/>
    <s v="Confirmada"/>
    <s v="Diferida"/>
    <s v="Ecommerce android"/>
    <m/>
    <m/>
    <x v="2"/>
    <s v="Picado"/>
    <s v="CONTAINER135"/>
    <x v="1"/>
    <s v="Plaza Norte"/>
    <s v="Av. Alfredo Mendiola Nro 1400 Int. 132 - 134 C.C. Plaza Lima Norte"/>
    <s v="INDEPENDENCIA"/>
    <s v="LIMA"/>
    <s v="LIMA"/>
    <d v="2023-10-23T00:50:00"/>
    <x v="1103"/>
    <d v="2023-10-23T19:04:06"/>
    <x v="0"/>
    <x v="0"/>
    <x v="0"/>
  </r>
  <r>
    <n v="18"/>
    <s v="FDC9WZ8EJSGH-1"/>
    <s v="FDC9WZ8EJSGH"/>
    <s v="Normal"/>
    <s v="MARIA BERTHA LOO NEYRA"/>
    <s v="DNI"/>
    <n v="9619303"/>
    <n v="51"/>
    <n v="955069940"/>
    <x v="1"/>
    <s v="Tienda"/>
    <s v="Confirmada"/>
    <s v="Diferida"/>
    <s v="Ecommerce mobile"/>
    <m/>
    <m/>
    <x v="2"/>
    <s v="Picado"/>
    <s v="CONTAINER106"/>
    <x v="1"/>
    <s v="Jesus Maria Horacio Urteaga 1366 Lima"/>
    <s v="Jr. Horacio Urteaga Nro 1366"/>
    <s v="JESUS MARIA"/>
    <s v="LIMA"/>
    <s v="LIMA"/>
    <d v="2023-10-23T06:21:55"/>
    <x v="1104"/>
    <d v="2023-10-23T18:32:30"/>
    <x v="0"/>
    <x v="0"/>
    <x v="0"/>
  </r>
  <r>
    <n v="19"/>
    <s v="FDC9WZAJZ1Z7-1"/>
    <s v="FDC9WZAJZ1Z7"/>
    <s v="Normal"/>
    <s v="ZORAIDA ALAVI CHILLIHUANI"/>
    <s v="DNI"/>
    <n v="45430999"/>
    <n v="51"/>
    <n v="956292140"/>
    <x v="1"/>
    <s v="Tienda"/>
    <s v="Confirmada"/>
    <s v="Diferida"/>
    <s v="Ecommerce android"/>
    <s v="Cluster"/>
    <s v="Picado"/>
    <x v="0"/>
    <s v="Creado"/>
    <s v="CONTAINER8"/>
    <x v="0"/>
    <s v="Real Plaza Cuzco"/>
    <s v="Av. La Cultura C.C. Real Plaza Cuzco, Tda Nro 148"/>
    <s v="CUSCO"/>
    <s v="CUSCO"/>
    <s v="CUSCO"/>
    <d v="2023-10-23T06:33:05"/>
    <x v="1105"/>
    <d v="2023-10-23T17:16:43"/>
    <x v="0"/>
    <x v="0"/>
    <x v="0"/>
  </r>
  <r>
    <n v="20"/>
    <s v="FDC9X15KR142-1"/>
    <s v="FDC9X15KR142"/>
    <s v="Normal"/>
    <s v="ERIC ALEXIS VILLEGAS DÍAZ"/>
    <s v="DNI"/>
    <n v="74530442"/>
    <n v="51"/>
    <n v="927534613"/>
    <x v="1"/>
    <s v="Tienda"/>
    <s v="Confirmada"/>
    <s v="Diferida"/>
    <s v="Ecommerce android"/>
    <m/>
    <m/>
    <x v="2"/>
    <s v="Picado"/>
    <s v="CONTAINER118"/>
    <x v="1"/>
    <s v="SJL Chimu 757 Lima"/>
    <s v="Av. Chimu Nro 757"/>
    <s v="SAN JUAN DE LURIGANCHO"/>
    <s v="LIMA"/>
    <s v="LIMA"/>
    <d v="2023-10-23T10:36:00"/>
    <x v="1106"/>
    <d v="2023-10-23T18:43:41"/>
    <x v="0"/>
    <x v="0"/>
    <x v="0"/>
  </r>
  <r>
    <n v="21"/>
    <s v="FDC9X17I067V-1"/>
    <s v="FDC9X17I067V"/>
    <s v="Normal"/>
    <s v="veronica salazar taquiri"/>
    <s v="DNI"/>
    <n v="70155036"/>
    <n v="51"/>
    <n v="936151198"/>
    <x v="1"/>
    <s v="Tienda"/>
    <s v="Confirmada"/>
    <s v="Diferida"/>
    <s v="Admin mobile"/>
    <m/>
    <m/>
    <x v="2"/>
    <s v="Picado"/>
    <s v="CONTAINER61"/>
    <x v="1"/>
    <s v="SJM San Juan 1162 Lima"/>
    <s v="Av. San Juan Nro 1162 - 1162a"/>
    <s v="SAN JUAN DE MIRAFLORES"/>
    <s v="LIMA"/>
    <s v="LIMA"/>
    <d v="2023-10-23T10:48:19"/>
    <x v="1107"/>
    <d v="2023-10-23T19:40:47"/>
    <x v="0"/>
    <x v="0"/>
    <x v="0"/>
  </r>
  <r>
    <n v="22"/>
    <s v="FDC9X17ZXFAQ-1"/>
    <s v="FDC9X17ZXFAQ"/>
    <s v="Normal"/>
    <s v="milagros  tang levano"/>
    <s v="DNI"/>
    <n v="9414293"/>
    <n v="51"/>
    <n v="967860243"/>
    <x v="1"/>
    <s v="Tienda"/>
    <s v="Confirmada"/>
    <s v="Diferida"/>
    <s v="Ecommerce android"/>
    <m/>
    <m/>
    <x v="2"/>
    <s v="Picado"/>
    <s v="CONTAINER89"/>
    <x v="1"/>
    <s v="Mall Del Sur"/>
    <s v="Av. Los Lirios Nro 301 LCS-1042 C.C. Mall del Sur"/>
    <s v="SAN JUAN DE MIRAFLORES"/>
    <s v="LIMA"/>
    <s v="LIMA"/>
    <d v="2023-10-23T10:50:24"/>
    <x v="1108"/>
    <d v="2023-10-23T15:15:20"/>
    <x v="0"/>
    <x v="0"/>
    <x v="0"/>
  </r>
  <r>
    <n v="23"/>
    <s v="FDC9X1H3VID0-1"/>
    <s v="FDC9X1H3VID0"/>
    <s v="Normal"/>
    <s v="YAZID ELIO FERNANDEZ DUEÑAS"/>
    <s v="DNI"/>
    <n v="74071712"/>
    <n v="51"/>
    <n v="991405589"/>
    <x v="1"/>
    <s v="Tienda"/>
    <s v="Confirmada"/>
    <s v="Diferida"/>
    <s v="Admin desktop"/>
    <m/>
    <m/>
    <x v="2"/>
    <s v="Picado"/>
    <s v="CONTAINER81"/>
    <x v="1"/>
    <s v="SJL Proceres De Independencia 1713 Lima"/>
    <s v="Av. Proceres de la Independencia 1713 Interior A"/>
    <s v="SAN JUAN DE LURIGANCHO"/>
    <s v="LIMA"/>
    <s v="LIMA"/>
    <d v="2023-10-23T11:59:09"/>
    <x v="1109"/>
    <d v="2023-10-23T19:41:16"/>
    <x v="0"/>
    <x v="0"/>
    <x v="0"/>
  </r>
  <r>
    <n v="24"/>
    <s v="FDC9X1JANOTQ-1"/>
    <s v="FDC9X1JANOTQ"/>
    <s v="Normal"/>
    <s v="Manuel  Ortiz"/>
    <s v="DNI"/>
    <n v="8034058"/>
    <n v="51"/>
    <n v="997903451"/>
    <x v="1"/>
    <s v="Domicilio"/>
    <s v="Confirmada"/>
    <s v="Diferida"/>
    <s v="Admin mobile"/>
    <m/>
    <m/>
    <x v="1"/>
    <s v="Picado"/>
    <s v="CONTAINER107"/>
    <x v="1"/>
    <s v="Delivery"/>
    <s v="Av. Guardia Republicana 912  Primer piso, edificio de 4 pisos._x000a_A media cuadra del banco de crédito."/>
    <s v="RIMAC"/>
    <s v="LIMA"/>
    <s v="LIMA"/>
    <d v="2023-10-23T11:19:40"/>
    <x v="1110"/>
    <d v="2023-10-23T19:10:22"/>
    <x v="0"/>
    <x v="0"/>
    <x v="0"/>
  </r>
  <r>
    <n v="25"/>
    <s v="FDC9X1Y48TT2-2"/>
    <s v="FDC9X1Y48TT2"/>
    <s v="Normal"/>
    <s v="MARILIA LORENA CHAMBI MAMANI"/>
    <s v="DNI"/>
    <n v="46852695"/>
    <n v="51"/>
    <n v="921668482"/>
    <x v="1"/>
    <s v="Tienda"/>
    <s v="Confirmada"/>
    <s v="Diferida"/>
    <s v="Ecommerce android"/>
    <m/>
    <m/>
    <x v="0"/>
    <s v="Picado"/>
    <s v="CONTAINER28"/>
    <x v="1"/>
    <s v="Tambopata Leon Velarde 315 Madre De Dios"/>
    <s v="Av. Leon Velarde Nro. 315 -- (C.C. Nativa Center)"/>
    <s v="TAMBOPATA"/>
    <s v="TAMBOPATA"/>
    <s v="MADRE DE DIOS"/>
    <d v="2023-10-23T12:10:07"/>
    <x v="1111"/>
    <d v="2023-10-23T14:09:46"/>
    <x v="0"/>
    <x v="0"/>
    <x v="0"/>
  </r>
  <r>
    <n v="26"/>
    <s v="FDC9X1Y614WK-1"/>
    <s v="FDC9X1Y614WK"/>
    <s v="Normal"/>
    <s v="RAQUEL SILVIA YALLICO FLORES"/>
    <s v="DNI"/>
    <n v="46167650"/>
    <n v="51"/>
    <n v="978864374"/>
    <x v="1"/>
    <s v="Tienda"/>
    <s v="Confirmada"/>
    <s v="Diferida"/>
    <s v="Ecommerce android"/>
    <m/>
    <m/>
    <x v="0"/>
    <s v="Picado"/>
    <s v="CONTAINER34"/>
    <x v="1"/>
    <s v="Plaza Del Sol Ica"/>
    <s v="Av. San Martin 727 - 763, LC 236-238"/>
    <s v="ICA"/>
    <s v="ICA"/>
    <s v="ICA"/>
    <d v="2023-10-23T12:16:48"/>
    <x v="1112"/>
    <d v="2023-10-23T19:30:00"/>
    <x v="0"/>
    <x v="0"/>
    <x v="0"/>
  </r>
  <r>
    <n v="27"/>
    <s v="FDC9X1YUG5ST-1"/>
    <s v="FDC9X1YUG5ST"/>
    <s v="Normal"/>
    <s v="ELMER ZENOBIO MACHACA MEDINA"/>
    <s v="DNI"/>
    <n v="29670549"/>
    <n v="51"/>
    <n v="958787628"/>
    <x v="1"/>
    <s v="Tienda"/>
    <s v="Confirmada"/>
    <s v="Diferida"/>
    <s v="Admin mobile"/>
    <s v="Cluster"/>
    <s v="Picado"/>
    <x v="0"/>
    <s v="Creado"/>
    <s v="CONTAINER30"/>
    <x v="0"/>
    <s v="Mall Aventura Arequipa"/>
    <s v="Av. Porongoche 500 C.C. Mall Aventura Plaza Arequipa Tda. 2026-2028"/>
    <s v="AREQUIPA"/>
    <s v="AREQUIPA"/>
    <s v="AREQUIPA"/>
    <d v="2023-10-23T12:15:37"/>
    <x v="1113"/>
    <d v="2023-10-23T19:21:09"/>
    <x v="0"/>
    <x v="0"/>
    <x v="0"/>
  </r>
  <r>
    <n v="28"/>
    <s v="FDC9X20S7E7J-1"/>
    <s v="FDC9X20S7E7J"/>
    <s v="Normal"/>
    <s v="WILMAR DAVID ROMERO DIAZ"/>
    <s v="DNI"/>
    <n v="71523068"/>
    <n v="51"/>
    <n v="945199228"/>
    <x v="1"/>
    <s v="Domicilio"/>
    <s v="Confirmada"/>
    <s v="Diferida"/>
    <s v="Ecommerce mobile"/>
    <m/>
    <m/>
    <x v="1"/>
    <s v="Picado"/>
    <s v="CONTAINER30"/>
    <x v="1"/>
    <s v="Delivery"/>
    <s v="Mz 115 Lt 31 Portón de madera en la esquina del parque, letrero de cremoladas, ESTA COMO SHAWARLAND EN GOOGLE MAPS"/>
    <s v="LOS OLIVOS"/>
    <s v="LIMA"/>
    <s v="LIMA"/>
    <d v="2023-10-23T12:25:43"/>
    <x v="1114"/>
    <d v="2023-10-23T19:10:49"/>
    <x v="0"/>
    <x v="0"/>
    <x v="0"/>
  </r>
  <r>
    <n v="29"/>
    <s v="FDC9X224PVUN-1"/>
    <s v="FDC9X224PVUN"/>
    <s v="Normal"/>
    <s v="ERIN ALICIA SANCHEZ GUERREROS"/>
    <s v="DNI"/>
    <n v="45947918"/>
    <n v="51"/>
    <n v="970175562"/>
    <x v="1"/>
    <s v="Tienda"/>
    <s v="Confirmada"/>
    <s v="Diferida"/>
    <s v="Ecommerce android"/>
    <m/>
    <m/>
    <x v="2"/>
    <s v="Picado"/>
    <s v="CONTAINER74"/>
    <x v="1"/>
    <s v="Mega Plaza Independencia"/>
    <s v="Av. Alfredo Mendiola  Nro 698  C.C. Megaplaza Tda. 30"/>
    <s v="INDEPENDENCIA"/>
    <s v="LIMA"/>
    <s v="LIMA"/>
    <d v="2023-10-23T12:33:54"/>
    <x v="1115"/>
    <d v="2023-10-23T19:01:44"/>
    <x v="0"/>
    <x v="0"/>
    <x v="0"/>
  </r>
  <r>
    <n v="30"/>
    <s v="FDC9X23FEXVM-1"/>
    <s v="FDC9X23FEXVM"/>
    <s v="Normal"/>
    <s v="JOSSY MARGOTH TENAZOA VELA"/>
    <s v="DNI"/>
    <n v="73220378"/>
    <n v="51"/>
    <n v="936055398"/>
    <x v="1"/>
    <s v="Domicilio"/>
    <s v="Confirmada"/>
    <s v="Diferida"/>
    <s v="Ecommerce android"/>
    <s v="Cluster"/>
    <s v="Picado"/>
    <x v="1"/>
    <s v="Creado"/>
    <s v="CONTAINER26"/>
    <x v="0"/>
    <s v="Delivery"/>
    <s v="PSJ LAGUNAS 108 POR EL ESSALUD"/>
    <s v="YURIMAGUAS"/>
    <s v="ALTO AMAZONAS"/>
    <s v="LORETO"/>
    <d v="2023-10-23T12:40:36"/>
    <x v="1116"/>
    <d v="2023-10-23T19:20:50"/>
    <x v="0"/>
    <x v="0"/>
    <x v="0"/>
  </r>
  <r>
    <n v="31"/>
    <s v="FDC9X24Q3LM2-1"/>
    <s v="FDC9X24Q3LM2"/>
    <s v="Normal"/>
    <s v="PAOLA STEPHANY VELAPATIÑO PAREDES"/>
    <s v="DNI"/>
    <n v="47661522"/>
    <n v="51"/>
    <n v="950271573"/>
    <x v="1"/>
    <s v="Domicilio"/>
    <s v="Confirmada"/>
    <s v="Diferida"/>
    <s v="Admin desktop"/>
    <s v="Cluster"/>
    <s v="Picado"/>
    <x v="3"/>
    <s v="Creado"/>
    <s v="CONTAINER25"/>
    <x v="0"/>
    <s v="Delivery"/>
    <s v="Calle loma de las orquídeas 138, dpto 401 Por la nueva municipalidad de Surco"/>
    <s v="SANTIAGO DE SURCO"/>
    <s v="LIMA"/>
    <s v="LIMA"/>
    <d v="2023-10-23T12:50:56"/>
    <x v="1117"/>
    <d v="2023-10-23T19:20:38"/>
    <x v="0"/>
    <x v="0"/>
    <x v="0"/>
  </r>
  <r>
    <n v="32"/>
    <s v="FDC9X2EDA07H-1"/>
    <s v="FDC9X2EDA07H"/>
    <s v="Normal"/>
    <s v="MELINA YOSELIN ESPINOZA ZULOAGA"/>
    <s v="DNI"/>
    <n v="75378088"/>
    <n v="51"/>
    <n v="997390964"/>
    <x v="1"/>
    <s v="Domicilio"/>
    <s v="Confirmada"/>
    <s v="Diferida"/>
    <s v="Ecommerce desktop"/>
    <s v="Cluster"/>
    <s v="Picado"/>
    <x v="3"/>
    <s v="Creado"/>
    <s v="CONTAINER22"/>
    <x v="0"/>
    <s v="Delivery"/>
    <s v="Jr.Loreto 480"/>
    <s v="LA MOLINA"/>
    <s v="LIMA"/>
    <s v="LIMA"/>
    <d v="2023-10-23T13:17:28"/>
    <x v="1118"/>
    <d v="2023-10-23T19:19:56"/>
    <x v="0"/>
    <x v="0"/>
    <x v="0"/>
  </r>
  <r>
    <n v="33"/>
    <s v="FDC9X2IAUDXH-1"/>
    <s v="FDC9X2IAUDXH"/>
    <s v="Normal"/>
    <s v="MARIA CLAUDIA CORONADO AMAYA"/>
    <s v="DNI"/>
    <n v="71618835"/>
    <n v="51"/>
    <n v="976915937"/>
    <x v="1"/>
    <s v="Tienda"/>
    <s v="Confirmada"/>
    <s v="Diferida"/>
    <s v="Ecommerce mobile"/>
    <s v="Cluster"/>
    <s v="Picado"/>
    <x v="2"/>
    <s v="Creado"/>
    <m/>
    <x v="4"/>
    <s v="Mega Plaza Independencia"/>
    <s v="Av. Alfredo Mendiola  Nro 698  C.C. Megaplaza Tda. 30"/>
    <s v="INDEPENDENCIA"/>
    <s v="LIMA"/>
    <s v="LIMA"/>
    <d v="2023-10-23T13:37:22"/>
    <x v="1119"/>
    <d v="2023-10-23T18:53:31"/>
    <x v="0"/>
    <x v="0"/>
    <x v="0"/>
  </r>
  <r>
    <n v="34"/>
    <s v="FDC9X2KSF1YZ-1"/>
    <s v="FDC9X2KSF1YZ"/>
    <s v="Normal"/>
    <s v="ANGIE FABIOLA PRADO TELLO"/>
    <s v="DNI"/>
    <n v="15853737"/>
    <n v="51"/>
    <n v="983265352"/>
    <x v="1"/>
    <s v="Domicilio"/>
    <s v="Confirmada"/>
    <s v="Diferida"/>
    <s v="Ecommerce android"/>
    <m/>
    <m/>
    <x v="1"/>
    <s v="Picado"/>
    <s v="CONTAINER159"/>
    <x v="1"/>
    <s v="Delivery"/>
    <s v="CALLE JOSE OLAYA 115 ANTIGUA PANAMERICANA NTE. 115, SUPE PUERTO, PERU. PASANDO LA CURVA 2DA CAPILLA ROSADA"/>
    <s v="SUPE PUERTO"/>
    <s v="BARRANCA"/>
    <s v="LIMA"/>
    <d v="2023-10-23T17:03:47"/>
    <x v="1120"/>
    <d v="2023-10-23T19:18:23"/>
    <x v="0"/>
    <x v="0"/>
    <x v="0"/>
  </r>
  <r>
    <n v="35"/>
    <s v="FDC9X2KZDVC3-1"/>
    <s v="FDC9X2KZDVC3"/>
    <s v="Normal"/>
    <s v="flor de maria  punez lazo"/>
    <s v="DNI"/>
    <n v="20120998"/>
    <n v="51"/>
    <n v="999934238"/>
    <x v="1"/>
    <s v="Tienda"/>
    <s v="Confirmada"/>
    <s v="Diferida"/>
    <s v="Admin mobile"/>
    <s v="Tiendas"/>
    <s v="Picado"/>
    <x v="0"/>
    <s v="Creado"/>
    <m/>
    <x v="23"/>
    <s v="Open Plaza Huancayo"/>
    <s v="Av. Ferrocarril Nro 146-150 Esq. Con Prol. San Carlos Nro 136 C.C. Open Plaza Huancayo LC30"/>
    <s v="HUANCAYO"/>
    <s v="HUANCAYO"/>
    <s v="JUNÍN"/>
    <d v="2023-10-23T13:48:46"/>
    <x v="1121"/>
    <d v="2023-10-23T19:39:56"/>
    <x v="3"/>
    <x v="1"/>
    <x v="0"/>
  </r>
  <r>
    <n v="36"/>
    <s v="FDC9X2UFWDFV-1"/>
    <s v="FDC9X2UFWDFV"/>
    <s v="Normal"/>
    <s v="sarita jaramillo"/>
    <s v="DNI"/>
    <n v="45993296"/>
    <n v="51"/>
    <n v="972798796"/>
    <x v="1"/>
    <s v="Tienda"/>
    <s v="Confirmada"/>
    <s v="Diferida"/>
    <s v="Admin desktop"/>
    <s v="Cluster"/>
    <s v="Picado"/>
    <x v="4"/>
    <s v="Creado"/>
    <s v="CONTAINER24"/>
    <x v="0"/>
    <s v="Gamarra 801-803 La Victoria Lima"/>
    <s v="Jr. Gamarra Nro 801 - 803"/>
    <s v="LA VICTORIA"/>
    <s v="LIMA"/>
    <s v="LIMA"/>
    <d v="2023-10-23T14:04:59"/>
    <x v="1122"/>
    <d v="2023-10-23T19:20:21"/>
    <x v="0"/>
    <x v="0"/>
    <x v="0"/>
  </r>
  <r>
    <n v="37"/>
    <s v="FDC9X2UKHFLE-1"/>
    <s v="FDC9X2UKHFLE"/>
    <s v="Normal"/>
    <s v="CARLA NANCY DIAZ MARIN"/>
    <s v="DNI"/>
    <n v="74283868"/>
    <n v="51"/>
    <n v="967334746"/>
    <x v="1"/>
    <s v="Tienda"/>
    <s v="Confirmada"/>
    <s v="Diferida"/>
    <s v="Ecommerce android"/>
    <m/>
    <m/>
    <x v="2"/>
    <s v="Picado"/>
    <s v="CONTAINER16"/>
    <x v="1"/>
    <s v="SJL Chimu 757 Lima"/>
    <s v="Av. Chimu Nro 757"/>
    <s v="SAN JUAN DE LURIGANCHO"/>
    <s v="LIMA"/>
    <s v="LIMA"/>
    <d v="2023-10-23T14:05:39"/>
    <x v="1123"/>
    <d v="2023-10-23T19:02:26"/>
    <x v="0"/>
    <x v="0"/>
    <x v="0"/>
  </r>
  <r>
    <n v="38"/>
    <s v="FDC9X2UPNY0H-1"/>
    <s v="FDC9X2UPNY0H"/>
    <s v="Normal"/>
    <s v="CHRISTIAN FIDEL VILLENA ABRIOJO"/>
    <s v="DNI"/>
    <n v="72898371"/>
    <n v="51"/>
    <n v="923404871"/>
    <x v="1"/>
    <s v="Tienda"/>
    <s v="Confirmada"/>
    <s v="Diferida"/>
    <s v="Ecommerce desktop"/>
    <m/>
    <m/>
    <x v="2"/>
    <s v="Picado"/>
    <s v="CONTAINER35"/>
    <x v="1"/>
    <s v="Mega Plaza Independencia"/>
    <s v="Av. Alfredo Mendiola  Nro 698  C.C. Megaplaza Tda. 30"/>
    <s v="INDEPENDENCIA"/>
    <s v="LIMA"/>
    <s v="LIMA"/>
    <d v="2023-10-23T14:16:29"/>
    <x v="1124"/>
    <d v="2023-10-23T19:05:51"/>
    <x v="0"/>
    <x v="0"/>
    <x v="0"/>
  </r>
  <r>
    <n v="39"/>
    <s v="FDC9X2X0HYU1-1"/>
    <s v="FDC9X2X0HYU1"/>
    <s v="Normal"/>
    <s v="milagros idme marca"/>
    <s v="DNI"/>
    <n v="47927444"/>
    <n v="51"/>
    <n v="936013950"/>
    <x v="1"/>
    <s v="Tienda"/>
    <s v="Confirmada"/>
    <s v="Diferida"/>
    <s v="Admin mobile"/>
    <m/>
    <m/>
    <x v="2"/>
    <s v="Picado"/>
    <s v="CONTAINER42"/>
    <x v="1"/>
    <s v="Plaza Norte"/>
    <s v="Av. Alfredo Mendiola Nro 1400 Int. 132 - 134 C.C. Plaza Lima Norte"/>
    <s v="INDEPENDENCIA"/>
    <s v="LIMA"/>
    <s v="LIMA"/>
    <d v="2023-10-23T14:20:05"/>
    <x v="1125"/>
    <d v="2023-10-23T19:01:13"/>
    <x v="0"/>
    <x v="0"/>
    <x v="0"/>
  </r>
  <r>
    <n v="40"/>
    <s v="FDC9X2XQLW79-1"/>
    <s v="FDC9X2XQLW79"/>
    <s v="Normal"/>
    <s v="Cinthya elizabeht Tito ancco"/>
    <s v="DNI"/>
    <n v="43172119"/>
    <n v="51"/>
    <n v="920671491"/>
    <x v="1"/>
    <s v="Domicilio"/>
    <s v="Confirmada"/>
    <s v="Diferida"/>
    <s v="Ecommerce android"/>
    <m/>
    <m/>
    <x v="1"/>
    <s v="Picado"/>
    <s v="CONTAINER115"/>
    <x v="1"/>
    <s v="Delivery"/>
    <s v="José Olaya 109, Urbanización 15 de Agosto, Apima Recta grifo Petro America , con Av industrial"/>
    <s v="PAUCARPATA"/>
    <s v="AREQUIPA"/>
    <s v="AREQUIPA"/>
    <d v="2023-10-23T14:23:59"/>
    <x v="1126"/>
    <d v="2023-10-23T19:13:24"/>
    <x v="0"/>
    <x v="0"/>
    <x v="0"/>
  </r>
  <r>
    <n v="41"/>
    <s v="FDC9X2Y7ZW1M-1"/>
    <s v="FDC9X2Y7ZW1M"/>
    <s v="Normal"/>
    <s v="KATHERINEE CASTILLO FLORES"/>
    <s v="DNI"/>
    <n v="46943966"/>
    <n v="51"/>
    <n v="936922242"/>
    <x v="1"/>
    <s v="Tienda"/>
    <s v="Confirmada"/>
    <s v="Diferida"/>
    <s v="Ecommerce mobile"/>
    <m/>
    <m/>
    <x v="2"/>
    <s v="Picado"/>
    <s v="CONTAINER5"/>
    <x v="1"/>
    <s v="Real Plaza Pro"/>
    <s v="Av. Alfredo Mendiola 7042 C.C. Real Plaza Pro Tda. LC Nro 04, LC  Nro 05"/>
    <s v="SAN MARTIN DE PORRES"/>
    <s v="LIMA"/>
    <s v="LIMA"/>
    <d v="2023-10-23T14:33:33"/>
    <x v="1127"/>
    <d v="2023-10-23T17:48:02"/>
    <x v="0"/>
    <x v="0"/>
    <x v="0"/>
  </r>
  <r>
    <n v="42"/>
    <s v="FDC9X2YBG7NB-1"/>
    <s v="FDC9X2YBG7NB"/>
    <s v="Normal"/>
    <s v="JEAN CARLOS HILAQUITA QUISPISAYA"/>
    <s v="DNI"/>
    <n v="73595245"/>
    <n v="51"/>
    <n v="967872171"/>
    <x v="1"/>
    <s v="Tienda"/>
    <s v="Confirmada"/>
    <s v="Diferida"/>
    <s v="Ecommerce mobile"/>
    <m/>
    <m/>
    <x v="2"/>
    <s v="Picado"/>
    <s v="CONTAINER4"/>
    <x v="1"/>
    <s v="Jr De La Union 860 Lima Lima"/>
    <s v="Jr. De la Union Nro 860"/>
    <s v="LIMA"/>
    <s v="LIMA"/>
    <s v="LIMA"/>
    <d v="2023-10-23T14:31:02"/>
    <x v="1128"/>
    <d v="2023-10-23T19:00:47"/>
    <x v="0"/>
    <x v="0"/>
    <x v="0"/>
  </r>
  <r>
    <n v="43"/>
    <s v="FDC9X2Z8EDYU-1"/>
    <s v="FDC9X2Z8EDYU"/>
    <s v="Normal"/>
    <s v="DARIO  QUISPE BARRA"/>
    <s v="DNI"/>
    <n v="23913245"/>
    <n v="51"/>
    <n v="913032734"/>
    <x v="1"/>
    <s v="Tienda"/>
    <s v="Confirmada"/>
    <s v="Diferida"/>
    <s v="Admin desktop"/>
    <s v="Cluster"/>
    <s v="Picado"/>
    <x v="0"/>
    <s v="Creado"/>
    <s v="CONTAINER10"/>
    <x v="0"/>
    <s v="Real Plaza Cuzco"/>
    <s v="Av. La Cultura C.C. Real Plaza Cuzco, Tda Nro 148"/>
    <s v="CUSCO"/>
    <s v="CUSCO"/>
    <s v="CUSCO"/>
    <d v="2023-10-23T14:33:48"/>
    <x v="1129"/>
    <d v="2023-10-23T19:17:31"/>
    <x v="0"/>
    <x v="0"/>
    <x v="0"/>
  </r>
  <r>
    <n v="44"/>
    <s v="FDC9X2ZQI3RN-1"/>
    <s v="FDC9X2ZQI3RN"/>
    <s v="Normal"/>
    <s v="KARINA ROSA SANDOVAL ALARCON"/>
    <s v="DNI"/>
    <n v="22093602"/>
    <n v="51"/>
    <n v="956981339"/>
    <x v="1"/>
    <s v="Domicilio"/>
    <s v="Confirmada"/>
    <s v="Diferida"/>
    <s v="Ecommerce android"/>
    <m/>
    <m/>
    <x v="1"/>
    <s v="Picado"/>
    <s v="CONTAINER58"/>
    <x v="1"/>
    <s v="Delivery"/>
    <s v="VALLE BLANCO 1ERA ETAPA TORRE 6 DPTO 103 POR EL INNOVA SCHOOL"/>
    <s v="CERRO COLORADO"/>
    <s v="AREQUIPA"/>
    <s v="AREQUIPA"/>
    <d v="2023-10-23T14:36:21"/>
    <x v="1130"/>
    <d v="2023-10-23T19:13:54"/>
    <x v="0"/>
    <x v="0"/>
    <x v="0"/>
  </r>
  <r>
    <n v="45"/>
    <s v="FDC9X3053AST-1"/>
    <s v="FDC9X3053AST"/>
    <s v="Normal"/>
    <s v="LESLY CHAVEZ AGUILAR"/>
    <s v="DNI"/>
    <n v="75571568"/>
    <n v="51"/>
    <n v="998955763"/>
    <x v="1"/>
    <s v="Domicilio"/>
    <s v="Confirmada"/>
    <s v="Diferida"/>
    <s v="Ecommerce android"/>
    <m/>
    <m/>
    <x v="1"/>
    <s v="Picado"/>
    <s v="CONTAINER21"/>
    <x v="1"/>
    <s v="Delivery"/>
    <s v="PASAJE MARIO DIAZ ZOBRADO 150 HOTEL EL JAKAL"/>
    <s v="CHOTA"/>
    <s v="CHOTA"/>
    <s v="CAJAMARCA"/>
    <d v="2023-10-23T14:41:00"/>
    <x v="493"/>
    <d v="2023-10-23T19:41:42"/>
    <x v="0"/>
    <x v="0"/>
    <x v="0"/>
  </r>
  <r>
    <n v="46"/>
    <s v="FDC9X30DHKHL-1"/>
    <s v="FDC9X30DHKHL"/>
    <s v="Normal"/>
    <s v="JESUS FERNANDO FLORES KELLY"/>
    <s v="DNI"/>
    <n v="46630402"/>
    <n v="51"/>
    <n v="912728504"/>
    <x v="1"/>
    <s v="Tienda"/>
    <s v="Confirmada"/>
    <s v="Diferida"/>
    <s v="Admin mobile"/>
    <m/>
    <m/>
    <x v="2"/>
    <s v="Picado"/>
    <s v="CONTAINER31"/>
    <x v="1"/>
    <s v="SJM San Juan 1162 Lima"/>
    <s v="Av. San Juan Nro 1162 - 1162a"/>
    <s v="SAN JUAN DE MIRAFLORES"/>
    <s v="LIMA"/>
    <s v="LIMA"/>
    <d v="2023-10-23T14:42:21"/>
    <x v="1131"/>
    <d v="2023-10-23T18:27:51"/>
    <x v="0"/>
    <x v="0"/>
    <x v="0"/>
  </r>
  <r>
    <n v="47"/>
    <s v="FDC9X325QOAB-1"/>
    <s v="FDC9X325QOAB"/>
    <s v="Normal"/>
    <s v="LIDA JARAMILLO VERGARA"/>
    <s v="DNI"/>
    <n v="71927794"/>
    <n v="51"/>
    <n v="927503153"/>
    <x v="1"/>
    <s v="Tienda"/>
    <s v="Confirmada"/>
    <s v="Diferida"/>
    <s v="Admin desktop"/>
    <s v="Cluster"/>
    <s v="Picado"/>
    <x v="0"/>
    <s v="Creado"/>
    <s v="CONTAINER4"/>
    <x v="0"/>
    <s v="Huaraz Luzuriaga 526 Ancash"/>
    <s v="Av. Luzuriaga Nro 526"/>
    <s v="HUARAZ"/>
    <s v="HUARAZ"/>
    <s v="ANCASH"/>
    <d v="2023-10-23T14:51:37"/>
    <x v="1132"/>
    <d v="2023-10-23T19:15:25"/>
    <x v="0"/>
    <x v="0"/>
    <x v="0"/>
  </r>
  <r>
    <n v="48"/>
    <s v="FDC9X32D8S6X-1"/>
    <s v="FDC9X32D8S6X"/>
    <s v="Normal"/>
    <s v="JULIA ERCELIZ CARLOS MORALES"/>
    <s v="DNI"/>
    <n v="46893058"/>
    <n v="51"/>
    <n v="972398414"/>
    <x v="1"/>
    <s v="Domicilio"/>
    <s v="Confirmada"/>
    <s v="Diferida"/>
    <s v="Ecommerce mobile"/>
    <m/>
    <m/>
    <x v="1"/>
    <s v="Picado"/>
    <s v="CONTAINER105"/>
    <x v="1"/>
    <s v="Delivery"/>
    <s v="Jr. Freddy aliaga 710 Al costado del restaurante toro mata"/>
    <s v="TOCACHE"/>
    <s v="TOCACHE"/>
    <s v="SAN MARTÍN"/>
    <d v="2023-10-23T14:54:23"/>
    <x v="1133"/>
    <d v="2023-10-23T19:20:22"/>
    <x v="0"/>
    <x v="0"/>
    <x v="0"/>
  </r>
  <r>
    <n v="49"/>
    <s v="FDC9X3ALVAZ4-1"/>
    <s v="FDC9X3ALVAZ4"/>
    <s v="Normal"/>
    <s v="VALERIA VICTORIA VELEZ MONTOYA"/>
    <s v="DNI"/>
    <n v="71803212"/>
    <n v="51"/>
    <n v="995553578"/>
    <x v="1"/>
    <s v="Tienda"/>
    <s v="Confirmada"/>
    <s v="Diferida"/>
    <s v="Ecommerce desktop"/>
    <m/>
    <m/>
    <x v="2"/>
    <s v="Picado"/>
    <s v="CONTAINER9"/>
    <x v="1"/>
    <s v="Plaza San Miguel"/>
    <s v="Av. La Marina Nro 2000 Tda. Nro 96 SN C.C. Plaza San Miguel"/>
    <s v="SAN MIGUEL"/>
    <s v="LIMA"/>
    <s v="LIMA"/>
    <d v="2023-10-23T15:08:00"/>
    <x v="1134"/>
    <d v="2023-10-23T18:59:15"/>
    <x v="0"/>
    <x v="0"/>
    <x v="0"/>
  </r>
  <r>
    <n v="50"/>
    <s v="FDC9X3EEMTPO-1"/>
    <s v="FDC9X3EEMTPO"/>
    <s v="Normal"/>
    <s v="BRANDON SMIT MANOSALVA CAMPOS"/>
    <s v="DNI"/>
    <n v="74376669"/>
    <n v="51"/>
    <n v="949683157"/>
    <x v="1"/>
    <s v="Domicilio"/>
    <s v="Confirmada"/>
    <s v="Diferida"/>
    <s v="Ecommerce android"/>
    <m/>
    <m/>
    <x v="1"/>
    <s v="Picado"/>
    <s v="CONTAINER117"/>
    <x v="1"/>
    <s v="Delivery"/>
    <s v="JR. ALONSO UGARTE 340 FRENTE AL MERCADO DE BCA"/>
    <s v="BAMBAMARCA"/>
    <s v="HUALGAYOC"/>
    <s v="CAJAMARCA"/>
    <d v="2023-10-23T15:25:22"/>
    <x v="1135"/>
    <d v="2023-10-23T19:21:39"/>
    <x v="0"/>
    <x v="0"/>
    <x v="0"/>
  </r>
  <r>
    <n v="51"/>
    <s v="FDC9X3FR9A6U-2"/>
    <s v="FDC9X3FR9A6U"/>
    <s v="Normal"/>
    <s v="ROSA ISABEL PITOT TINTA"/>
    <s v="DNI"/>
    <n v="40271935"/>
    <n v="51"/>
    <n v="952212837"/>
    <x v="1"/>
    <s v="Tienda"/>
    <s v="Confirmada"/>
    <s v="Diferida"/>
    <s v="Ecommerce mobile"/>
    <m/>
    <m/>
    <x v="2"/>
    <s v="Picado"/>
    <s v="CONTAINER23"/>
    <x v="1"/>
    <s v="SJM San Juan 1162 Lima"/>
    <s v="Av. San Juan Nro 1162 - 1162a"/>
    <s v="SAN JUAN DE MIRAFLORES"/>
    <s v="LIMA"/>
    <s v="LIMA"/>
    <d v="2023-10-23T15:34:06"/>
    <x v="1136"/>
    <d v="2023-10-23T19:34:23"/>
    <x v="0"/>
    <x v="0"/>
    <x v="0"/>
  </r>
  <r>
    <n v="52"/>
    <s v="FDC9X3I5WEP0-1"/>
    <s v="FDC9X3I5WEP0"/>
    <s v="Normal"/>
    <s v="Gardenia Maria Balcazar Moncada"/>
    <s v="CE"/>
    <n v="706547775"/>
    <n v="593"/>
    <n v="981327841"/>
    <x v="1"/>
    <s v="Tienda"/>
    <s v="Confirmada"/>
    <s v="Diferida"/>
    <s v="Admin desktop"/>
    <m/>
    <m/>
    <x v="0"/>
    <s v="Picado"/>
    <s v="CONTAINER79"/>
    <x v="1"/>
    <s v="Tumbes Republica Del Peru 319 Tumbes"/>
    <s v="Av. Republica del Peru Nro 319 (Lote 31 Mz A)"/>
    <s v="TUMBES"/>
    <s v="TUMBES"/>
    <s v="TUMBES"/>
    <d v="2023-10-23T15:47:46"/>
    <x v="1137"/>
    <d v="2023-10-23T19:34:41"/>
    <x v="0"/>
    <x v="0"/>
    <x v="0"/>
  </r>
  <r>
    <n v="53"/>
    <s v="FDC9X3SFYIST-1"/>
    <s v="FDC9X3SFYIST"/>
    <s v="Normal"/>
    <s v="YAJAIRA NALLELY CORZO JARAMILLO"/>
    <s v="DNI"/>
    <n v="75246452"/>
    <n v="51"/>
    <n v="903017106"/>
    <x v="1"/>
    <s v="Domicilio"/>
    <s v="Confirmada"/>
    <s v="Diferida"/>
    <s v="Ecommerce mobile"/>
    <m/>
    <m/>
    <x v="1"/>
    <s v="Picado"/>
    <s v="CONTAINER103"/>
    <x v="1"/>
    <s v="Delivery"/>
    <s v="MZ  C  LOTE 23 SOL DE CAUDEVILLA GRIFO CHAPERITO"/>
    <s v="CARABAYLLO"/>
    <s v="LIMA"/>
    <s v="LIMA"/>
    <d v="2023-10-23T16:46:11"/>
    <x v="1138"/>
    <d v="2023-10-23T18:20:18"/>
    <x v="0"/>
    <x v="0"/>
    <x v="0"/>
  </r>
  <r>
    <n v="54"/>
    <s v="FDC9X3T9O9YX-1"/>
    <s v="FDC9X3T9O9YX"/>
    <s v="Normal"/>
    <s v="SOLENKA ZAHORI MENDOZA AVALOS"/>
    <s v="DNI"/>
    <n v="70187056"/>
    <n v="51"/>
    <n v="956802825"/>
    <x v="1"/>
    <s v="Domicilio"/>
    <s v="Confirmada"/>
    <s v="Diferida"/>
    <s v="Ecommerce android"/>
    <m/>
    <m/>
    <x v="1"/>
    <s v="Picado"/>
    <s v="CONTAINER154"/>
    <x v="1"/>
    <s v="Delivery"/>
    <s v="PROLONGACIÓN CHINCHAYSUYO MZA LT 14 ESPALDA DEL CENTRO RECREATIVO MARACANAZO"/>
    <s v="TUPAC AMARU INCA"/>
    <s v="PISCO"/>
    <s v="ICA"/>
    <d v="2023-10-23T16:26:48"/>
    <x v="1139"/>
    <d v="2023-10-23T18:25:20"/>
    <x v="0"/>
    <x v="0"/>
    <x v="0"/>
  </r>
  <r>
    <n v="55"/>
    <s v="FDC9X3TRF4GT-1"/>
    <s v="FDC9X3TRF4GT"/>
    <s v="Normal"/>
    <s v="MAXIMA AURORA RASHTA LOCK"/>
    <s v="DNI"/>
    <n v="31602280"/>
    <n v="51"/>
    <n v="954958539"/>
    <x v="1"/>
    <s v="Tienda"/>
    <s v="Confirmada"/>
    <s v="Diferida"/>
    <s v="Admin desktop"/>
    <m/>
    <m/>
    <x v="0"/>
    <s v="Picado"/>
    <s v="CONTAINER150"/>
    <x v="1"/>
    <s v="Huaraz Luzuriaga 526 Ancash"/>
    <s v="Av. Luzuriaga Nro 526"/>
    <s v="HUARAZ"/>
    <s v="HUARAZ"/>
    <s v="ANCASH"/>
    <d v="2023-10-23T16:17:54"/>
    <x v="1140"/>
    <d v="2023-10-23T17:25:55"/>
    <x v="0"/>
    <x v="0"/>
    <x v="0"/>
  </r>
  <r>
    <n v="56"/>
    <s v="FDC9X3VBHF7X-1"/>
    <s v="FDC9X3VBHF7X"/>
    <s v="Normal"/>
    <s v="FRANK MELENDEZ CARRANZA"/>
    <s v="DNI"/>
    <n v="46685853"/>
    <n v="51"/>
    <n v="966832765"/>
    <x v="1"/>
    <s v="Domicilio"/>
    <s v="Confirmada"/>
    <s v="Diferida"/>
    <s v="Ecommerce android"/>
    <m/>
    <m/>
    <x v="1"/>
    <s v="Picado"/>
    <s v="CONTAINER15"/>
    <x v="1"/>
    <s v="Delivery"/>
    <s v="CESAR VALLEJOS FRENTE DEL POSO DE AGUA"/>
    <s v="BAGUA"/>
    <s v="BAGUA"/>
    <s v="AMAZONAS"/>
    <d v="2023-10-23T16:57:08"/>
    <x v="1141"/>
    <d v="2023-10-23T19:00:23"/>
    <x v="0"/>
    <x v="0"/>
    <x v="0"/>
  </r>
  <r>
    <n v="57"/>
    <s v="FDC9X3WXZ7W2-1"/>
    <s v="FDC9X3WXZ7W2"/>
    <s v="Normal"/>
    <s v="MARYROSA PAOLA HUASASQUICHE RUIZ"/>
    <s v="DNI"/>
    <n v="72103742"/>
    <n v="51"/>
    <n v="921503484"/>
    <x v="1"/>
    <s v="Tienda"/>
    <s v="Confirmada"/>
    <s v="Diferida"/>
    <s v="Ecommerce android"/>
    <m/>
    <m/>
    <x v="2"/>
    <s v="Picado"/>
    <s v="CONTAINER14"/>
    <x v="1"/>
    <s v="Mall Plaza Bellavista"/>
    <s v="Av. Oscar R. Benavides Nro 3866 C.C. Mall Aventura Plaza Tda. 1040"/>
    <s v="CALLAO"/>
    <s v="PROV. CONST. DEL CALLAO"/>
    <s v="CALLAO"/>
    <d v="2023-10-23T16:36:53"/>
    <x v="1142"/>
    <d v="2023-10-23T17:49:57"/>
    <x v="0"/>
    <x v="0"/>
    <x v="0"/>
  </r>
  <r>
    <n v="58"/>
    <s v="FDC9X3XKLTWT-1"/>
    <s v="FDC9X3XKLTWT"/>
    <s v="Normal"/>
    <s v="SANDRA LUZ VILA CARHUANCHO"/>
    <s v="DNI"/>
    <n v="41259064"/>
    <n v="51"/>
    <n v="925783651"/>
    <x v="1"/>
    <s v="Tienda"/>
    <s v="Confirmada"/>
    <s v="Diferida"/>
    <s v="Admin desktop"/>
    <s v="Tiendas"/>
    <s v="Picado"/>
    <x v="0"/>
    <s v="Creado"/>
    <m/>
    <x v="23"/>
    <s v="Real Plaza Huancayo"/>
    <s v="Av. Ferrocarril Nro 1035  C.C. Real Plaza Huancayo Tda. Nro 249"/>
    <s v="HUANCAYO"/>
    <s v="HUANCAYO"/>
    <s v="JUNÍN"/>
    <d v="2023-10-23T16:40:39"/>
    <x v="1143"/>
    <d v="2023-10-23T19:40:32"/>
    <x v="3"/>
    <x v="1"/>
    <x v="0"/>
  </r>
  <r>
    <n v="59"/>
    <s v="FDC9X3XPQ6UJ-1"/>
    <s v="FDC9X3XPQ6UJ"/>
    <s v="Normal"/>
    <s v="ERIKA SUGHEY MUÑOZ SALAZAR"/>
    <s v="DNI"/>
    <n v="47351346"/>
    <n v="51"/>
    <n v="945349087"/>
    <x v="1"/>
    <s v="Domicilio"/>
    <s v="Confirmada"/>
    <s v="Diferida"/>
    <s v="Ecommerce desktop"/>
    <m/>
    <m/>
    <x v="1"/>
    <s v="Picado"/>
    <s v="CONTAINER39"/>
    <x v="1"/>
    <s v="Delivery"/>
    <s v="PROLONGACION MANCO CAPAC MZ B LT 20 URBANIZACION PEDRO MERINO"/>
    <s v="CHEPEN"/>
    <s v="CHEPEN"/>
    <s v="LA LIBERTAD"/>
    <d v="2023-10-23T16:41:41"/>
    <x v="706"/>
    <d v="2023-10-23T18:12:39"/>
    <x v="0"/>
    <x v="0"/>
    <x v="0"/>
  </r>
  <r>
    <n v="60"/>
    <s v="FDC9X3YLN8L3-1"/>
    <s v="FDC9X3YLN8L3"/>
    <s v="Normal"/>
    <s v="Faustina  Montano"/>
    <s v="DNI"/>
    <n v="8444781"/>
    <n v="51"/>
    <n v="924102528"/>
    <x v="1"/>
    <s v="Domicilio"/>
    <s v="Confirmada"/>
    <s v="Diferida"/>
    <s v="Ecommerce mobile"/>
    <m/>
    <m/>
    <x v="1"/>
    <s v="Picado"/>
    <s v="CONTAINER67"/>
    <x v="1"/>
    <s v="Delivery"/>
    <s v="Av Pacasmayo 433 dpto 102 Al frente de los tanques de agua"/>
    <s v="CALLAO"/>
    <s v="PROV. CONST. DEL CALLAO"/>
    <s v="CALLAO"/>
    <d v="2023-10-23T18:00:33"/>
    <x v="1144"/>
    <d v="2023-10-23T19:18:56"/>
    <x v="0"/>
    <x v="0"/>
    <x v="0"/>
  </r>
  <r>
    <n v="61"/>
    <s v="FDC9X485EJ15-1"/>
    <s v="FDC9X485EJ15"/>
    <s v="Normal"/>
    <s v="LUCERO CHIPANA ALFARO"/>
    <s v="DNI"/>
    <n v="71737665"/>
    <n v="51"/>
    <n v="962324062"/>
    <x v="1"/>
    <s v="Tienda"/>
    <s v="Confirmada"/>
    <s v="Diferida"/>
    <s v="Ecommerce desktop"/>
    <m/>
    <m/>
    <x v="2"/>
    <s v="Picado"/>
    <s v="CONTAINER45"/>
    <x v="1"/>
    <s v="Plaza Lima Sur Chorrillos"/>
    <s v="Av. Paseo de la Republica s/n C.C. Plaza Lima Sur Tda. Nro 229 - 231"/>
    <s v="CHORRILLOS"/>
    <s v="LIMA"/>
    <s v="LIMA"/>
    <d v="2023-10-23T17:06:20"/>
    <x v="1145"/>
    <d v="2023-10-23T19:24:36"/>
    <x v="0"/>
    <x v="0"/>
    <x v="0"/>
  </r>
  <r>
    <n v="62"/>
    <s v="FDC9X48I35M5-1"/>
    <s v="FDC9X48I35M5"/>
    <s v="Normal"/>
    <s v="LIZBETH HELEN QUIROZ ALEJOS"/>
    <s v="DNI"/>
    <n v="45054887"/>
    <n v="51"/>
    <n v="994320316"/>
    <x v="1"/>
    <s v="Domicilio"/>
    <s v="Confirmada"/>
    <s v="Diferida"/>
    <s v="Ecommerce desktop"/>
    <m/>
    <m/>
    <x v="1"/>
    <s v="Picado"/>
    <s v="CONTAINER85"/>
    <x v="1"/>
    <s v="Delivery"/>
    <s v="CALLE CAJAMARCA 288 ASENTAMIENTO HUMANO PERALES SANTA ANITA ESPALDA PISTA AUXILIAR DE EVITAMIENTO PARQUE N° 1 PERALES"/>
    <s v="SANTA ANITA"/>
    <s v="LIMA"/>
    <s v="LIMA"/>
    <d v="2023-10-23T17:07:11"/>
    <x v="1146"/>
    <d v="2023-10-23T19:16:04"/>
    <x v="0"/>
    <x v="0"/>
    <x v="0"/>
  </r>
  <r>
    <n v="63"/>
    <s v="FDC9X48J5QZO-1"/>
    <s v="FDC9X48J5QZO"/>
    <s v="Normal"/>
    <s v="JAIME GARCIA GRAUS"/>
    <s v="DNI"/>
    <n v="9473856"/>
    <n v="51"/>
    <n v="952021952"/>
    <x v="1"/>
    <s v="Tienda"/>
    <s v="Confirmada"/>
    <s v="Diferida"/>
    <s v="Ecommerce mobile"/>
    <m/>
    <m/>
    <x v="2"/>
    <s v="Picado"/>
    <s v="CONTAINER36"/>
    <x v="1"/>
    <s v="La Rambla Brasil"/>
    <s v="Av. Brasil Nro 778 LC. 126 – 127 – CC. La Rambla Brasil"/>
    <s v="BREÑA"/>
    <s v="LIMA"/>
    <s v="LIMA"/>
    <d v="2023-10-23T17:12:35"/>
    <x v="1147"/>
    <d v="2023-10-23T19:07:15"/>
    <x v="0"/>
    <x v="0"/>
    <x v="0"/>
  </r>
  <r>
    <n v="64"/>
    <s v="FDC9X491317D-1"/>
    <s v="FDC9X491317D"/>
    <s v="Normal"/>
    <s v="Yober Terrones Vargas"/>
    <s v="DNI"/>
    <n v="47506915"/>
    <n v="51"/>
    <n v="958652759"/>
    <x v="1"/>
    <s v="Domicilio"/>
    <s v="Confirmada"/>
    <s v="Diferida"/>
    <s v="Ecommerce mobile"/>
    <m/>
    <m/>
    <x v="3"/>
    <s v="Picado"/>
    <s v="CONTAINER64"/>
    <x v="1"/>
    <s v="Delivery"/>
    <s v="JR Bartolomé Herrera 431 Altura cuadra 15 de caminos del inka"/>
    <s v="SANTIAGO DE SURCO"/>
    <s v="LIMA"/>
    <s v="LIMA"/>
    <d v="2023-10-23T17:17:35"/>
    <x v="1148"/>
    <d v="2023-10-23T19:26:01"/>
    <x v="0"/>
    <x v="0"/>
    <x v="0"/>
  </r>
  <r>
    <n v="65"/>
    <s v="FDC9X4AMYRJU-1"/>
    <s v="FDC9X4AMYRJU"/>
    <s v="Normal"/>
    <s v="ALFONSO FERNANDO PANTOJA SIMON"/>
    <s v="DNI"/>
    <n v="42850564"/>
    <n v="51"/>
    <n v="985133891"/>
    <x v="1"/>
    <s v="Tienda"/>
    <s v="Confirmada"/>
    <s v="Diferida"/>
    <s v="Ecommerce android"/>
    <m/>
    <m/>
    <x v="2"/>
    <s v="Picado"/>
    <s v="CONTAINER149"/>
    <x v="1"/>
    <s v="Jr De La Union 860 Lima Lima"/>
    <s v="Jr. De la Union Nro 860"/>
    <s v="LIMA"/>
    <s v="LIMA"/>
    <s v="LIMA"/>
    <d v="2023-10-23T17:20:14"/>
    <x v="1149"/>
    <d v="2023-10-23T19:07:48"/>
    <x v="0"/>
    <x v="0"/>
    <x v="0"/>
  </r>
  <r>
    <n v="66"/>
    <s v="FDC9X4CMVUMF-1"/>
    <s v="FDC9X4CMVUMF"/>
    <s v="Normal"/>
    <s v="Daniela Espejo"/>
    <s v="DNI"/>
    <n v="71253983"/>
    <n v="51"/>
    <n v="966383807"/>
    <x v="1"/>
    <s v="Tienda"/>
    <s v="Confirmada"/>
    <s v="Diferida"/>
    <s v="Ecommerce mobile"/>
    <m/>
    <m/>
    <x v="0"/>
    <s v="Picado"/>
    <s v="CONTAINER66"/>
    <x v="1"/>
    <s v="Real Plaza Huancayo"/>
    <s v="Av. Ferrocarril Nro 1035  C.C. Real Plaza Huancayo Tda. Nro 249"/>
    <s v="HUANCAYO"/>
    <s v="HUANCAYO"/>
    <s v="JUNÍN"/>
    <d v="2023-10-23T17:32:49"/>
    <x v="1150"/>
    <d v="2023-10-23T19:30:44"/>
    <x v="0"/>
    <x v="0"/>
    <x v="0"/>
  </r>
  <r>
    <n v="67"/>
    <s v="FDC9X4COULME-1"/>
    <s v="FDC9X4COULME"/>
    <s v="Normal"/>
    <s v="MARCO TULIO MALDONADO JIMENEZ"/>
    <s v="DNI"/>
    <n v="9404278"/>
    <n v="51"/>
    <n v="923359417"/>
    <x v="1"/>
    <s v="Domicilio"/>
    <s v="Confirmada"/>
    <s v="Diferida"/>
    <s v="Ecommerce android"/>
    <m/>
    <m/>
    <x v="1"/>
    <s v="Picado"/>
    <s v="CONTAINER76"/>
    <x v="1"/>
    <s v="Delivery"/>
    <s v="CALLE JAVIER HERAUD 374 URB. LUCYANA CRUCE ENTRE LA  AV. ISABEL CHIMPU OCLLO Y UNIVERSIITARIA"/>
    <s v="CARABAYLLO"/>
    <s v="LIMA"/>
    <s v="LIMA"/>
    <d v="2023-10-23T17:33:57"/>
    <x v="1151"/>
    <d v="2023-10-23T19:16:42"/>
    <x v="0"/>
    <x v="0"/>
    <x v="0"/>
  </r>
  <r>
    <n v="68"/>
    <s v="FDC9X4CU38KN-1"/>
    <s v="FDC9X4CU38KN"/>
    <s v="Normal"/>
    <s v="carlos alberto zarate zenteno"/>
    <s v="DNI"/>
    <n v="40621131"/>
    <n v="51"/>
    <n v="993805247"/>
    <x v="1"/>
    <s v="Tienda"/>
    <s v="Confirmada"/>
    <s v="Diferida"/>
    <s v="Admin desktop"/>
    <m/>
    <m/>
    <x v="2"/>
    <s v="Picado"/>
    <s v="CONTAINER143"/>
    <x v="1"/>
    <s v="Plaza Norte"/>
    <s v="Av. Alfredo Mendiola Nro 1400 Int. 132 - 134 C.C. Plaza Lima Norte"/>
    <s v="INDEPENDENCIA"/>
    <s v="LIMA"/>
    <s v="LIMA"/>
    <d v="2023-10-23T19:16:17"/>
    <x v="1152"/>
    <d v="2023-10-23T19:39:04"/>
    <x v="0"/>
    <x v="0"/>
    <x v="0"/>
  </r>
  <r>
    <n v="69"/>
    <s v="FDC9X4DAGSJM-1"/>
    <s v="FDC9X4DAGSJM"/>
    <s v="Normal"/>
    <s v="RENZO MARCHANI APARICIO"/>
    <s v="DNI"/>
    <n v="44248897"/>
    <n v="51"/>
    <n v="994233861"/>
    <x v="1"/>
    <s v="Tienda"/>
    <s v="Confirmada"/>
    <s v="Diferida"/>
    <s v="Admin mobile"/>
    <m/>
    <m/>
    <x v="0"/>
    <s v="Picado"/>
    <s v="CONTAINER25"/>
    <x v="1"/>
    <s v="Arequipa San Juan De Dios 225 Arequipa"/>
    <s v="San Juan de Dios Nro 225"/>
    <s v="AREQUIPA"/>
    <s v="AREQUIPA"/>
    <s v="AREQUIPA"/>
    <d v="2023-10-23T17:37:10"/>
    <x v="1153"/>
    <d v="2023-10-23T19:31:12"/>
    <x v="0"/>
    <x v="0"/>
    <x v="0"/>
  </r>
  <r>
    <n v="70"/>
    <s v="FDC9X4DBLIXS-1"/>
    <s v="FDC9X4DBLIXS"/>
    <s v="Normal"/>
    <s v="MICHAELL KIMBERLY OLENKA MORENO VASQUEZ"/>
    <s v="DNI"/>
    <n v="72430811"/>
    <n v="51"/>
    <n v="997058367"/>
    <x v="1"/>
    <s v="Domicilio"/>
    <s v="Confirmada"/>
    <s v="Diferida"/>
    <s v="Ecommerce android"/>
    <m/>
    <m/>
    <x v="1"/>
    <s v="Picado"/>
    <s v="CONTAINER60"/>
    <x v="1"/>
    <s v="Delivery"/>
    <s v="AV.JOSE GABRIEL CONDORCANQUI #946 PAYET FRENTE A LA COMISARIA DE PAYET, ALTURA CALLE 30"/>
    <s v="INDEPENDENCIA"/>
    <s v="LIMA"/>
    <s v="LIMA"/>
    <d v="2023-10-23T17:36:18"/>
    <x v="1154"/>
    <d v="2023-10-23T19:15:18"/>
    <x v="0"/>
    <x v="0"/>
    <x v="0"/>
  </r>
  <r>
    <n v="71"/>
    <s v="FDC9X4DHULLY-1"/>
    <s v="FDC9X4DHULLY"/>
    <s v="Normal"/>
    <s v="J. Martin Hostos Valdez"/>
    <s v="DNI"/>
    <n v="76544324"/>
    <n v="51"/>
    <n v="924378158"/>
    <x v="1"/>
    <s v="Tienda"/>
    <s v="Confirmada"/>
    <s v="Diferida"/>
    <s v="Admin desktop"/>
    <m/>
    <m/>
    <x v="2"/>
    <s v="Picado"/>
    <s v="CONTAINER122"/>
    <x v="1"/>
    <s v="Minka Callao"/>
    <s v="Av. Argentina 3093 Local L570 C.C. Minka"/>
    <s v="CALLAO"/>
    <s v="PROV. CONST. DEL CALLAO"/>
    <s v="CALLAO"/>
    <d v="2023-10-23T17:37:55"/>
    <x v="1155"/>
    <d v="2023-10-23T18:45:30"/>
    <x v="0"/>
    <x v="0"/>
    <x v="0"/>
  </r>
  <r>
    <n v="72"/>
    <s v="FDC9X4ERREVF-1"/>
    <s v="FDC9X4ERREVF"/>
    <s v="Normal"/>
    <s v="HELEN SARA MEDINA GUEVARA"/>
    <s v="DNI"/>
    <n v="45831501"/>
    <n v="51"/>
    <n v="997142643"/>
    <x v="1"/>
    <s v="Tienda"/>
    <s v="Confirmada"/>
    <s v="Diferida"/>
    <s v="Admin mobile"/>
    <m/>
    <m/>
    <x v="2"/>
    <s v="Picado"/>
    <s v="CONTAINER145"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7:45:28"/>
    <x v="1156"/>
    <d v="2023-10-23T18:44:58"/>
    <x v="0"/>
    <x v="0"/>
    <x v="0"/>
  </r>
  <r>
    <n v="73"/>
    <s v="FDC9X4F8SIFN-1"/>
    <s v="FDC9X4F8SIFN"/>
    <s v="Normal"/>
    <s v="Rocio Osorio"/>
    <s v="DNI"/>
    <n v="41484246"/>
    <n v="51"/>
    <n v="945023600"/>
    <x v="1"/>
    <s v="Tienda"/>
    <s v="Confirmada"/>
    <s v="Diferida"/>
    <s v="Ecommerce mobile"/>
    <m/>
    <m/>
    <x v="2"/>
    <s v="Picado"/>
    <s v="CONTAINER114"/>
    <x v="1"/>
    <s v="Real Plaza Salaverry"/>
    <s v="Av. Salaverry Nro 24 - LC. Nro 421 CC. Real Plaza Salaverry"/>
    <s v="JESUS MARIA"/>
    <s v="LIMA"/>
    <s v="LIMA"/>
    <d v="2023-10-23T17:52:01"/>
    <x v="1157"/>
    <d v="2023-10-23T19:26:18"/>
    <x v="0"/>
    <x v="0"/>
    <x v="0"/>
  </r>
  <r>
    <n v="74"/>
    <s v="FDC9X4FLEYU3-1"/>
    <s v="FDC9X4FLEYU3"/>
    <s v="Normal"/>
    <s v="Angélica  Vera Villavicencio"/>
    <s v="DNI"/>
    <n v="73372735"/>
    <n v="51"/>
    <n v="901423057"/>
    <x v="1"/>
    <s v="Domicilio"/>
    <s v="Confirmada"/>
    <s v="Diferida"/>
    <s v="Ecommerce android"/>
    <m/>
    <m/>
    <x v="1"/>
    <s v="Picado"/>
    <s v="CONTAINER8"/>
    <x v="1"/>
    <s v="Delivery"/>
    <s v="Luz y Fuerza D-17 A dos cuadras del SENATI"/>
    <s v="MOLLENDO"/>
    <s v="ISLAY"/>
    <s v="AREQUIPA"/>
    <d v="2023-10-23T18:02:43"/>
    <x v="1158"/>
    <d v="2023-10-23T19:21:14"/>
    <x v="0"/>
    <x v="0"/>
    <x v="0"/>
  </r>
  <r>
    <n v="75"/>
    <s v="FDC9X4G4NH86-1"/>
    <s v="FDC9X4G4NH86"/>
    <s v="Normal"/>
    <s v="adriana sanches"/>
    <s v="DNI"/>
    <n v="71277816"/>
    <n v="51"/>
    <n v="901792782"/>
    <x v="1"/>
    <s v="Tienda"/>
    <s v="Confirmada"/>
    <s v="Diferida"/>
    <s v="Admin mobile"/>
    <m/>
    <m/>
    <x v="2"/>
    <s v="Picado"/>
    <s v="CONTAINER68"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7:53:14"/>
    <x v="1159"/>
    <d v="2023-10-23T19:41:04"/>
    <x v="0"/>
    <x v="0"/>
    <x v="0"/>
  </r>
  <r>
    <n v="76"/>
    <s v="FDC9X4G5HHSP-1"/>
    <s v="FDC9X4G5HHSP"/>
    <s v="Normal"/>
    <s v="RUTH MARICIELO GUADALUPE MARÍN"/>
    <s v="DNI"/>
    <n v="71285165"/>
    <n v="51"/>
    <n v="972190544"/>
    <x v="1"/>
    <s v="Tienda"/>
    <s v="Confirmada"/>
    <s v="Diferida"/>
    <s v="Ecommerce android"/>
    <s v="Tiendas"/>
    <s v="Picado"/>
    <x v="2"/>
    <s v="Creado"/>
    <m/>
    <x v="23"/>
    <s v="SJL Proceres De Independencia 1713 Lima"/>
    <s v="Av. Proceres de la Independencia 1713 Interior A"/>
    <s v="SAN JUAN DE LURIGANCHO"/>
    <s v="LIMA"/>
    <s v="LIMA"/>
    <d v="2023-10-23T17:55:08"/>
    <x v="1160"/>
    <d v="2023-10-23T19:41:02"/>
    <x v="3"/>
    <x v="1"/>
    <x v="0"/>
  </r>
  <r>
    <n v="77"/>
    <s v="FDC9X4GBDPK4-1"/>
    <s v="FDC9X4GBDPK4"/>
    <s v="Normal"/>
    <s v="JUANA LILY ALVARADO VARELA"/>
    <s v="DNI"/>
    <n v="10486915"/>
    <n v="51"/>
    <n v="990239623"/>
    <x v="1"/>
    <s v="Domicilio"/>
    <s v="Confirmada"/>
    <s v="Diferida"/>
    <s v="Ecommerce mobile"/>
    <m/>
    <m/>
    <x v="1"/>
    <s v="Picado"/>
    <s v="CONTAINER91"/>
    <x v="1"/>
    <s v="Delivery"/>
    <s v="BLOCK A4 INGRESO 2 DPTO 304 CH FONAVI FRENTE A MALL DEL SUR A LA ALTURA DE LA CEVICHERÍA JUANITA"/>
    <s v="SAN JUAN DE MIRAFLORES"/>
    <s v="LIMA"/>
    <s v="LIMA"/>
    <d v="2023-10-23T17:56:17"/>
    <x v="1161"/>
    <d v="2023-10-23T19:20:44"/>
    <x v="0"/>
    <x v="0"/>
    <x v="0"/>
  </r>
  <r>
    <n v="78"/>
    <s v="FDC9X4ODLDCB-1"/>
    <s v="FDC9X4ODLDCB"/>
    <s v="Normal"/>
    <s v="Jose Zevallos"/>
    <s v="DNI"/>
    <n v="45890370"/>
    <n v="51"/>
    <n v="937169896"/>
    <x v="1"/>
    <s v="Tienda"/>
    <s v="Confirmada"/>
    <s v="Diferida"/>
    <s v="Ecommerce mobile"/>
    <m/>
    <m/>
    <x v="2"/>
    <s v="Picado"/>
    <s v="CONTAINER82"/>
    <x v="1"/>
    <s v="Mall Plaza Comas"/>
    <s v="Av. Los Angeles S/N - Mall Plaza Comas Tda B1014 - B1018"/>
    <s v="COMAS"/>
    <s v="LIMA"/>
    <s v="LIMA"/>
    <d v="2023-10-23T18:21:58"/>
    <x v="862"/>
    <d v="2023-10-23T19:38:24"/>
    <x v="0"/>
    <x v="0"/>
    <x v="0"/>
  </r>
  <r>
    <n v="79"/>
    <s v="FDC9X4OIPS3H-1"/>
    <s v="FDC9X4OIPS3H"/>
    <s v="Normal"/>
    <s v="sofia ariza zurita"/>
    <s v="DNI"/>
    <n v="76232652"/>
    <n v="51"/>
    <n v="912288578"/>
    <x v="1"/>
    <s v="Domicilio"/>
    <s v="Confirmada"/>
    <s v="Diferida"/>
    <s v="Ecommerce iOS"/>
    <m/>
    <m/>
    <x v="1"/>
    <s v="Picado"/>
    <s v="CONTAINER37"/>
    <x v="1"/>
    <s v="Delivery"/>
    <s v="Jrn Ancash 156 Al costado del colegio los angelitos una casa de mayólica azul"/>
    <s v="PARAMONGA"/>
    <s v="BARRANCA"/>
    <s v="LIMA"/>
    <d v="2023-10-23T18:08:10"/>
    <x v="1162"/>
    <d v="2023-10-23T19:20:08"/>
    <x v="0"/>
    <x v="0"/>
    <x v="0"/>
  </r>
  <r>
    <n v="80"/>
    <s v="FDC9X4ORGY6F-1"/>
    <s v="FDC9X4ORGY6F"/>
    <s v="Normal"/>
    <s v="DANY ALFONSO RIOS HUAMANI"/>
    <s v="DNI"/>
    <n v="70270965"/>
    <n v="51"/>
    <n v="916645589"/>
    <x v="1"/>
    <s v="Tienda"/>
    <s v="Confirmada"/>
    <s v="Diferida"/>
    <s v="Ecommerce desktop"/>
    <m/>
    <m/>
    <x v="0"/>
    <s v="Picado"/>
    <s v="CONTAINER7"/>
    <x v="1"/>
    <s v="Ayacucho Asamblea 206-208 Ayacucho"/>
    <s v="Jr. Asamblea Nro. 206 - 208"/>
    <s v="AYACUCHO"/>
    <s v="HUAMANGA"/>
    <s v="AYACUCHO"/>
    <d v="2023-10-23T18:06:32"/>
    <x v="1163"/>
    <d v="2023-10-23T19:31:32"/>
    <x v="0"/>
    <x v="0"/>
    <x v="0"/>
  </r>
  <r>
    <n v="81"/>
    <s v="FDC9X4P1TXW3-1"/>
    <s v="FDC9X4P1TXW3"/>
    <s v="Normal"/>
    <s v="SONIA MILAGROS CHUMACERO VICENTE"/>
    <s v="DNI"/>
    <n v="70616292"/>
    <n v="51"/>
    <n v="924307539"/>
    <x v="1"/>
    <s v="Tienda"/>
    <s v="Confirmada"/>
    <s v="Diferida"/>
    <s v="Ecommerce desktop"/>
    <m/>
    <m/>
    <x v="0"/>
    <s v="Picado"/>
    <s v="CONTAINER11"/>
    <x v="1"/>
    <s v="Lurin Monasterio 1582 Lima"/>
    <s v="Calle Monasterio, Lurín 1582 Sub Lote C"/>
    <s v="LURIN"/>
    <s v="LIMA"/>
    <s v="LIMA"/>
    <d v="2023-10-23T18:07:21"/>
    <x v="870"/>
    <d v="2023-10-23T19:32:14"/>
    <x v="0"/>
    <x v="0"/>
    <x v="0"/>
  </r>
  <r>
    <n v="82"/>
    <s v="FDC9X4P6LFIA-1"/>
    <s v="FDC9X4P6LFIA"/>
    <s v="Normal"/>
    <s v="ABELARDO ACROTA HUAMAN"/>
    <s v="DNI"/>
    <n v="43926831"/>
    <n v="51"/>
    <n v="947602211"/>
    <x v="1"/>
    <s v="Tienda"/>
    <s v="Confirmada"/>
    <s v="Diferida"/>
    <s v="Admin desktop"/>
    <m/>
    <m/>
    <x v="0"/>
    <s v="Picado"/>
    <s v="CONTAINER40"/>
    <x v="1"/>
    <s v="Real Plaza Juliaca"/>
    <s v="Calle Tumbes y San Martin s/n C.C. Real Plaza Juliaca Tda. Nro 135"/>
    <s v="JULIACA"/>
    <s v="SAN ROMAN"/>
    <s v="PUNO"/>
    <d v="2023-10-23T18:09:22"/>
    <x v="1164"/>
    <d v="2023-10-23T19:32:59"/>
    <x v="0"/>
    <x v="0"/>
    <x v="0"/>
  </r>
  <r>
    <n v="83"/>
    <s v="FDC9X4PPW0C3-1"/>
    <s v="FDC9X4PPW0C3"/>
    <s v="Normal"/>
    <s v="kleo Robles Rojas"/>
    <s v="DNI"/>
    <n v="75414219"/>
    <n v="51"/>
    <n v="933945518"/>
    <x v="1"/>
    <s v="Tienda"/>
    <s v="Confirmada"/>
    <s v="Diferida"/>
    <s v="Admin mobile"/>
    <m/>
    <m/>
    <x v="2"/>
    <s v="Picado"/>
    <s v="CONTAINER137"/>
    <x v="1"/>
    <s v="Plaza San Miguel"/>
    <s v="Av. La Marina Nro 2000 Tda. Nro 96 SN C.C. Plaza San Miguel"/>
    <s v="SAN MIGUEL"/>
    <s v="LIMA"/>
    <s v="LIMA"/>
    <d v="2023-10-23T18:11:40"/>
    <x v="880"/>
    <d v="2023-10-23T19:41:41"/>
    <x v="0"/>
    <x v="0"/>
    <x v="0"/>
  </r>
  <r>
    <n v="84"/>
    <s v="FDC9X4PVNY08-1"/>
    <s v="FDC9X4PVNY08"/>
    <s v="Normal"/>
    <s v="Walter Simón  Lezama Roncal"/>
    <s v="DNI"/>
    <n v="44507390"/>
    <n v="51"/>
    <n v="987715327"/>
    <x v="1"/>
    <s v="Tienda"/>
    <s v="Confirmada"/>
    <s v="Diferida"/>
    <s v="Admin desktop"/>
    <m/>
    <m/>
    <x v="2"/>
    <s v="Picado"/>
    <s v="CONTAINER55"/>
    <x v="1"/>
    <s v="Real Plaza Santa Clara"/>
    <s v="Av. Nicolas Ayllon 8694 C.C. Real Plaza Santa Clara Tda.142-143"/>
    <s v="ATE"/>
    <s v="LIMA"/>
    <s v="LIMA"/>
    <d v="2023-10-23T18:12:37"/>
    <x v="1165"/>
    <d v="2023-10-23T19:26:54"/>
    <x v="0"/>
    <x v="0"/>
    <x v="0"/>
  </r>
  <r>
    <n v="85"/>
    <s v="FDC9X4Q5Q8BR-1"/>
    <s v="FDC9X4Q5Q8BR"/>
    <s v="Normal"/>
    <s v="karen rios"/>
    <s v="DNI"/>
    <n v="41739823"/>
    <n v="51"/>
    <n v="955457651"/>
    <x v="1"/>
    <s v="Tienda"/>
    <s v="Confirmada"/>
    <s v="Diferida"/>
    <s v="Admin mobile"/>
    <m/>
    <m/>
    <x v="2"/>
    <s v="Picado"/>
    <s v="CONTAINER52"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8:13:51"/>
    <x v="1166"/>
    <d v="2023-10-23T18:44:29"/>
    <x v="0"/>
    <x v="0"/>
    <x v="0"/>
  </r>
  <r>
    <n v="86"/>
    <s v="FDC9X4UIIBW7-1"/>
    <s v="FDC9X4UIIBW7"/>
    <s v="Normal"/>
    <s v="Gabriela arnillas"/>
    <s v="DNI"/>
    <n v="15586452"/>
    <n v="51"/>
    <n v="998336014"/>
    <x v="1"/>
    <s v="Tienda"/>
    <s v="Confirmada"/>
    <s v="Diferida"/>
    <s v="Admin desktop"/>
    <m/>
    <m/>
    <x v="2"/>
    <s v="Picado"/>
    <s v="CONTAINER69"/>
    <x v="1"/>
    <s v="Plaza Lima Sur Chorrillos"/>
    <s v="Av. Paseo de la Republica s/n C.C. Plaza Lima Sur Tda. Nro 229 - 231"/>
    <s v="CHORRILLOS"/>
    <s v="LIMA"/>
    <s v="LIMA"/>
    <d v="2023-10-23T18:42:08"/>
    <x v="1167"/>
    <d v="2023-10-23T19:37:51"/>
    <x v="0"/>
    <x v="0"/>
    <x v="0"/>
  </r>
  <r>
    <n v="87"/>
    <s v="FDC9X4UOVPQG-1"/>
    <s v="FDC9X4UOVPQG"/>
    <s v="Normal"/>
    <s v="SONIA RAMIREZ SANCHEZ"/>
    <s v="DNI"/>
    <n v="41601307"/>
    <n v="51"/>
    <n v="989667644"/>
    <x v="1"/>
    <s v="Tienda"/>
    <s v="Confirmada"/>
    <s v="Diferida"/>
    <s v="Admin mobile"/>
    <m/>
    <m/>
    <x v="2"/>
    <s v="Picado"/>
    <s v="CONTAINER78"/>
    <x v="1"/>
    <s v="Real Plaza Pro"/>
    <s v="Av. Alfredo Mendiola 7042 C.C. Real Plaza Pro Tda. LC Nro 04, LC  Nro 05"/>
    <s v="SAN MARTIN DE PORRES"/>
    <s v="LIMA"/>
    <s v="LIMA"/>
    <d v="2023-10-23T18:41:56"/>
    <x v="1168"/>
    <d v="2023-10-23T19:37:24"/>
    <x v="0"/>
    <x v="0"/>
    <x v="0"/>
  </r>
  <r>
    <n v="88"/>
    <s v="FDC9X4V52SRM-1"/>
    <s v="FDC9X4V52SRM"/>
    <s v="Normal"/>
    <s v="MONICA ELIZABETH CHOQUE GUTIERREZ"/>
    <s v="DNI"/>
    <n v="30423114"/>
    <n v="51"/>
    <n v="992950210"/>
    <x v="1"/>
    <s v="Tienda"/>
    <s v="Confirmada"/>
    <s v="Diferida"/>
    <s v="Admin mobile"/>
    <m/>
    <m/>
    <x v="1"/>
    <s v="Picado"/>
    <m/>
    <x v="38"/>
    <s v="Mega Plaza Villa El Salvador"/>
    <s v="Av. Lima Lote A-1 Int L103 Sub Lote A-1 C.C. Mega Plaza Express"/>
    <s v="VILLA EL SALVADOR"/>
    <s v="LIMA"/>
    <s v="LIMA"/>
    <d v="2023-10-23T18:51:11"/>
    <x v="1169"/>
    <d v="2023-10-23T19:07:00"/>
    <x v="2"/>
    <x v="1"/>
    <x v="0"/>
  </r>
  <r>
    <n v="89"/>
    <s v="FDC9X4VV7VIO-1"/>
    <s v="FDC9X4VV7VIO"/>
    <s v="Normal"/>
    <s v="ANSELO JHOEL COLLAS CASTILLO"/>
    <s v="DNI"/>
    <n v="47481376"/>
    <n v="51"/>
    <n v="986269598"/>
    <x v="1"/>
    <s v="Tienda"/>
    <s v="Confirmada"/>
    <s v="Diferida"/>
    <s v="Admin desktop"/>
    <m/>
    <m/>
    <x v="2"/>
    <s v="Picado"/>
    <s v="CONTAINER1"/>
    <x v="1"/>
    <s v="Real Plaza Santa Clara"/>
    <s v="Av. Nicolas Ayllon 8694 C.C. Real Plaza Santa Clara Tda.142-143"/>
    <s v="ATE"/>
    <s v="LIMA"/>
    <s v="LIMA"/>
    <d v="2023-10-23T18:48:53"/>
    <x v="1170"/>
    <d v="2023-10-23T19:36:57"/>
    <x v="0"/>
    <x v="0"/>
    <x v="0"/>
  </r>
  <r>
    <n v="90"/>
    <s v="FDC9X4X69I6K-1"/>
    <s v="FDC9X4X69I6K"/>
    <s v="Normal"/>
    <s v="Marina Barazorda Pardo"/>
    <s v="DNI"/>
    <n v="10180969"/>
    <n v="51"/>
    <n v="990436656"/>
    <x v="1"/>
    <s v="Tienda"/>
    <s v="Confirmada"/>
    <s v="Diferida"/>
    <s v="Admin mobile"/>
    <s v="Tiendas"/>
    <s v="Picado"/>
    <x v="2"/>
    <s v="Creado"/>
    <m/>
    <x v="23"/>
    <s v="SJM San Juan 1162 Lima"/>
    <s v="Av. San Juan Nro 1162 - 1162a"/>
    <s v="SAN JUAN DE MIRAFLORES"/>
    <s v="LIMA"/>
    <s v="LIMA"/>
    <d v="2023-10-23T18:57:40"/>
    <x v="1171"/>
    <d v="2023-10-23T19:41:24"/>
    <x v="3"/>
    <x v="1"/>
    <x v="0"/>
  </r>
  <r>
    <n v="91"/>
    <s v="FDC9Y436H6NQ-1"/>
    <s v="FDC9Y436H6NQ"/>
    <s v="Normal"/>
    <s v="BRIGILLE YESENIA VILLAGARAY PALOMINO"/>
    <s v="DNI"/>
    <n v="77804425"/>
    <n v="51"/>
    <n v="942663705"/>
    <x v="1"/>
    <s v="Domicilio"/>
    <s v="Confirmada"/>
    <s v="Diferida"/>
    <s v="Admin desktop"/>
    <m/>
    <m/>
    <x v="1"/>
    <s v="Picado"/>
    <m/>
    <x v="41"/>
    <s v="Delivery"/>
    <s v="Calle San José #460 Frente ala canchita de la pascana"/>
    <s v="PISCO"/>
    <s v="PISCO"/>
    <s v="ICA"/>
    <d v="2023-10-23T19:14:09"/>
    <x v="1172"/>
    <d v="2023-10-23T19:39:11"/>
    <x v="2"/>
    <x v="1"/>
    <x v="0"/>
  </r>
  <r>
    <n v="92"/>
    <s v="FDC9Y43MUONI-1"/>
    <s v="FDC9Y43MUONI"/>
    <s v="Normal"/>
    <s v="Gladys Chavez"/>
    <s v="DNI"/>
    <n v="8601369"/>
    <n v="51"/>
    <n v="920549914"/>
    <x v="1"/>
    <s v="Tienda"/>
    <s v="Confirmada"/>
    <s v="Diferida"/>
    <s v="Admin mobile"/>
    <m/>
    <m/>
    <x v="2"/>
    <s v="Picado"/>
    <s v="CONTAINER12"/>
    <x v="1"/>
    <s v="Mega Plaza Independencia"/>
    <s v="Av. Alfredo Mendiola  Nro 698  C.C. Megaplaza Tda. 30"/>
    <s v="INDEPENDENCIA"/>
    <s v="LIMA"/>
    <s v="LIMA"/>
    <d v="2023-10-23T19:14:26"/>
    <x v="1173"/>
    <d v="2023-10-23T19:36:13"/>
    <x v="0"/>
    <x v="0"/>
    <x v="0"/>
  </r>
  <r>
    <n v="1"/>
    <s v="FDC9VKU4UHDG-A1"/>
    <s v="FDC9VKU4UHDG"/>
    <s v="Hijo"/>
    <s v="DENISS ROYLI CAPILLO ROMERO"/>
    <s v="DNI"/>
    <n v="73704515"/>
    <n v="51"/>
    <n v="990783256"/>
    <x v="2"/>
    <s v="Tienda"/>
    <s v="Confirmada"/>
    <s v="Diferida"/>
    <s v="Ecommerce desktop"/>
    <m/>
    <m/>
    <x v="2"/>
    <s v="En Puerto"/>
    <s v="A4-A61-X1-Y4"/>
    <x v="1"/>
    <s v="Mega Plaza Independencia"/>
    <s v="Av. Alfredo Mendiola  Nro 698  C.C. Megaplaza Tda. 30"/>
    <s v="INDEPENDENCIA"/>
    <s v="LIMA"/>
    <s v="LIMA"/>
    <d v="2023-10-21T20:55:36"/>
    <x v="1174"/>
    <d v="2023-10-23T13:55:24"/>
    <x v="0"/>
    <x v="0"/>
    <x v="0"/>
  </r>
  <r>
    <n v="2"/>
    <s v="FDC9VM7HTW4S-A1"/>
    <s v="FDC9VM7HTW4S"/>
    <s v="Hijo"/>
    <s v="FIORELLA LAZARTE SILVA"/>
    <s v="DNI"/>
    <n v="47138684"/>
    <n v="51"/>
    <n v="956304055"/>
    <x v="2"/>
    <s v="Tienda"/>
    <s v="Confirmada"/>
    <s v="Diferida"/>
    <s v="Ecommerce desktop"/>
    <m/>
    <m/>
    <x v="4"/>
    <s v="En Puerto"/>
    <s v="A4-A61-X1-Y3"/>
    <x v="1"/>
    <s v="El Polo"/>
    <s v="Av. El Polo 706 Tda. B 127-128"/>
    <s v="SANTIAGO DE SURCO"/>
    <s v="LIMA"/>
    <s v="LIMA"/>
    <d v="2023-10-21T23:53:12"/>
    <x v="1175"/>
    <d v="2023-10-23T16:54:35"/>
    <x v="0"/>
    <x v="0"/>
    <x v="0"/>
  </r>
  <r>
    <n v="3"/>
    <s v="FDC9VQCMJHJU-A1"/>
    <s v="FDC9VQCMJHJU"/>
    <s v="Hijo"/>
    <s v="BLADIMIR LEANDRO ALIAGA RECINAS"/>
    <s v="DNI"/>
    <n v="71436574"/>
    <n v="51"/>
    <n v="995545149"/>
    <x v="2"/>
    <s v="Domicilio"/>
    <s v="Confirmada"/>
    <s v="Diferida"/>
    <s v="Ecommerce android"/>
    <m/>
    <m/>
    <x v="1"/>
    <s v="En Puerto"/>
    <s v="A4-A61-X2-Y1"/>
    <x v="1"/>
    <s v="Delivery"/>
    <s v="PARQUE EL MINERO, AV. EL ORO. _x000a_TALLER Y TIENDA DE REPUESTOS 'ALIAGA' FRENTE A LA IMPRENTA 'KIMBERLYN'"/>
    <s v="CHAUPIMARCA"/>
    <s v="PASCO"/>
    <s v="PASCO"/>
    <d v="2023-10-22T20:01:15"/>
    <x v="1176"/>
    <d v="2023-10-23T18:47:02"/>
    <x v="0"/>
    <x v="0"/>
    <x v="0"/>
  </r>
  <r>
    <n v="4"/>
    <s v="FDC9VR2XQ0GO-A1"/>
    <s v="FDC9VR2XQ0GO"/>
    <s v="Hijo"/>
    <s v="NELLY FLOR CCAHUANA ROMAN"/>
    <s v="DNI"/>
    <n v="70513769"/>
    <n v="51"/>
    <m/>
    <x v="2"/>
    <s v="Tienda"/>
    <s v="Confirmada"/>
    <s v="Diferida"/>
    <s v="Admin desktop"/>
    <m/>
    <m/>
    <x v="0"/>
    <s v="En Puerto"/>
    <s v="A4-A61-X1-Y4"/>
    <x v="1"/>
    <s v="Abancay Arequipa 305 Apurimac"/>
    <s v="Jr. Arequipa 305"/>
    <s v="ABANCAY"/>
    <s v="ABANCAY"/>
    <s v="APURÍMAC"/>
    <d v="2023-10-22T10:10:53"/>
    <x v="1177"/>
    <d v="2023-10-23T13:26:59"/>
    <x v="0"/>
    <x v="0"/>
    <x v="0"/>
  </r>
  <r>
    <n v="5"/>
    <s v="FDC9VSK1S4CA-A1"/>
    <s v="FDC9VSK1S4CA"/>
    <s v="Hijo"/>
    <s v="Laura Llamoja romero"/>
    <s v="DNI"/>
    <n v="10457976"/>
    <n v="51"/>
    <n v="997764650"/>
    <x v="2"/>
    <s v="Tienda"/>
    <s v="Confirmada"/>
    <s v="Diferida"/>
    <s v="Ecommerce mobile"/>
    <m/>
    <m/>
    <x v="2"/>
    <s v="En Puerto"/>
    <s v="A4-A61-X2-Y4"/>
    <x v="1"/>
    <s v="Plaza Norte"/>
    <s v="Av. Alfredo Mendiola Nro 1400 Int. 132 - 134 C.C. Plaza Lima Norte"/>
    <s v="INDEPENDENCIA"/>
    <s v="LIMA"/>
    <s v="LIMA"/>
    <d v="2023-10-22T13:31:11"/>
    <x v="1178"/>
    <d v="2023-10-23T16:56:56"/>
    <x v="0"/>
    <x v="0"/>
    <x v="0"/>
  </r>
  <r>
    <n v="6"/>
    <s v="FDC9VSOS3553-A1"/>
    <s v="FDC9VSOS3553"/>
    <s v="Hijo"/>
    <s v="KARINA PINEDA QUIJAITE"/>
    <s v="DNI"/>
    <n v="21579010"/>
    <n v="51"/>
    <n v="998506096"/>
    <x v="2"/>
    <s v="Tienda"/>
    <s v="Confirmada"/>
    <s v="Diferida"/>
    <s v="Admin desktop"/>
    <m/>
    <m/>
    <x v="0"/>
    <s v="En Puerto"/>
    <s v="A4-A61-X2-Y3"/>
    <x v="1"/>
    <s v="Ayacucho Asamblea 206-208 Ayacucho"/>
    <s v="Jr. Asamblea Nro. 206 - 208"/>
    <s v="AYACUCHO"/>
    <s v="HUAMANGA"/>
    <s v="AYACUCHO"/>
    <d v="2023-10-22T13:57:56"/>
    <x v="1179"/>
    <d v="2023-10-23T13:33:16"/>
    <x v="0"/>
    <x v="0"/>
    <x v="0"/>
  </r>
  <r>
    <n v="7"/>
    <s v="FDC9VTL0BSIZ-A1"/>
    <s v="FDC9VTL0BSIZ"/>
    <s v="Hijo"/>
    <s v="MIGUEL ANGEL ALARCON ROMANI"/>
    <s v="DNI"/>
    <n v="70419235"/>
    <n v="51"/>
    <n v="945783332"/>
    <x v="2"/>
    <s v="Tienda"/>
    <s v="Confirmada"/>
    <s v="Diferida"/>
    <s v="Ecommerce desktop"/>
    <m/>
    <m/>
    <x v="0"/>
    <s v="En Puerto"/>
    <s v="A4-A61-X1-Y3"/>
    <x v="1"/>
    <s v="Ayacucho Asamblea 206-208 Ayacucho"/>
    <s v="Jr. Asamblea Nro. 206 - 208"/>
    <s v="AYACUCHO"/>
    <s v="HUAMANGA"/>
    <s v="AYACUCHO"/>
    <d v="2023-10-23T09:54:27"/>
    <x v="1180"/>
    <d v="2023-10-23T17:59:46"/>
    <x v="0"/>
    <x v="0"/>
    <x v="0"/>
  </r>
  <r>
    <n v="8"/>
    <s v="FDC9VU04XDA3-A1"/>
    <s v="FDC9VU04XDA3"/>
    <s v="Hijo"/>
    <s v="JOEL MARTIN MAUTINO FLORES"/>
    <s v="DNI"/>
    <n v="47610595"/>
    <n v="51"/>
    <n v="997291161"/>
    <x v="2"/>
    <s v="Domicilio"/>
    <s v="Confirmada"/>
    <s v="Diferida"/>
    <s v="Ecommerce mobile"/>
    <m/>
    <m/>
    <x v="1"/>
    <s v="En Puerto"/>
    <s v="A4-A61-X2-Y4"/>
    <x v="1"/>
    <s v="Delivery"/>
    <s v="Mz c lote 14 somoa libres Altura del paradero 5 . Al frente del mercado santa rosa de lima"/>
    <s v="SAN JUAN DE LURIGANCHO"/>
    <s v="LIMA"/>
    <s v="LIMA"/>
    <d v="2023-10-22T16:44:52"/>
    <x v="1181"/>
    <d v="2023-10-23T15:38:07"/>
    <x v="0"/>
    <x v="0"/>
    <x v="0"/>
  </r>
  <r>
    <n v="9"/>
    <s v="FDC9VUBJ63SH-A1"/>
    <s v="FDC9VUBJ63SH"/>
    <s v="Hijo"/>
    <s v="Gisela Rivera"/>
    <s v="DNI"/>
    <n v="10117409"/>
    <n v="51"/>
    <n v="910551054"/>
    <x v="2"/>
    <s v="Tienda"/>
    <s v="Confirmada"/>
    <s v="Diferida"/>
    <s v="Admin mobile"/>
    <m/>
    <m/>
    <x v="2"/>
    <s v="En Puerto"/>
    <s v="A4-A61-X1-Y3"/>
    <x v="1"/>
    <s v="SJL Proceres De Independencia 1713 Lima"/>
    <s v="Av. Proceres de la Independencia 1713 Interior A"/>
    <s v="SAN JUAN DE LURIGANCHO"/>
    <s v="LIMA"/>
    <s v="LIMA"/>
    <d v="2023-10-22T17:16:54"/>
    <x v="1182"/>
    <d v="2023-10-23T13:38:41"/>
    <x v="0"/>
    <x v="0"/>
    <x v="0"/>
  </r>
  <r>
    <n v="10"/>
    <s v="FDC9VUGHYVE2-A1"/>
    <s v="FDC9VUGHYVE2"/>
    <s v="Hijo"/>
    <s v="ALMENDRA RUBI MANRIQUE JERONIMO"/>
    <s v="DNI"/>
    <n v="72388267"/>
    <n v="51"/>
    <n v="979666515"/>
    <x v="2"/>
    <s v="Tienda"/>
    <s v="Confirmada"/>
    <s v="Diferida"/>
    <s v="Ecommerce iOS"/>
    <m/>
    <m/>
    <x v="2"/>
    <s v="En Puerto"/>
    <s v="A4-A61-X1-Y2"/>
    <x v="1"/>
    <s v="Mall Del Sur"/>
    <s v="Av. Los Lirios Nro 301 LCS-1042 C.C. Mall del Sur"/>
    <s v="SAN JUAN DE MIRAFLORES"/>
    <s v="LIMA"/>
    <s v="LIMA"/>
    <d v="2023-10-22T17:49:41"/>
    <x v="1183"/>
    <d v="2023-10-23T13:41:03"/>
    <x v="0"/>
    <x v="0"/>
    <x v="0"/>
  </r>
  <r>
    <n v="11"/>
    <s v="FDC9VUHCMTN2-A1"/>
    <s v="FDC9VUHCMTN2"/>
    <s v="Hijo"/>
    <s v="INES CHOQUE FLORES"/>
    <s v="DNI"/>
    <n v="20059751"/>
    <n v="51"/>
    <n v="990992556"/>
    <x v="2"/>
    <s v="Tienda"/>
    <s v="Confirmada"/>
    <s v="Diferida"/>
    <s v="Admin desktop"/>
    <m/>
    <m/>
    <x v="0"/>
    <s v="En Puerto"/>
    <m/>
    <x v="1"/>
    <s v="Real Plaza Huancayo"/>
    <s v="Av. Ferrocarril Nro 1035  C.C. Real Plaza Huancayo Tda. Nro 249"/>
    <s v="HUANCAYO"/>
    <s v="HUANCAYO"/>
    <s v="JUNÍN"/>
    <d v="2023-10-22T17:47:54"/>
    <x v="1184"/>
    <d v="2023-10-23T08:06:10"/>
    <x v="0"/>
    <x v="0"/>
    <x v="0"/>
  </r>
  <r>
    <n v="12"/>
    <s v="FDC9VUV7O0LP-A1"/>
    <s v="FDC9VUV7O0LP"/>
    <s v="Hijo"/>
    <s v="THAIS KARLA PACHECO ROCA"/>
    <s v="DNI"/>
    <n v="70155515"/>
    <n v="51"/>
    <n v="914108891"/>
    <x v="2"/>
    <s v="Tienda"/>
    <s v="Confirmada"/>
    <s v="Diferida"/>
    <s v="Admin desktop"/>
    <m/>
    <m/>
    <x v="0"/>
    <s v="En Puerto"/>
    <s v="A4-A61-X1-Y5"/>
    <x v="1"/>
    <s v="Abancay Arequipa 305 Apurimac"/>
    <s v="Jr. Arequipa 305"/>
    <s v="ABANCAY"/>
    <s v="ABANCAY"/>
    <s v="APURÍMAC"/>
    <d v="2023-10-22T18:38:03"/>
    <x v="1185"/>
    <d v="2023-10-23T16:37:24"/>
    <x v="0"/>
    <x v="0"/>
    <x v="0"/>
  </r>
  <r>
    <n v="13"/>
    <s v="FDC9VUVJ8FCH-A1"/>
    <s v="FDC9VUVJ8FCH"/>
    <s v="Hijo"/>
    <s v="Laura Llamoja romero"/>
    <s v="DNI"/>
    <n v="10457976"/>
    <n v="51"/>
    <n v="997764650"/>
    <x v="2"/>
    <s v="Tienda"/>
    <s v="Confirmada"/>
    <s v="Diferida"/>
    <s v="Ecommerce mobile"/>
    <m/>
    <m/>
    <x v="2"/>
    <s v="En Puerto"/>
    <s v="A4-A61-X1-Y4"/>
    <x v="1"/>
    <s v="Plaza Norte"/>
    <s v="Av. Alfredo Mendiola Nro 1400 Int. 132 - 134 C.C. Plaza Lima Norte"/>
    <s v="INDEPENDENCIA"/>
    <s v="LIMA"/>
    <s v="LIMA"/>
    <d v="2023-10-22T18:35:45"/>
    <x v="1186"/>
    <d v="2023-10-23T13:51:02"/>
    <x v="0"/>
    <x v="0"/>
    <x v="0"/>
  </r>
  <r>
    <n v="14"/>
    <s v="FDC9WU3Q36VN-A1"/>
    <s v="FDC9WU3Q36VN"/>
    <s v="Hijo"/>
    <s v="JHOSELIN EMELINA QUEVEDO HUAMAN"/>
    <s v="DNI"/>
    <n v="73221003"/>
    <n v="51"/>
    <n v="948592222"/>
    <x v="2"/>
    <s v="Tienda"/>
    <s v="Confirmada"/>
    <s v="Diferida"/>
    <s v="Admin desktop"/>
    <m/>
    <m/>
    <x v="0"/>
    <s v="En Puerto"/>
    <s v="A4-A61-X2-Y3"/>
    <x v="1"/>
    <s v="Ayacucho Asamblea 206-208 Ayacucho"/>
    <s v="Jr. Asamblea Nro. 206 - 208"/>
    <s v="AYACUCHO"/>
    <s v="HUAMANGA"/>
    <s v="AYACUCHO"/>
    <d v="2023-10-22T19:01:56"/>
    <x v="1187"/>
    <d v="2023-10-23T15:49:22"/>
    <x v="0"/>
    <x v="0"/>
    <x v="0"/>
  </r>
  <r>
    <n v="15"/>
    <s v="FDC9WU6NRX0J-A1"/>
    <s v="FDC9WU6NRX0J"/>
    <s v="Hijo"/>
    <s v="IBETH HUANCAPAZA CANAZA"/>
    <s v="DNI"/>
    <n v="70323221"/>
    <n v="1"/>
    <n v="916635085"/>
    <x v="2"/>
    <s v="Tienda"/>
    <s v="Confirmada"/>
    <s v="Diferida"/>
    <s v="Admin mobile"/>
    <m/>
    <m/>
    <x v="0"/>
    <s v="En Puerto"/>
    <s v="A4-A61-X2-Y5"/>
    <x v="1"/>
    <s v="Real Plaza Juliaca"/>
    <s v="Calle Tumbes y San Martin s/n C.C. Real Plaza Juliaca Tda. Nro 135"/>
    <s v="JULIACA"/>
    <s v="SAN ROMAN"/>
    <s v="PUNO"/>
    <d v="2023-10-22T19:21:10"/>
    <x v="1188"/>
    <d v="2023-10-23T15:58:50"/>
    <x v="0"/>
    <x v="0"/>
    <x v="0"/>
  </r>
  <r>
    <n v="16"/>
    <s v="FDC9WUCBKHPJ-A1"/>
    <s v="FDC9WUCBKHPJ"/>
    <s v="Hijo"/>
    <s v="ADELMO ALVA RODRIGO"/>
    <s v="DNI"/>
    <n v="71902074"/>
    <n v="51"/>
    <n v="978654678"/>
    <x v="2"/>
    <s v="Tienda"/>
    <s v="Confirmada"/>
    <s v="Diferida"/>
    <s v="Admin mobile"/>
    <m/>
    <m/>
    <x v="0"/>
    <s v="En Puerto"/>
    <s v="A4-A61-X2-Y3"/>
    <x v="1"/>
    <s v="Tarapoto Plaza De Armas 451 San Martin"/>
    <s v="Jr. Plaza de Armas Nro 451"/>
    <s v="TARAPOTO"/>
    <s v="SAN MARTIN"/>
    <s v="SAN MARTÍN"/>
    <d v="2023-10-22T19:53:34"/>
    <x v="0"/>
    <d v="2023-10-23T15:40:22"/>
    <x v="0"/>
    <x v="0"/>
    <x v="0"/>
  </r>
  <r>
    <n v="17"/>
    <s v="FDC9WUSOGNDN-A1"/>
    <s v="FDC9WUSOGNDN"/>
    <s v="Hijo"/>
    <s v="DELY DARSHE VASQUEZ PANDURO"/>
    <s v="DNI"/>
    <n v="47717534"/>
    <n v="51"/>
    <n v="914946442"/>
    <x v="2"/>
    <s v="Tienda"/>
    <s v="Confirmada"/>
    <s v="Diferida"/>
    <s v="Ecommerce mobile"/>
    <m/>
    <m/>
    <x v="0"/>
    <s v="En Puerto"/>
    <s v="A4-A61-X1-Y1"/>
    <x v="1"/>
    <s v="Real Plaza Pucallpa"/>
    <s v="Av. Centenario Nro 1642 - CC. Real Plaza de LC-124 / LC- 126"/>
    <s v="YARINACOCHA"/>
    <s v="CORONEL PORTILLO"/>
    <s v="UCAYALI"/>
    <d v="2023-10-22T20:51:54"/>
    <x v="1189"/>
    <d v="2023-10-23T16:00:54"/>
    <x v="0"/>
    <x v="0"/>
    <x v="0"/>
  </r>
  <r>
    <n v="18"/>
    <s v="FDC9WV1WOS0G-A1"/>
    <s v="FDC9WV1WOS0G"/>
    <s v="Hijo"/>
    <s v="MARILIN YENNY DÍAZ VALDIVIEZO"/>
    <s v="DNI"/>
    <n v="71984177"/>
    <n v="51"/>
    <n v="950748568"/>
    <x v="2"/>
    <s v="Tienda"/>
    <s v="Confirmada"/>
    <s v="Diferida"/>
    <s v="Ecommerce mobile"/>
    <m/>
    <m/>
    <x v="0"/>
    <s v="En Puerto"/>
    <s v="A4-A61-X2-Y4"/>
    <x v="1"/>
    <s v="Tarapoto Plaza De Armas 451 San Martin"/>
    <s v="Jr. Plaza de Armas Nro 451"/>
    <s v="TARAPOTO"/>
    <s v="SAN MARTIN"/>
    <s v="SAN MARTÍN"/>
    <d v="2023-10-22T21:09:20"/>
    <x v="1190"/>
    <d v="2023-10-23T14:08:39"/>
    <x v="0"/>
    <x v="0"/>
    <x v="0"/>
  </r>
  <r>
    <n v="19"/>
    <s v="FDC9WV5CFVZF-A1"/>
    <s v="FDC9WV5CFVZF"/>
    <s v="Hijo"/>
    <s v="CHRISTIAN CLIVER PARDO HUERTA"/>
    <s v="DNI"/>
    <n v="40598956"/>
    <n v="51"/>
    <n v="941362240"/>
    <x v="2"/>
    <s v="Tienda"/>
    <s v="Confirmada"/>
    <s v="Diferida"/>
    <s v="Ecommerce iOS"/>
    <m/>
    <m/>
    <x v="0"/>
    <s v="En Puerto"/>
    <s v="A4-A61-X1-Y3"/>
    <x v="1"/>
    <s v="Plaza Del Sol Huacho"/>
    <s v="Calle Colon Nro 601 C.C. Plaza del Sol Norte Chico Tda. Nro 232"/>
    <s v="HUACHO"/>
    <s v="HUAURA"/>
    <s v="LIMA"/>
    <d v="2023-10-22T21:31:50"/>
    <x v="1"/>
    <d v="2023-10-23T16:56:40"/>
    <x v="0"/>
    <x v="0"/>
    <x v="0"/>
  </r>
  <r>
    <n v="20"/>
    <s v="FDC9WV804Z7T-A1"/>
    <s v="FDC9WV804Z7T"/>
    <s v="Hijo"/>
    <s v="LUIS MIGUEL OSORIO CARHUALLA"/>
    <s v="DNI"/>
    <n v="42698387"/>
    <n v="51"/>
    <n v="944513267"/>
    <x v="2"/>
    <s v="Tienda"/>
    <s v="Confirmada"/>
    <s v="Diferida"/>
    <s v="Ecommerce iOS"/>
    <m/>
    <m/>
    <x v="2"/>
    <s v="En Puerto"/>
    <s v="A4-A61-X1-Y3"/>
    <x v="1"/>
    <s v="Plaza Norte"/>
    <s v="Av. Alfredo Mendiola Nro 1400 Int. 132 - 134 C.C. Plaza Lima Norte"/>
    <s v="INDEPENDENCIA"/>
    <s v="LIMA"/>
    <s v="LIMA"/>
    <d v="2023-10-22T21:45:40"/>
    <x v="1191"/>
    <d v="2023-10-23T16:56:44"/>
    <x v="0"/>
    <x v="0"/>
    <x v="0"/>
  </r>
  <r>
    <n v="21"/>
    <s v="FDC9WV804Z7T-A2"/>
    <s v="FDC9WV804Z7T"/>
    <s v="Hijo"/>
    <s v="LUIS MIGUEL OSORIO CARHUALLA"/>
    <s v="DNI"/>
    <n v="42698387"/>
    <n v="51"/>
    <n v="944513267"/>
    <x v="2"/>
    <s v="Tienda"/>
    <s v="Confirmada"/>
    <s v="Diferida"/>
    <s v="Ecommerce iOS"/>
    <s v="Cluster"/>
    <s v="En Puerto"/>
    <x v="2"/>
    <s v="Creado"/>
    <m/>
    <x v="0"/>
    <s v="Plaza Norte"/>
    <s v="Av. Alfredo Mendiola Nro 1400 Int. 132 - 134 C.C. Plaza Lima Norte"/>
    <s v="INDEPENDENCIA"/>
    <s v="LIMA"/>
    <s v="LIMA"/>
    <d v="2023-10-22T21:45:40"/>
    <x v="1191"/>
    <d v="2023-10-23T19:27:46"/>
    <x v="0"/>
    <x v="0"/>
    <x v="0"/>
  </r>
  <r>
    <n v="22"/>
    <s v="FDC9WVKJTN1A-A1"/>
    <s v="FDC9WVKJTN1A"/>
    <s v="Hijo"/>
    <s v="ZONIA LUCERO CHACON YANQUE"/>
    <s v="DNI"/>
    <n v="72622909"/>
    <n v="51"/>
    <n v="983017606"/>
    <x v="2"/>
    <s v="Tienda"/>
    <s v="Confirmada"/>
    <s v="Diferida"/>
    <s v="Ecommerce android"/>
    <m/>
    <m/>
    <x v="0"/>
    <s v="En Puerto"/>
    <s v="A4-A61-X2-Y4"/>
    <x v="1"/>
    <s v="Real Plaza Juliaca"/>
    <s v="Calle Tumbes y San Martin s/n C.C. Real Plaza Juliaca Tda. Nro 135"/>
    <s v="JULIACA"/>
    <s v="SAN ROMAN"/>
    <s v="PUNO"/>
    <d v="2023-10-22T22:21:59"/>
    <x v="1192"/>
    <d v="2023-10-23T16:02:04"/>
    <x v="0"/>
    <x v="0"/>
    <x v="0"/>
  </r>
  <r>
    <n v="23"/>
    <s v="FDC9WVP3E3BF-A1"/>
    <s v="FDC9WVP3E3BF"/>
    <s v="Hijo"/>
    <s v="Angela Paola Rios Cuba"/>
    <s v="DNI"/>
    <n v="43456391"/>
    <n v="51"/>
    <n v="949703435"/>
    <x v="2"/>
    <s v="Domicilio"/>
    <s v="Confirmada"/>
    <s v="Diferida"/>
    <s v="Ecommerce mobile"/>
    <m/>
    <m/>
    <x v="3"/>
    <s v="En Puerto"/>
    <s v="A4-A61-X2-Y5"/>
    <x v="1"/>
    <s v="Delivery"/>
    <s v="Santa Isabel 129 dpto 102 Alt cuadra 10 av larco"/>
    <s v="MIRAFLORES"/>
    <s v="LIMA"/>
    <s v="LIMA"/>
    <d v="2023-10-22T22:51:31"/>
    <x v="1193"/>
    <d v="2023-10-23T14:17:46"/>
    <x v="0"/>
    <x v="0"/>
    <x v="0"/>
  </r>
  <r>
    <n v="24"/>
    <s v="FDC9WVZI29PM-A1"/>
    <s v="FDC9WVZI29PM"/>
    <s v="Hijo"/>
    <s v="ELBA SOLEDAD BAUTISTA MUNARES"/>
    <s v="DNI"/>
    <n v="40712466"/>
    <n v="51"/>
    <n v="996289481"/>
    <x v="2"/>
    <s v="Domicilio"/>
    <s v="Confirmada"/>
    <s v="Diferida"/>
    <s v="Ecommerce iOS"/>
    <m/>
    <m/>
    <x v="3"/>
    <s v="En Puerto"/>
    <s v="A4-A61-X1-Y3"/>
    <x v="1"/>
    <s v="Delivery"/>
    <s v="villa fap José Quiñones 2C, evitamiento s/n  costado del peaje de evitamiento"/>
    <s v="LA MOLINA"/>
    <s v="LIMA"/>
    <s v="LIMA"/>
    <d v="2023-10-22T23:12:01"/>
    <x v="1194"/>
    <d v="2023-10-23T15:58:11"/>
    <x v="0"/>
    <x v="0"/>
    <x v="0"/>
  </r>
  <r>
    <n v="25"/>
    <s v="FDC9WW49E7YX-A1"/>
    <s v="FDC9WW49E7YX"/>
    <s v="Hijo"/>
    <s v="MARIA ELENA SANCHEZ RAVINES"/>
    <s v="DNI"/>
    <n v="40997113"/>
    <n v="51"/>
    <n v="969586798"/>
    <x v="2"/>
    <s v="Tienda"/>
    <s v="Confirmada"/>
    <s v="Diferida"/>
    <s v="Ecommerce android"/>
    <m/>
    <m/>
    <x v="0"/>
    <s v="En Puerto"/>
    <s v="A4-A61-X2-Y2"/>
    <x v="1"/>
    <s v="Trujillo Ayacucho 552 La Libertad"/>
    <s v="Jr. Ayacucho Nro 552"/>
    <s v="TRUJILLO"/>
    <s v="TRUJILLO"/>
    <s v="LA LIBERTAD"/>
    <d v="2023-10-22T23:42:15"/>
    <x v="1195"/>
    <d v="2023-10-23T15:38:19"/>
    <x v="0"/>
    <x v="0"/>
    <x v="0"/>
  </r>
  <r>
    <n v="26"/>
    <s v="FDC9WW5KSCVU-A1"/>
    <s v="FDC9WW5KSCVU"/>
    <s v="Hijo"/>
    <s v="MARTHA ELENA GARCIA MENESES"/>
    <s v="DNI"/>
    <n v="15413226"/>
    <n v="51"/>
    <n v="996031242"/>
    <x v="2"/>
    <s v="Tienda"/>
    <s v="Confirmada"/>
    <s v="Diferida"/>
    <s v="Ecommerce android"/>
    <m/>
    <m/>
    <x v="2"/>
    <s v="En Puerto"/>
    <s v="A4-A61-X2-Y5"/>
    <x v="1"/>
    <s v="Mall Del Sur"/>
    <s v="Av. Los Lirios Nro 301 LCS-1042 C.C. Mall del Sur"/>
    <s v="SAN JUAN DE MIRAFLORES"/>
    <s v="LIMA"/>
    <s v="LIMA"/>
    <d v="2023-10-22T23:48:53"/>
    <x v="1196"/>
    <d v="2023-10-23T14:18:39"/>
    <x v="0"/>
    <x v="0"/>
    <x v="0"/>
  </r>
  <r>
    <n v="27"/>
    <s v="FDC9WW6MNJTA-A1"/>
    <s v="FDC9WW6MNJTA"/>
    <s v="Hijo"/>
    <s v="Jorge Arturo  Ahuanari Abarca"/>
    <s v="DNI"/>
    <n v="70584963"/>
    <n v="51"/>
    <n v="995878735"/>
    <x v="2"/>
    <s v="Tienda"/>
    <s v="Confirmada"/>
    <s v="Diferida"/>
    <s v="Ecommerce mobile"/>
    <m/>
    <m/>
    <x v="2"/>
    <s v="En Puerto"/>
    <s v="A4-A61-X1-Y3"/>
    <x v="1"/>
    <s v="Real Plaza Centro Cívico"/>
    <s v="Av. Garcilazo de la Vega Nro 1337 Int. 2011 C.C. Real Plaza Centro Civico"/>
    <s v="LIMA"/>
    <s v="LIMA"/>
    <s v="LIMA"/>
    <d v="2023-10-22T23:57:45"/>
    <x v="1197"/>
    <d v="2023-10-23T14:19:43"/>
    <x v="0"/>
    <x v="0"/>
    <x v="0"/>
  </r>
  <r>
    <n v="28"/>
    <s v="FDC9WWFBLVSV-A1"/>
    <s v="FDC9WWFBLVSV"/>
    <s v="Hijo"/>
    <s v="MISABEL YUDITHA TENORIO DE LA CRUZ"/>
    <s v="DNI"/>
    <n v="45097925"/>
    <n v="51"/>
    <n v="900934188"/>
    <x v="2"/>
    <s v="Domicilio"/>
    <s v="Confirmada"/>
    <s v="Diferida"/>
    <s v="Ecommerce mobile"/>
    <m/>
    <m/>
    <x v="1"/>
    <s v="En Puerto"/>
    <s v="A4-A61-X1-Y3"/>
    <x v="1"/>
    <s v="Delivery"/>
    <s v="PASAGE EOLO 173 FRENTE AL PARQUE FRANCISCO GRAÑA ALTURA DE INDECOPI AV DEL AIRE CRUZE CON AV CANADÁ"/>
    <s v="LA VICTORIA"/>
    <s v="LIMA"/>
    <s v="LIMA"/>
    <d v="2023-10-23T00:09:04"/>
    <x v="2"/>
    <d v="2023-10-23T16:56:46"/>
    <x v="0"/>
    <x v="0"/>
    <x v="0"/>
  </r>
  <r>
    <n v="29"/>
    <s v="FDC9WWHDC1F9-A1"/>
    <s v="FDC9WWHDC1F9"/>
    <s v="Hijo"/>
    <s v="MARILYN ALEJANDRA IZQUIERDO MEJIA"/>
    <s v="DNI"/>
    <n v="70611093"/>
    <n v="51"/>
    <n v="976655730"/>
    <x v="2"/>
    <s v="Tienda"/>
    <s v="Confirmada"/>
    <s v="Diferida"/>
    <s v="Ecommerce android"/>
    <m/>
    <m/>
    <x v="0"/>
    <s v="En Puerto"/>
    <s v="A4-A61-X2-Y4"/>
    <x v="1"/>
    <s v="Real Plaza Cajamarca"/>
    <s v="Av.  Evitamiento Norte, Lote 1 A, C.C. Real Plaza Cajamarca, tienda Nro 129"/>
    <s v="CAJAMARCA"/>
    <s v="CAJAMARCA"/>
    <s v="CAJAMARCA"/>
    <d v="2023-10-23T00:21:14"/>
    <x v="1198"/>
    <d v="2023-10-23T16:08:45"/>
    <x v="0"/>
    <x v="0"/>
    <x v="0"/>
  </r>
  <r>
    <n v="30"/>
    <s v="FDC9WWY7WYRD-A1"/>
    <s v="FDC9WWY7WYRD"/>
    <s v="Hijo"/>
    <s v="MIRELY ESTEFANY SANCHEZ FERNANDEZ"/>
    <s v="DNI"/>
    <n v="76050167"/>
    <n v="51"/>
    <n v="953553724"/>
    <x v="2"/>
    <s v="Tienda"/>
    <s v="Confirmada"/>
    <s v="Diferida"/>
    <s v="Ecommerce iOS"/>
    <m/>
    <m/>
    <x v="0"/>
    <s v="En Puerto"/>
    <s v="A4-A61-X2-Y5"/>
    <x v="1"/>
    <s v="Real Plaza Chiclayo"/>
    <s v="Calle Mariscal Andrés A. Cáceres 222 C.C. Real Plaza Chiclayo Tda. PC08"/>
    <s v="CHICLAYO"/>
    <s v="CHICLAYO"/>
    <s v="LAMBAYEQUE"/>
    <d v="2023-10-23T01:20:56"/>
    <x v="1199"/>
    <d v="2023-10-23T16:25:27"/>
    <x v="0"/>
    <x v="0"/>
    <x v="0"/>
  </r>
  <r>
    <n v="31"/>
    <s v="FDC9WX0K9CGU-A1"/>
    <s v="FDC9WX0K9CGU"/>
    <s v="Hijo"/>
    <s v="Luz Margarita Sanchez Rubio"/>
    <s v="DNI"/>
    <n v="18092147"/>
    <n v="51"/>
    <n v="920672111"/>
    <x v="2"/>
    <s v="Tienda"/>
    <s v="Confirmada"/>
    <s v="Diferida"/>
    <s v="Ecommerce desktop"/>
    <m/>
    <m/>
    <x v="0"/>
    <s v="En Puerto"/>
    <s v="A4-A61-X1-Y1"/>
    <x v="1"/>
    <s v="Real Plaza Trujillo"/>
    <s v="Av. Cesar Vallejo Oeste Nro 1345 C.C. Real Plaza Trujillo Tda. LC - 105B"/>
    <s v="TRUJILLO"/>
    <s v="TRUJILLO"/>
    <s v="LA LIBERTAD"/>
    <d v="2023-10-23T01:36:00"/>
    <x v="1200"/>
    <d v="2023-10-23T15:57:32"/>
    <x v="0"/>
    <x v="0"/>
    <x v="0"/>
  </r>
  <r>
    <n v="32"/>
    <s v="FDC9WXCNETJ8-A1"/>
    <s v="FDC9WXCNETJ8"/>
    <s v="Hijo"/>
    <s v="CYNTHIA MARGOT GAMARRA ALMEYDA"/>
    <s v="DNI"/>
    <n v="42299600"/>
    <n v="51"/>
    <n v="930518814"/>
    <x v="2"/>
    <s v="Tienda"/>
    <s v="Confirmada"/>
    <s v="Diferida"/>
    <s v="Ecommerce android"/>
    <m/>
    <m/>
    <x v="2"/>
    <s v="En Puerto"/>
    <s v="A4-A61-X1-Y3"/>
    <x v="1"/>
    <s v="SJL Proceres De Independencia 1713 Lima"/>
    <s v="Av. Proceres de la Independencia 1713 Interior A"/>
    <s v="SAN JUAN DE LURIGANCHO"/>
    <s v="LIMA"/>
    <s v="LIMA"/>
    <d v="2023-10-23T02:12:24"/>
    <x v="3"/>
    <d v="2023-10-23T16:56:51"/>
    <x v="0"/>
    <x v="0"/>
    <x v="0"/>
  </r>
  <r>
    <n v="33"/>
    <s v="FDC9WXCXLDU2-A1"/>
    <s v="FDC9WXCXLDU2"/>
    <s v="Hijo"/>
    <s v="RENATO ALEXANDER VERA CHAVESTA"/>
    <s v="DNI"/>
    <n v="75554865"/>
    <n v="51"/>
    <n v="942072780"/>
    <x v="2"/>
    <s v="Tienda"/>
    <s v="Confirmada"/>
    <s v="Diferida"/>
    <s v="Ecommerce desktop"/>
    <m/>
    <m/>
    <x v="0"/>
    <s v="En Puerto"/>
    <s v="A4-A61-X2-Y4"/>
    <x v="1"/>
    <s v="Real Plaza Chiclayo"/>
    <s v="Calle Mariscal Andrés A. Cáceres 222 C.C. Real Plaza Chiclayo Tda. PC08"/>
    <s v="CHICLAYO"/>
    <s v="CHICLAYO"/>
    <s v="LAMBAYEQUE"/>
    <d v="2023-10-23T02:10:05"/>
    <x v="1201"/>
    <d v="2023-10-23T17:51:18"/>
    <x v="0"/>
    <x v="0"/>
    <x v="0"/>
  </r>
  <r>
    <n v="34"/>
    <s v="FDC9WZB0S18S-A1"/>
    <s v="FDC9WZB0S18S"/>
    <s v="Hijo"/>
    <s v="ALEXIS FRANCIS ESCALANTE LA ROSA"/>
    <s v="DNI"/>
    <n v="70272938"/>
    <n v="51"/>
    <n v="966002184"/>
    <x v="2"/>
    <s v="Tienda"/>
    <s v="Confirmada"/>
    <s v="Diferida"/>
    <s v="Ecommerce iOS"/>
    <m/>
    <m/>
    <x v="2"/>
    <s v="En Puerto"/>
    <s v="A4-A61-X2-Y3"/>
    <x v="1"/>
    <s v="Plaza Lima Sur Chorrillos"/>
    <s v="Av. Paseo de la Republica s/n C.C. Plaza Lima Sur Tda. Nro 229 - 231"/>
    <s v="CHORRILLOS"/>
    <s v="LIMA"/>
    <s v="LIMA"/>
    <d v="2023-10-23T06:33:23"/>
    <x v="5"/>
    <d v="2023-10-23T15:40:18"/>
    <x v="0"/>
    <x v="0"/>
    <x v="0"/>
  </r>
  <r>
    <n v="35"/>
    <s v="FDC9WZMBS25H-A1"/>
    <s v="FDC9WZMBS25H"/>
    <s v="Hijo"/>
    <s v="BLANCA INES DE LAMA GARCIA"/>
    <s v="DNI"/>
    <n v="7614531"/>
    <n v="51"/>
    <n v="999186739"/>
    <x v="2"/>
    <s v="Domicilio"/>
    <s v="Confirmada"/>
    <s v="Diferida"/>
    <s v="Ecommerce mobile"/>
    <m/>
    <m/>
    <x v="3"/>
    <s v="En Puerto"/>
    <s v="A4-A61-X2-Y4"/>
    <x v="1"/>
    <s v="Delivery"/>
    <s v="JIRON CAPAC YUPANQUI 2509   DPTO. 302 ALT. CDRAS. 8 Y 9 AV. TRINIDAD MORAN"/>
    <s v="LINCE"/>
    <s v="LIMA"/>
    <s v="LIMA"/>
    <d v="2023-10-23T07:03:28"/>
    <x v="7"/>
    <d v="2023-10-23T15:38:04"/>
    <x v="0"/>
    <x v="0"/>
    <x v="0"/>
  </r>
  <r>
    <n v="36"/>
    <s v="FDC9WZNSGZ41-A1"/>
    <s v="FDC9WZNSGZ41"/>
    <s v="Hijo"/>
    <s v="EDER RENE GARCIA JAIME"/>
    <s v="DNI"/>
    <n v="43797779"/>
    <n v="51"/>
    <n v="952090704"/>
    <x v="2"/>
    <s v="Tienda"/>
    <s v="Confirmada"/>
    <s v="Diferida"/>
    <s v="Ecommerce android"/>
    <m/>
    <m/>
    <x v="0"/>
    <s v="En Puerto"/>
    <s v="A4-A61-X1-Y3"/>
    <x v="1"/>
    <s v="Trujillo Ayacucho 552 La Libertad"/>
    <s v="Jr. Ayacucho Nro 552"/>
    <s v="TRUJILLO"/>
    <s v="TRUJILLO"/>
    <s v="LA LIBERTAD"/>
    <d v="2023-10-23T07:10:41"/>
    <x v="1202"/>
    <d v="2023-10-23T16:56:55"/>
    <x v="0"/>
    <x v="0"/>
    <x v="0"/>
  </r>
  <r>
    <n v="37"/>
    <s v="FDC9WZOWWOKC-A1"/>
    <s v="FDC9WZOWWOKC"/>
    <s v="Hijo"/>
    <s v="NARBY QUISPE HUAYTA"/>
    <s v="DNI"/>
    <n v="29703655"/>
    <n v="51"/>
    <n v="958985286"/>
    <x v="2"/>
    <s v="Domicilio"/>
    <s v="Confirmada"/>
    <s v="Diferida"/>
    <s v="Ecommerce mobile"/>
    <m/>
    <m/>
    <x v="1"/>
    <s v="En Puerto"/>
    <s v="A4-A61-X1-Y1"/>
    <x v="1"/>
    <s v="Delivery"/>
    <s v="Jardín Augusto freyre"/>
    <s v="JACOBO HUNTER"/>
    <s v="AREQUIPA"/>
    <s v="AREQUIPA"/>
    <d v="2023-10-23T07:18:21"/>
    <x v="1203"/>
    <d v="2023-10-23T12:22:16"/>
    <x v="0"/>
    <x v="0"/>
    <x v="0"/>
  </r>
  <r>
    <n v="38"/>
    <s v="FDC9WZPQ64SO-A1"/>
    <s v="FDC9WZPQ64SO"/>
    <s v="Hijo"/>
    <s v="ANGEL GASHI CONTRERAS CARHUAS"/>
    <s v="DNI"/>
    <n v="74771612"/>
    <n v="51"/>
    <n v="961060961"/>
    <x v="2"/>
    <s v="Tienda"/>
    <s v="Confirmada"/>
    <s v="Diferida"/>
    <s v="Ecommerce desktop"/>
    <m/>
    <m/>
    <x v="0"/>
    <s v="En Puerto"/>
    <s v="A4-A61-X2-Y5"/>
    <x v="1"/>
    <s v="Ayacucho Asamblea 206-208 Ayacucho"/>
    <s v="Jr. Asamblea Nro. 206 - 208"/>
    <s v="AYACUCHO"/>
    <s v="HUAMANGA"/>
    <s v="AYACUCHO"/>
    <d v="2023-10-23T07:22:30"/>
    <x v="1204"/>
    <d v="2023-10-23T17:48:36"/>
    <x v="0"/>
    <x v="0"/>
    <x v="0"/>
  </r>
  <r>
    <n v="39"/>
    <s v="FDC9WZS8PNBG-A1"/>
    <s v="FDC9WZS8PNBG"/>
    <s v="Hijo"/>
    <s v="LEONOR LOAYZA NIETO"/>
    <s v="DNI"/>
    <n v="22090967"/>
    <n v="51"/>
    <n v="972334593"/>
    <x v="2"/>
    <s v="Domicilio"/>
    <s v="Confirmada"/>
    <s v="Diferida"/>
    <s v="Ecommerce android"/>
    <m/>
    <m/>
    <x v="1"/>
    <s v="En Puerto"/>
    <s v="A4-A61-X2-Y2"/>
    <x v="1"/>
    <s v="Delivery"/>
    <s v="URB LAS VIÑAS A 02 A ESPALDAS DE LA AGENCIA SOYUZ,CASA DE 3 PISOS ,FAMILIA LINARES LOAYZA"/>
    <s v="ICA"/>
    <s v="ICA"/>
    <s v="ICA"/>
    <d v="2023-10-23T07:38:04"/>
    <x v="1205"/>
    <d v="2023-10-23T12:23:51"/>
    <x v="0"/>
    <x v="0"/>
    <x v="0"/>
  </r>
  <r>
    <n v="40"/>
    <s v="FDC9WZSWNSJK-A1"/>
    <s v="FDC9WZSWNSJK"/>
    <s v="Hijo"/>
    <s v="CAROLINA CASTAÑEDA OLORTEGUI"/>
    <s v="DNI"/>
    <n v="40595649"/>
    <n v="51"/>
    <n v="977433120"/>
    <x v="2"/>
    <s v="Tienda"/>
    <s v="Confirmada"/>
    <s v="Diferida"/>
    <s v="Ecommerce android"/>
    <m/>
    <m/>
    <x v="0"/>
    <s v="En Puerto"/>
    <s v="A4-A61-X2-Y1"/>
    <x v="1"/>
    <s v="Mega Plaza Chimbote"/>
    <s v="Mz B Lt 1-A Parque Gran Chavin C.C. Megaplaza Chimbote Tda. L57 - L58"/>
    <s v="CHIMBOTE"/>
    <s v="SANTA"/>
    <s v="ANCASH"/>
    <d v="2023-10-23T07:52:14"/>
    <x v="1206"/>
    <d v="2023-10-23T17:55:26"/>
    <x v="0"/>
    <x v="0"/>
    <x v="0"/>
  </r>
  <r>
    <n v="41"/>
    <s v="FDC9X02ZUW74-A1"/>
    <s v="FDC9X02ZUW74"/>
    <s v="Hijo"/>
    <s v="BEIMER CHUQUIBALA CHECAN"/>
    <s v="DNI"/>
    <n v="76050636"/>
    <n v="51"/>
    <n v="914216286"/>
    <x v="2"/>
    <s v="Tienda"/>
    <s v="Confirmada"/>
    <s v="Diferida"/>
    <s v="Ecommerce android"/>
    <m/>
    <m/>
    <x v="0"/>
    <s v="En Puerto"/>
    <s v="A4-A61-X2-Y3"/>
    <x v="1"/>
    <s v="Chachapoyas 2 de Mayo 552 Chachapoyas"/>
    <s v="Jirón 2 de Mayo N°552"/>
    <s v="CHACHAPOYAS"/>
    <s v="CHACHAPOYAS"/>
    <s v="AMAZONAS"/>
    <d v="2023-10-23T08:03:55"/>
    <x v="8"/>
    <d v="2023-10-23T15:40:13"/>
    <x v="0"/>
    <x v="0"/>
    <x v="0"/>
  </r>
  <r>
    <n v="42"/>
    <s v="FDC9X0301BQ3-A1"/>
    <s v="FDC9X0301BQ3"/>
    <s v="Hijo"/>
    <s v="WILSON ROY GUTIERREZ COILA"/>
    <s v="DNI"/>
    <n v="73613423"/>
    <n v="51"/>
    <n v="955664477"/>
    <x v="2"/>
    <s v="Tienda"/>
    <s v="Confirmada"/>
    <s v="Diferida"/>
    <s v="Ecommerce android"/>
    <m/>
    <m/>
    <x v="0"/>
    <s v="En Puerto"/>
    <s v="A4-A61-X2-Y1"/>
    <x v="1"/>
    <s v="Real Plaza Juliaca"/>
    <s v="Calle Tumbes y San Martin s/n C.C. Real Plaza Juliaca Tda. Nro 135"/>
    <s v="JULIACA"/>
    <s v="SAN ROMAN"/>
    <s v="PUNO"/>
    <d v="2023-10-23T08:04:47"/>
    <x v="1207"/>
    <d v="2023-10-23T15:47:22"/>
    <x v="0"/>
    <x v="0"/>
    <x v="0"/>
  </r>
  <r>
    <n v="43"/>
    <s v="FDC9X03HPXQA-A1"/>
    <s v="FDC9X03HPXQA"/>
    <s v="Hijo"/>
    <s v="YANET SUPO MARAZA"/>
    <s v="DNI"/>
    <n v="75784706"/>
    <n v="51"/>
    <n v="928338322"/>
    <x v="2"/>
    <s v="Tienda"/>
    <s v="Confirmada"/>
    <s v="Diferida"/>
    <s v="Ecommerce mobile"/>
    <m/>
    <m/>
    <x v="0"/>
    <s v="En Puerto"/>
    <s v="A4-A61-X2-Y1"/>
    <x v="1"/>
    <s v="Real Plaza Juliaca"/>
    <s v="Calle Tumbes y San Martin s/n C.C. Real Plaza Juliaca Tda. Nro 135"/>
    <s v="JULIACA"/>
    <s v="SAN ROMAN"/>
    <s v="PUNO"/>
    <d v="2023-10-23T08:09:52"/>
    <x v="1208"/>
    <d v="2023-10-23T15:47:23"/>
    <x v="0"/>
    <x v="0"/>
    <x v="0"/>
  </r>
  <r>
    <n v="44"/>
    <s v="FDC9X03TBX9D-A1"/>
    <s v="FDC9X03TBX9D"/>
    <s v="Hijo"/>
    <s v="MERY ELIANA JORGE VALLEJOS"/>
    <s v="DNI"/>
    <n v="44771287"/>
    <n v="51"/>
    <n v="966896618"/>
    <x v="2"/>
    <s v="Tienda"/>
    <s v="Confirmada"/>
    <s v="Diferida"/>
    <s v="Ecommerce mobile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08:09:41"/>
    <x v="9"/>
    <d v="2023-10-23T09:45:43"/>
    <x v="0"/>
    <x v="0"/>
    <x v="0"/>
  </r>
  <r>
    <n v="45"/>
    <s v="FDC9X07MORHR-A1"/>
    <s v="FDC9X07MORHR"/>
    <s v="Hijo"/>
    <s v="KARINA GABY PAREDES MACEDO"/>
    <s v="DNI"/>
    <n v="43517660"/>
    <n v="51"/>
    <n v="998090912"/>
    <x v="2"/>
    <s v="Tienda"/>
    <s v="Confirmada"/>
    <s v="Diferida"/>
    <s v="Ecommerce android"/>
    <m/>
    <m/>
    <x v="0"/>
    <s v="En Puerto"/>
    <s v="A4-A61-X2-Y1"/>
    <x v="1"/>
    <s v="Real Plaza Juliaca"/>
    <s v="Calle Tumbes y San Martin s/n C.C. Real Plaza Juliaca Tda. Nro 135"/>
    <s v="JULIACA"/>
    <s v="SAN ROMAN"/>
    <s v="PUNO"/>
    <d v="2023-10-23T08:32:25"/>
    <x v="1209"/>
    <d v="2023-10-23T16:31:34"/>
    <x v="0"/>
    <x v="0"/>
    <x v="0"/>
  </r>
  <r>
    <n v="46"/>
    <s v="FDC9X08A1SFN-A1"/>
    <s v="FDC9X08A1SFN"/>
    <s v="Hijo"/>
    <s v="JESSICA DEL ROCIO PEREZ VILCO"/>
    <s v="DNI"/>
    <n v="71741403"/>
    <n v="51"/>
    <n v="986256070"/>
    <x v="2"/>
    <s v="Domicilio"/>
    <s v="Confirmada"/>
    <s v="Diferida"/>
    <s v="Ecommerce android"/>
    <m/>
    <m/>
    <x v="1"/>
    <s v="En Puerto"/>
    <s v="A4-A61-X2-Y2"/>
    <x v="1"/>
    <s v="Delivery"/>
    <s v="JR. FRAY JOSÉ ARANA 734 ( EMPRESA SAN ANTONIO DE PADUA ) ( PORTÓN GRANDE AZUL)"/>
    <s v="CHOTA"/>
    <s v="CHOTA"/>
    <s v="CAJAMARCA"/>
    <d v="2023-10-23T09:16:44"/>
    <x v="10"/>
    <d v="2023-10-23T17:42:54"/>
    <x v="0"/>
    <x v="0"/>
    <x v="0"/>
  </r>
  <r>
    <n v="47"/>
    <s v="FDC9X0BM5S4A-A1"/>
    <s v="FDC9X0BM5S4A"/>
    <s v="Hijo"/>
    <s v="VANIA GRICELDA JULCA SEGUNDO"/>
    <s v="DNI"/>
    <n v="47335818"/>
    <n v="51"/>
    <n v="955434095"/>
    <x v="2"/>
    <s v="Domicilio"/>
    <s v="Confirmada"/>
    <s v="Diferida"/>
    <s v="Ecommerce android"/>
    <m/>
    <m/>
    <x v="1"/>
    <s v="En Puerto"/>
    <s v="A4-A61-X2-Y5"/>
    <x v="1"/>
    <s v="Delivery"/>
    <s v="MZ D1 LT 4 VENTANILLA ALTA ESPALDA POLLERIA FOGON RUSTICO"/>
    <s v="VENTANILLA"/>
    <s v="PROV. CONST. DEL CALLAO"/>
    <s v="CALLAO"/>
    <d v="2023-10-23T08:55:15"/>
    <x v="11"/>
    <d v="2023-10-23T15:29:37"/>
    <x v="0"/>
    <x v="0"/>
    <x v="0"/>
  </r>
  <r>
    <n v="48"/>
    <s v="FDC9X0BYWMSC-A1"/>
    <s v="FDC9X0BYWMSC"/>
    <s v="Hijo"/>
    <s v="LIDA JARAMILLO VERGARA"/>
    <s v="DNI"/>
    <n v="71927794"/>
    <n v="51"/>
    <n v="927503153"/>
    <x v="2"/>
    <s v="Tienda"/>
    <s v="Confirmada"/>
    <s v="Diferida"/>
    <s v="Admin desktop"/>
    <m/>
    <m/>
    <x v="0"/>
    <s v="En Puerto"/>
    <s v="A4-A61-X1-Y5"/>
    <x v="1"/>
    <s v="Huaraz Luzuriaga 526 Ancash"/>
    <s v="Av. Luzuriaga Nro 526"/>
    <s v="HUARAZ"/>
    <s v="HUARAZ"/>
    <s v="ANCASH"/>
    <d v="2023-10-23T14:44:17"/>
    <x v="1210"/>
    <d v="2023-10-23T16:36:39"/>
    <x v="0"/>
    <x v="0"/>
    <x v="0"/>
  </r>
  <r>
    <n v="49"/>
    <s v="FDC9X0JJ2HA3-A1"/>
    <s v="FDC9X0JJ2HA3"/>
    <s v="Hijo"/>
    <s v="carlos Eduardo  medina gil"/>
    <s v="CE"/>
    <n v="3510463"/>
    <n v="51"/>
    <n v="923635440"/>
    <x v="2"/>
    <s v="Tienda"/>
    <s v="Confirmada"/>
    <s v="Diferida"/>
    <s v="Ecommerce android"/>
    <m/>
    <m/>
    <x v="0"/>
    <s v="En Puerto"/>
    <s v="A4-A61-X2-Y3"/>
    <x v="1"/>
    <s v="Mall Aventura Trujillo"/>
    <s v="Av. Mansiche con America Oeste s/n C.C. Mall Plaza Tda. 1071-1075"/>
    <s v="TRUJILLO"/>
    <s v="TRUJILLO"/>
    <s v="LA LIBERTAD"/>
    <d v="2023-10-23T09:04:11"/>
    <x v="13"/>
    <d v="2023-10-23T15:43:29"/>
    <x v="0"/>
    <x v="0"/>
    <x v="0"/>
  </r>
  <r>
    <n v="50"/>
    <s v="FDC9X0MIX5SP-A1"/>
    <s v="FDC9X0MIX5SP"/>
    <s v="Hijo"/>
    <s v="MARIA BERZABET LINARES DE CERDAN"/>
    <s v="DNI"/>
    <n v="16624300"/>
    <n v="51"/>
    <n v="904476594"/>
    <x v="2"/>
    <s v="Tienda"/>
    <s v="Confirmada"/>
    <s v="Diferida"/>
    <s v="Admin desktop"/>
    <m/>
    <m/>
    <x v="0"/>
    <s v="En Puerto"/>
    <s v="A4-A61-X2-Y3"/>
    <x v="1"/>
    <s v="Real Plaza Chiclayo"/>
    <s v="Calle Mariscal Andrés A. Cáceres 222 C.C. Real Plaza Chiclayo Tda. PC08"/>
    <s v="CHICLAYO"/>
    <s v="CHICLAYO"/>
    <s v="LAMBAYEQUE"/>
    <d v="2023-10-23T09:55:52"/>
    <x v="14"/>
    <d v="2023-10-23T15:40:15"/>
    <x v="0"/>
    <x v="0"/>
    <x v="0"/>
  </r>
  <r>
    <n v="51"/>
    <s v="FDC9X0OIWV6Z-A1"/>
    <s v="FDC9X0OIWV6Z"/>
    <s v="Hijo"/>
    <s v="ROBERTO MONTAÑEZ CCANTO"/>
    <s v="DNI"/>
    <n v="71394446"/>
    <n v="51"/>
    <n v="927672988"/>
    <x v="2"/>
    <s v="Domicilio"/>
    <s v="Confirmada"/>
    <s v="Diferida"/>
    <s v="Ecommerce android"/>
    <m/>
    <m/>
    <x v="1"/>
    <s v="En Puerto"/>
    <s v="A4-A61-X2-Y5"/>
    <x v="1"/>
    <s v="Delivery"/>
    <s v="AV. MANCHEGO MUÑOZ 936 A 20 METROS DE CAJA HUANCAYO MI DOMICILIO ES LA FERRETERÍA COMERCIAL ACEROS AREQUIPA TERCER PISO"/>
    <s v="HUANCAVELICA"/>
    <s v="HUANCAVELICA"/>
    <s v="HUANCAVELICA"/>
    <d v="2023-10-23T09:33:20"/>
    <x v="15"/>
    <d v="2023-10-23T15:47:58"/>
    <x v="0"/>
    <x v="0"/>
    <x v="0"/>
  </r>
  <r>
    <n v="52"/>
    <s v="FDC9X0QRUY2V-A1"/>
    <s v="FDC9X0QRUY2V"/>
    <s v="Hijo"/>
    <s v="JOAQUIN FABRIZIO DE LA TORRE YEPEZ"/>
    <s v="DNI"/>
    <n v="74201353"/>
    <n v="51"/>
    <n v="960633049"/>
    <x v="2"/>
    <s v="Tienda"/>
    <s v="Confirmada"/>
    <s v="Diferida"/>
    <s v="Ecommerce desktop"/>
    <m/>
    <m/>
    <x v="0"/>
    <s v="En Puerto"/>
    <s v="A4-A61-X1-Y3"/>
    <x v="1"/>
    <s v="Real Plaza Cuzco"/>
    <s v="Av. La Cultura C.C. Real Plaza Cuzco, Tda Nro 148"/>
    <s v="CUSCO"/>
    <s v="CUSCO"/>
    <s v="CUSCO"/>
    <d v="2023-10-23T09:55:35"/>
    <x v="16"/>
    <d v="2023-10-23T16:56:34"/>
    <x v="0"/>
    <x v="0"/>
    <x v="0"/>
  </r>
  <r>
    <n v="53"/>
    <s v="FDC9X0RITZUC-A1"/>
    <s v="FDC9X0RITZUC"/>
    <s v="Hijo"/>
    <s v="DANY MENDOZA MISAICO"/>
    <s v="DNI"/>
    <n v="70225003"/>
    <n v="51"/>
    <n v="966787787"/>
    <x v="2"/>
    <s v="Tienda"/>
    <s v="Confirmada"/>
    <s v="Diferida"/>
    <s v="Admin desktop"/>
    <m/>
    <m/>
    <x v="0"/>
    <s v="En Puerto"/>
    <s v="A4-A61-X2-Y3"/>
    <x v="1"/>
    <s v="Ayacucho Asamblea 206-208 Ayacucho"/>
    <s v="Jr. Asamblea Nro. 206 - 208"/>
    <s v="AYACUCHO"/>
    <s v="HUAMANGA"/>
    <s v="AYACUCHO"/>
    <d v="2023-10-23T09:52:10"/>
    <x v="1211"/>
    <d v="2023-10-23T15:40:21"/>
    <x v="0"/>
    <x v="0"/>
    <x v="0"/>
  </r>
  <r>
    <n v="54"/>
    <s v="FDC9X0SFRDOX-A1"/>
    <s v="FDC9X0SFRDOX"/>
    <s v="Hijo"/>
    <s v="GERSON DAVID SANCHEZ ALVAREZ"/>
    <s v="DNI"/>
    <n v="43654504"/>
    <n v="51"/>
    <n v="902199309"/>
    <x v="2"/>
    <s v="Domicilio"/>
    <s v="Confirmada"/>
    <s v="Diferida"/>
    <s v="Ecommerce mobile"/>
    <m/>
    <m/>
    <x v="3"/>
    <s v="En Puerto"/>
    <s v="A4-A61-X1-Y5"/>
    <x v="1"/>
    <s v="Delivery"/>
    <s v="Calle Alberto Arcaparro 164 - urb Pando Altura cdra 01 Av. Rivaguero"/>
    <s v="SAN MIGUEL"/>
    <s v="LIMA"/>
    <s v="LIMA"/>
    <d v="2023-10-23T10:00:55"/>
    <x v="1212"/>
    <d v="2023-10-23T16:40:06"/>
    <x v="0"/>
    <x v="0"/>
    <x v="0"/>
  </r>
  <r>
    <n v="55"/>
    <s v="FDC9X0SOIHKJ-A1"/>
    <s v="FDC9X0SOIHKJ"/>
    <s v="Hijo"/>
    <s v="ROSA FERMINA RIVERA ARCANA"/>
    <s v="DNI"/>
    <n v="47473105"/>
    <n v="51"/>
    <n v="962758326"/>
    <x v="2"/>
    <s v="Tienda"/>
    <s v="Confirmada"/>
    <s v="Diferida"/>
    <s v="Ecommerce android"/>
    <m/>
    <m/>
    <x v="0"/>
    <s v="En Puerto"/>
    <s v="A4-A61-X2-Y3"/>
    <x v="1"/>
    <s v="Arequipa San Juan De Dios 225 Arequipa"/>
    <s v="San Juan de Dios Nro 225"/>
    <s v="AREQUIPA"/>
    <s v="AREQUIPA"/>
    <s v="AREQUIPA"/>
    <d v="2023-10-23T09:59:14"/>
    <x v="17"/>
    <d v="2023-10-23T15:43:28"/>
    <x v="0"/>
    <x v="0"/>
    <x v="0"/>
  </r>
  <r>
    <n v="56"/>
    <s v="FDC9X0SYP458-A1"/>
    <s v="FDC9X0SYP458"/>
    <s v="Hijo"/>
    <s v="JHON ANDERSON NUÑEZ SOCOLA"/>
    <s v="DNI"/>
    <n v="75526906"/>
    <n v="51"/>
    <n v="942503583"/>
    <x v="2"/>
    <s v="Tienda"/>
    <s v="Confirmada"/>
    <s v="Diferida"/>
    <s v="Ecommerce iOS"/>
    <m/>
    <m/>
    <x v="0"/>
    <s v="En Puerto"/>
    <s v="A4-A61-X2-Y3"/>
    <x v="1"/>
    <s v="Sullana San Martin 620 Piura"/>
    <s v="Calle San Martin Nro 620"/>
    <s v="SULLANA"/>
    <s v="SULLANA"/>
    <s v="PIURA"/>
    <d v="2023-10-23T09:59:52"/>
    <x v="18"/>
    <d v="2023-10-23T15:43:53"/>
    <x v="0"/>
    <x v="0"/>
    <x v="0"/>
  </r>
  <r>
    <n v="57"/>
    <s v="FDC9X11A2C3I-A1"/>
    <s v="FDC9X11A2C3I"/>
    <s v="Hijo"/>
    <s v="BRYAN OLSEN AZAÑA CORONEL"/>
    <s v="DNI"/>
    <n v="46297288"/>
    <n v="51"/>
    <n v="996888989"/>
    <x v="2"/>
    <s v="Tienda"/>
    <s v="Confirmada"/>
    <s v="Diferida"/>
    <s v="Ecommerce android"/>
    <m/>
    <m/>
    <x v="0"/>
    <s v="En Puerto"/>
    <s v="A4-A61-X2-Y3"/>
    <x v="1"/>
    <s v="Plaza Del Sol Ica"/>
    <s v="Av. San Martin 727 - 763, LC 236-238"/>
    <s v="ICA"/>
    <s v="ICA"/>
    <s v="ICA"/>
    <d v="2023-10-23T10:12:11"/>
    <x v="19"/>
    <d v="2023-10-23T15:40:17"/>
    <x v="0"/>
    <x v="0"/>
    <x v="0"/>
  </r>
  <r>
    <n v="58"/>
    <s v="FDC9X1284ITJ-A1"/>
    <s v="FDC9X1284ITJ"/>
    <s v="Hijo"/>
    <s v="LUIS ALBERTO RAMIREZ LEON"/>
    <s v="DNI"/>
    <n v="44683650"/>
    <n v="51"/>
    <n v="962673941"/>
    <x v="2"/>
    <s v="Tienda"/>
    <s v="Confirmada"/>
    <s v="Diferida"/>
    <s v="Admin mobile"/>
    <m/>
    <m/>
    <x v="0"/>
    <s v="En Puerto"/>
    <s v="A4-A61-X2-Y3"/>
    <x v="1"/>
    <s v="Tarapoto Plaza De Armas 451 San Martin"/>
    <s v="Jr. Plaza de Armas Nro 451"/>
    <s v="TARAPOTO"/>
    <s v="SAN MARTIN"/>
    <s v="SAN MARTÍN"/>
    <d v="2023-10-23T12:46:39"/>
    <x v="1213"/>
    <d v="2023-10-23T18:07:04"/>
    <x v="0"/>
    <x v="0"/>
    <x v="0"/>
  </r>
  <r>
    <n v="59"/>
    <s v="FDC9X12KVA5U-A1"/>
    <s v="FDC9X12KVA5U"/>
    <s v="Hijo"/>
    <s v="SAHORY SAKURY GARCIA DONGO"/>
    <s v="DNI"/>
    <n v="74305407"/>
    <n v="51"/>
    <n v="921580629"/>
    <x v="2"/>
    <s v="Tienda"/>
    <s v="Confirmada"/>
    <s v="Diferida"/>
    <s v="Admin desktop"/>
    <m/>
    <m/>
    <x v="0"/>
    <s v="En Puerto"/>
    <s v="A4-A61-X2-Y4"/>
    <x v="1"/>
    <s v="Plaza Del Sol Ica"/>
    <s v="Av. San Martin 727 - 763, LC 236-238"/>
    <s v="ICA"/>
    <s v="ICA"/>
    <s v="ICA"/>
    <d v="2023-10-23T10:21:25"/>
    <x v="1214"/>
    <d v="2023-10-23T15:39:02"/>
    <x v="0"/>
    <x v="0"/>
    <x v="0"/>
  </r>
  <r>
    <n v="60"/>
    <s v="FDC9X13D49C0-A1"/>
    <s v="FDC9X13D49C0"/>
    <s v="Hijo"/>
    <s v="LESLIE KARINA AGUIRRE OBESO"/>
    <s v="DNI"/>
    <n v="73451091"/>
    <n v="51"/>
    <n v="901090607"/>
    <x v="2"/>
    <s v="Tienda"/>
    <s v="Confirmada"/>
    <s v="Diferida"/>
    <s v="Ecommerce mobile"/>
    <m/>
    <m/>
    <x v="0"/>
    <s v="En Puerto"/>
    <s v="A4-A61-X2-Y3"/>
    <x v="1"/>
    <s v="Mall Aventura Trujillo"/>
    <s v="Av. Mansiche con America Oeste s/n C.C. Mall Plaza Tda. 1071-1075"/>
    <s v="TRUJILLO"/>
    <s v="TRUJILLO"/>
    <s v="LA LIBERTAD"/>
    <d v="2023-10-23T10:23:27"/>
    <x v="22"/>
    <d v="2023-10-23T15:40:12"/>
    <x v="0"/>
    <x v="0"/>
    <x v="0"/>
  </r>
  <r>
    <n v="61"/>
    <s v="FDC9X13ODFT5-A1"/>
    <s v="FDC9X13ODFT5"/>
    <s v="Hijo"/>
    <s v="JIMMY CHRISTIAN SANCHEZ SANCHEZ"/>
    <s v="DNI"/>
    <n v="40197267"/>
    <n v="51"/>
    <n v="989439600"/>
    <x v="2"/>
    <s v="Tienda"/>
    <s v="Confirmada"/>
    <s v="Diferida"/>
    <s v="Ecommerce desktop"/>
    <m/>
    <m/>
    <x v="0"/>
    <s v="En Puerto"/>
    <s v="A4-A61-X2-Y5"/>
    <x v="1"/>
    <s v="Real Plaza Pucallpa"/>
    <s v="Av. Centenario Nro 1642 - CC. Real Plaza de LC-124 / LC- 126"/>
    <s v="YARINACOCHA"/>
    <s v="CORONEL PORTILLO"/>
    <s v="UCAYALI"/>
    <d v="2023-10-23T10:41:41"/>
    <x v="23"/>
    <d v="2023-10-23T15:30:18"/>
    <x v="0"/>
    <x v="0"/>
    <x v="0"/>
  </r>
  <r>
    <n v="62"/>
    <s v="FDC9X14C2ORS-A1"/>
    <s v="FDC9X14C2ORS"/>
    <s v="Hijo"/>
    <s v="MARIA DOLORES LOVATON MUÑIZ"/>
    <s v="DNI"/>
    <n v="40515026"/>
    <n v="51"/>
    <n v="998284463"/>
    <x v="2"/>
    <s v="Domicilio"/>
    <s v="Confirmada"/>
    <s v="Diferida"/>
    <s v="Ecommerce desktop"/>
    <m/>
    <m/>
    <x v="3"/>
    <s v="En Puerto"/>
    <s v="A4-A61-X2-Y3"/>
    <x v="1"/>
    <s v="Delivery"/>
    <s v="ESMERALDA 112   CHACARILLA   SAN BORJA ESPALDA DE  COLEGIO SANTISIMO NOMBRE DE JESUS"/>
    <s v="SAN BORJA"/>
    <s v="LIMA"/>
    <s v="LIMA"/>
    <d v="2023-10-23T10:29:28"/>
    <x v="1215"/>
    <d v="2023-10-23T18:00:45"/>
    <x v="0"/>
    <x v="0"/>
    <x v="0"/>
  </r>
  <r>
    <n v="63"/>
    <s v="FDC9X14DG02O-A1"/>
    <s v="FDC9X14DG02O"/>
    <s v="Hijo"/>
    <s v="DENISSE MARLENY LAZARO RAMOS"/>
    <s v="DNI"/>
    <n v="46306606"/>
    <n v="51"/>
    <n v="983015939"/>
    <x v="2"/>
    <s v="Tienda"/>
    <s v="Confirmada"/>
    <s v="Diferida"/>
    <s v="Ecommerce android"/>
    <m/>
    <m/>
    <x v="0"/>
    <s v="En Puerto"/>
    <s v="A4-A61-X2-Y5"/>
    <x v="1"/>
    <s v="Arequipa San Juan De Dios 225 Arequipa"/>
    <s v="San Juan de Dios Nro 225"/>
    <s v="AREQUIPA"/>
    <s v="AREQUIPA"/>
    <s v="AREQUIPA"/>
    <d v="2023-10-23T10:29:29"/>
    <x v="1216"/>
    <d v="2023-10-23T18:02:54"/>
    <x v="0"/>
    <x v="0"/>
    <x v="0"/>
  </r>
  <r>
    <n v="64"/>
    <s v="FDC9X156ZUGL-A1"/>
    <s v="FDC9X156ZUGL"/>
    <s v="Hijo"/>
    <s v="ANGELICA MARIA CABELLO ANAYA"/>
    <s v="DNI"/>
    <n v="70617324"/>
    <n v="51"/>
    <n v="967014463"/>
    <x v="2"/>
    <s v="Domicilio"/>
    <s v="Confirmada"/>
    <s v="Diferida"/>
    <s v="Ecommerce android"/>
    <m/>
    <m/>
    <x v="1"/>
    <s v="En Puerto"/>
    <s v="A4-A61-X2-Y2"/>
    <x v="1"/>
    <s v="Delivery"/>
    <s v="URBANIZACIÓN SANTA PAULA MANZANA B11 LOTE 3 CORPORACION FERRETERO CONSTRUCTOR S.A.C"/>
    <s v="PUENTE PIEDRA"/>
    <s v="LIMA"/>
    <s v="LIMA"/>
    <d v="2023-10-23T10:34:44"/>
    <x v="24"/>
    <d v="2023-10-23T17:42:47"/>
    <x v="0"/>
    <x v="0"/>
    <x v="0"/>
  </r>
  <r>
    <n v="65"/>
    <s v="FDC9X15E0SRY-A1"/>
    <s v="FDC9X15E0SRY"/>
    <s v="Hijo"/>
    <s v="Cinthia Caceres"/>
    <s v="DNI"/>
    <n v="74968278"/>
    <n v="51"/>
    <n v="939117184"/>
    <x v="2"/>
    <s v="Tienda"/>
    <s v="Confirmada"/>
    <s v="Diferida"/>
    <s v="Ecommerce desktop"/>
    <m/>
    <m/>
    <x v="0"/>
    <s v="En Puerto"/>
    <s v="A4-A61-X1-Y5"/>
    <x v="1"/>
    <s v="Real Plaza Pucallpa"/>
    <s v="Av. Centenario Nro 1642 - CC. Real Plaza de LC-124 / LC- 126"/>
    <s v="YARINACOCHA"/>
    <s v="CORONEL PORTILLO"/>
    <s v="UCAYALI"/>
    <d v="2023-10-23T10:35:29"/>
    <x v="1217"/>
    <d v="2023-10-23T14:25:23"/>
    <x v="0"/>
    <x v="0"/>
    <x v="0"/>
  </r>
  <r>
    <n v="66"/>
    <s v="FDC9X16DKIZ9-A1"/>
    <s v="FDC9X16DKIZ9"/>
    <s v="Hijo"/>
    <s v="ANTONIO AGUILAR CCASO"/>
    <s v="DNI"/>
    <n v="41319343"/>
    <n v="51"/>
    <n v="951513963"/>
    <x v="2"/>
    <s v="Tienda"/>
    <s v="Confirmada"/>
    <s v="Diferida"/>
    <s v="Ecommerce android"/>
    <m/>
    <m/>
    <x v="0"/>
    <s v="En Puerto"/>
    <s v="A4-A61-X2-Y1"/>
    <x v="1"/>
    <s v="Real Plaza Arequipa"/>
    <s v="Av. El Ejercito 1009 Urb. Leon XXIII C.C. Real Plaza Arequipa LC-132"/>
    <s v="CAYMA"/>
    <s v="AREQUIPA"/>
    <s v="AREQUIPA"/>
    <d v="2023-10-23T10:42:12"/>
    <x v="25"/>
    <d v="2023-10-23T15:47:15"/>
    <x v="0"/>
    <x v="0"/>
    <x v="0"/>
  </r>
  <r>
    <n v="67"/>
    <s v="FDC9X18OXTPY-A1"/>
    <s v="FDC9X18OXTPY"/>
    <s v="Hijo"/>
    <s v="joel olazabal  alcazar"/>
    <s v="DNI"/>
    <n v="9279495"/>
    <n v="51"/>
    <n v="931723145"/>
    <x v="2"/>
    <s v="Tienda"/>
    <s v="Confirmada"/>
    <s v="Diferida"/>
    <s v="Admin desktop"/>
    <m/>
    <m/>
    <x v="0"/>
    <s v="En Puerto"/>
    <s v="A4-A61-X2-Y5"/>
    <x v="1"/>
    <s v="Plaza Del Sol Ica"/>
    <s v="Av. San Martin 727 - 763, LC 236-238"/>
    <s v="ICA"/>
    <s v="ICA"/>
    <s v="ICA"/>
    <d v="2023-10-23T11:25:30"/>
    <x v="1218"/>
    <d v="2023-10-23T15:47:53"/>
    <x v="0"/>
    <x v="0"/>
    <x v="0"/>
  </r>
  <r>
    <n v="68"/>
    <s v="FDC9X190SEQG-A1"/>
    <s v="FDC9X190SEQG"/>
    <s v="Hijo"/>
    <s v="JULIO CESAR NECIOSUP CHAMAYA"/>
    <s v="DNI"/>
    <n v="7610232"/>
    <n v="51"/>
    <n v="993238762"/>
    <x v="2"/>
    <s v="Tienda"/>
    <s v="Confirmada"/>
    <s v="Diferida"/>
    <s v="Ecommerce android"/>
    <m/>
    <m/>
    <x v="2"/>
    <s v="En Puerto"/>
    <m/>
    <x v="1"/>
    <s v="CC Risso"/>
    <s v="Av. General Alvarez de Arenales 2283."/>
    <s v="LINCE"/>
    <s v="LIMA"/>
    <s v="LIMA"/>
    <d v="2023-10-23T10:58:39"/>
    <x v="28"/>
    <d v="2023-10-23T19:28:59"/>
    <x v="0"/>
    <x v="0"/>
    <x v="0"/>
  </r>
  <r>
    <n v="69"/>
    <s v="FDC9X19E0BME-A1"/>
    <s v="FDC9X19E0BME"/>
    <s v="Hijo"/>
    <s v="CARLA SALOME BERROCAL SULCA"/>
    <s v="DNI"/>
    <n v="71002034"/>
    <n v="51"/>
    <n v="994013298"/>
    <x v="2"/>
    <s v="Tienda"/>
    <s v="Confirmada"/>
    <s v="Diferida"/>
    <s v="Ecommerce mobile"/>
    <m/>
    <m/>
    <x v="0"/>
    <s v="En Puerto"/>
    <s v="A4-A61-X2-Y4"/>
    <x v="1"/>
    <s v="Ayacucho Asamblea 206-208 Ayacucho"/>
    <s v="Jr. Asamblea Nro. 206 - 208"/>
    <s v="AYACUCHO"/>
    <s v="HUAMANGA"/>
    <s v="AYACUCHO"/>
    <d v="2023-10-23T11:03:01"/>
    <x v="1219"/>
    <d v="2023-10-23T15:39:01"/>
    <x v="0"/>
    <x v="0"/>
    <x v="0"/>
  </r>
  <r>
    <n v="70"/>
    <s v="FDC9X1H3TD6P-A1"/>
    <s v="FDC9X1H3TD6P"/>
    <s v="Hijo"/>
    <s v="ROGEL ROGEL"/>
    <s v="CE"/>
    <n v="702963059"/>
    <n v="51"/>
    <n v="993938107"/>
    <x v="2"/>
    <s v="Tienda"/>
    <s v="Confirmada"/>
    <s v="Diferida"/>
    <s v="Admin desktop"/>
    <m/>
    <m/>
    <x v="0"/>
    <s v="En Puerto"/>
    <s v="A4-A61-X2-Y3"/>
    <x v="1"/>
    <s v="Tumbes Republica Del Peru 319 Tumbes"/>
    <s v="Av. Republica del Peru Nro 319 (Lote 31 Mz A)"/>
    <s v="TUMBES"/>
    <s v="TUMBES"/>
    <s v="TUMBES"/>
    <d v="2023-10-23T11:06:50"/>
    <x v="30"/>
    <d v="2023-10-23T15:40:20"/>
    <x v="0"/>
    <x v="0"/>
    <x v="0"/>
  </r>
  <r>
    <n v="71"/>
    <s v="FDC9X1I4BHS0-A1"/>
    <s v="FDC9X1I4BHS0"/>
    <s v="Hijo"/>
    <s v="KATHERINE JENNIFER MAMANI LASI"/>
    <s v="DNI"/>
    <n v="47248359"/>
    <n v="51"/>
    <n v="971948952"/>
    <x v="2"/>
    <s v="Domicilio"/>
    <s v="Confirmada"/>
    <s v="Diferida"/>
    <s v="Ecommerce desktop"/>
    <m/>
    <m/>
    <x v="1"/>
    <s v="En Puerto"/>
    <s v="A4-A61-X1-Y4"/>
    <x v="1"/>
    <s v="Delivery"/>
    <s v="MZ E LOTE 1A ASOC LA CONCORDIA POR LA ANTIGUA PANAMERICANA ALTURA PARADERO LECHON"/>
    <s v="VILLA EL SALVADOR"/>
    <s v="LIMA"/>
    <s v="LIMA"/>
    <d v="2023-10-23T11:18:39"/>
    <x v="1220"/>
    <d v="2023-10-23T15:42:19"/>
    <x v="0"/>
    <x v="0"/>
    <x v="0"/>
  </r>
  <r>
    <n v="72"/>
    <s v="FDC9X1IRJKP8-A1"/>
    <s v="FDC9X1IRJKP8"/>
    <s v="Hijo"/>
    <s v="Ruben Cabrera Albino"/>
    <s v="DNI"/>
    <n v="46301786"/>
    <n v="51"/>
    <n v="959303277"/>
    <x v="2"/>
    <s v="Tienda"/>
    <s v="Confirmada"/>
    <s v="Diferida"/>
    <s v="Ecommerce desktop"/>
    <m/>
    <m/>
    <x v="2"/>
    <s v="En Puerto"/>
    <m/>
    <x v="1"/>
    <s v="Real Plaza Centro Cívico"/>
    <s v="Av. Garcilazo de la Vega Nro 1337 Int. 2011 C.C. Real Plaza Centro Civico"/>
    <s v="LIMA"/>
    <s v="LIMA"/>
    <s v="LIMA"/>
    <d v="2023-10-23T11:29:06"/>
    <x v="33"/>
    <d v="2023-10-23T18:27:14"/>
    <x v="0"/>
    <x v="0"/>
    <x v="0"/>
  </r>
  <r>
    <n v="73"/>
    <s v="FDC9X1JGHRU0-A1"/>
    <s v="FDC9X1JGHRU0"/>
    <s v="Hijo"/>
    <s v="JUAN ANTONIO CANALES CORTEZ"/>
    <s v="DNI"/>
    <n v="9487568"/>
    <n v="51"/>
    <n v="992620156"/>
    <x v="2"/>
    <s v="Tienda"/>
    <s v="Confirmada"/>
    <s v="Diferida"/>
    <s v="Ecommerce android"/>
    <m/>
    <m/>
    <x v="2"/>
    <s v="En Puerto"/>
    <m/>
    <x v="1"/>
    <s v="Mega Plaza Independencia"/>
    <s v="Av. Alfredo Mendiola  Nro 698  C.C. Megaplaza Tda. 30"/>
    <s v="INDEPENDENCIA"/>
    <s v="LIMA"/>
    <s v="LIMA"/>
    <d v="2023-10-23T11:22:09"/>
    <x v="34"/>
    <d v="2023-10-23T16:19:53"/>
    <x v="0"/>
    <x v="0"/>
    <x v="0"/>
  </r>
  <r>
    <n v="74"/>
    <s v="FDC9X1JKDECV-A1"/>
    <s v="FDC9X1JKDECV"/>
    <s v="Hijo"/>
    <s v="BERLI ALEJANDRO VASQUEZ"/>
    <s v="DNI"/>
    <n v="40097558"/>
    <n v="51"/>
    <n v="941855188"/>
    <x v="2"/>
    <s v="Domicilio"/>
    <s v="Confirmada"/>
    <s v="Diferida"/>
    <s v="Ecommerce desktop"/>
    <m/>
    <m/>
    <x v="1"/>
    <s v="En Puerto"/>
    <m/>
    <x v="1"/>
    <s v="Delivery"/>
    <s v="AV. SACSAHUAMAN CDRA 2 FRENTE AL CONVEBTO PEDRO RUIZ GALLO"/>
    <s v="JAZAN"/>
    <s v="BONGARA"/>
    <s v="AMAZONAS"/>
    <d v="2023-10-23T14:25:00"/>
    <x v="35"/>
    <d v="2023-10-23T19:17:05"/>
    <x v="0"/>
    <x v="0"/>
    <x v="0"/>
  </r>
  <r>
    <n v="75"/>
    <s v="FDC9X1JWLVXM-A1"/>
    <s v="FDC9X1JWLVXM"/>
    <s v="Hijo"/>
    <s v="LIZ GARDENIA OLIVERA QUIÑONES"/>
    <s v="DNI"/>
    <n v="40748235"/>
    <n v="51"/>
    <n v="953706957"/>
    <x v="2"/>
    <s v="Tienda"/>
    <s v="Confirmada"/>
    <s v="Diferida"/>
    <s v="Ecommerce android"/>
    <m/>
    <m/>
    <x v="0"/>
    <s v="En Puerto"/>
    <s v="A4-A61-X2-Y5"/>
    <x v="1"/>
    <s v="Real Plaza Cuzco"/>
    <s v="Av. La Cultura C.C. Real Plaza Cuzco, Tda Nro 148"/>
    <s v="CUSCO"/>
    <s v="CUSCO"/>
    <s v="CUSCO"/>
    <d v="2023-10-23T11:25:46"/>
    <x v="1221"/>
    <d v="2023-10-23T15:30:05"/>
    <x v="0"/>
    <x v="0"/>
    <x v="0"/>
  </r>
  <r>
    <n v="76"/>
    <s v="FDC9X1OO7FB9-A2"/>
    <s v="FDC9X1OO7FB9"/>
    <s v="Hijo"/>
    <s v="FRANKLIN OSCAR MOZOMBITE RUIZ"/>
    <s v="DNI"/>
    <n v="71444862"/>
    <n v="51"/>
    <n v="916785981"/>
    <x v="2"/>
    <s v="Tienda"/>
    <s v="Confirmada"/>
    <s v="Diferida"/>
    <s v="Ecommerce android"/>
    <s v="Cluster"/>
    <s v="En Puerto"/>
    <x v="0"/>
    <s v="Creado"/>
    <m/>
    <x v="0"/>
    <s v="Iquitos Prospero 1038 Loreto"/>
    <s v="Calle Prospero Nro 1038"/>
    <s v="IQUITOS"/>
    <s v="MAYNAS"/>
    <s v="LORETO"/>
    <d v="2023-10-23T11:51:12"/>
    <x v="38"/>
    <d v="2023-10-23T19:33:35"/>
    <x v="0"/>
    <x v="0"/>
    <x v="0"/>
  </r>
  <r>
    <n v="77"/>
    <s v="FDC9X1PW18TE-A1"/>
    <s v="FDC9X1PW18TE"/>
    <s v="Hijo"/>
    <s v="ANTONIO AGUILAR CCASO"/>
    <s v="DNI"/>
    <n v="41319343"/>
    <n v="51"/>
    <n v="951513963"/>
    <x v="2"/>
    <s v="Tienda"/>
    <s v="Confirmada"/>
    <s v="Diferida"/>
    <s v="Ecommerce android"/>
    <m/>
    <m/>
    <x v="0"/>
    <s v="En Puerto"/>
    <s v="A4-A61-X2-Y5"/>
    <x v="1"/>
    <s v="Real Plaza Arequipa"/>
    <s v="Av. El Ejercito 1009 Urb. Leon XXIII C.C. Real Plaza Arequipa LC-132"/>
    <s v="CAYMA"/>
    <s v="AREQUIPA"/>
    <s v="AREQUIPA"/>
    <d v="2023-10-23T11:59:10"/>
    <x v="41"/>
    <d v="2023-10-23T15:29:57"/>
    <x v="0"/>
    <x v="0"/>
    <x v="0"/>
  </r>
  <r>
    <n v="78"/>
    <s v="FDC9X1WXWNN4-A1"/>
    <s v="FDC9X1WXWNN4"/>
    <s v="Hijo"/>
    <s v="Gabriela Anglade"/>
    <s v="CE"/>
    <n v="3377986"/>
    <n v="51"/>
    <n v="997498856"/>
    <x v="2"/>
    <s v="Tienda"/>
    <s v="Confirmada"/>
    <s v="Diferida"/>
    <s v="Ecommerce desktop"/>
    <m/>
    <m/>
    <x v="2"/>
    <s v="En Puerto"/>
    <s v="A4-A61-X2-Y3"/>
    <x v="1"/>
    <s v="Jesus Maria Horacio Urteaga 1366 Lima"/>
    <s v="Jr. Horacio Urteaga Nro 1366"/>
    <s v="JESUS MARIA"/>
    <s v="LIMA"/>
    <s v="LIMA"/>
    <d v="2023-10-23T12:25:28"/>
    <x v="1222"/>
    <d v="2023-10-23T16:47:31"/>
    <x v="0"/>
    <x v="0"/>
    <x v="0"/>
  </r>
  <r>
    <n v="79"/>
    <s v="FDC9X1YLVGV0-A1"/>
    <s v="FDC9X1YLVGV0"/>
    <s v="Hijo"/>
    <s v="ELIZABETH MAYDU MALPARTIDA CORREA"/>
    <s v="DNI"/>
    <n v="74225932"/>
    <n v="51"/>
    <n v="948807608"/>
    <x v="2"/>
    <s v="Domicilio"/>
    <s v="Confirmada"/>
    <s v="Diferida"/>
    <s v="Ecommerce desktop"/>
    <m/>
    <m/>
    <x v="1"/>
    <s v="En Puerto"/>
    <s v="A4-A61-X1-Y4"/>
    <x v="1"/>
    <s v="Delivery"/>
    <s v="JR. LUNA PIZARRO 382 FRENTE AL TERMINAL TRANSMAR"/>
    <s v="LA VICTORIA"/>
    <s v="LIMA"/>
    <s v="LIMA"/>
    <d v="2023-10-23T12:12:44"/>
    <x v="43"/>
    <d v="2023-10-23T17:12:47"/>
    <x v="0"/>
    <x v="0"/>
    <x v="0"/>
  </r>
  <r>
    <n v="80"/>
    <s v="FDC9X20IDPBQ-A1"/>
    <s v="FDC9X20IDPBQ"/>
    <s v="Hijo"/>
    <s v="CARLOS REYES TAMARA"/>
    <s v="DNI"/>
    <n v="74260160"/>
    <n v="51"/>
    <n v="953461063"/>
    <x v="2"/>
    <s v="Tienda"/>
    <s v="Confirmada"/>
    <s v="Diferida"/>
    <s v="Ecommerce android"/>
    <m/>
    <m/>
    <x v="2"/>
    <s v="En Puerto"/>
    <m/>
    <x v="1"/>
    <s v="Minka Callao"/>
    <s v="Av. Argentina 3093 Local L570 C.C. Minka"/>
    <s v="CALLAO"/>
    <s v="PROV. CONST. DEL CALLAO"/>
    <s v="CALLAO"/>
    <d v="2023-10-23T12:24:09"/>
    <x v="47"/>
    <d v="2023-10-23T18:22:42"/>
    <x v="0"/>
    <x v="0"/>
    <x v="0"/>
  </r>
  <r>
    <n v="81"/>
    <s v="FDC9X228Y2GA-A1"/>
    <s v="FDC9X228Y2GA"/>
    <s v="Hijo"/>
    <s v="GUISSELA JACQUELIN MARTINEZ SERVELEON"/>
    <s v="DNI"/>
    <n v="40431648"/>
    <n v="51"/>
    <n v="956987068"/>
    <x v="2"/>
    <s v="Tienda"/>
    <s v="Confirmada"/>
    <s v="Diferida"/>
    <s v="Admin desktop"/>
    <m/>
    <m/>
    <x v="0"/>
    <s v="En Puerto"/>
    <s v="A4-A61-X1-Y3"/>
    <x v="1"/>
    <s v="Plaza Del Sol Ica"/>
    <s v="Av. San Martin 727 - 763, LC 236-238"/>
    <s v="ICA"/>
    <s v="ICA"/>
    <s v="ICA"/>
    <d v="2023-10-23T12:35:00"/>
    <x v="1223"/>
    <d v="2023-10-23T18:04:59"/>
    <x v="0"/>
    <x v="0"/>
    <x v="0"/>
  </r>
  <r>
    <n v="82"/>
    <s v="FDC9X23FCSON-A1"/>
    <s v="FDC9X23FCSON"/>
    <s v="Hijo"/>
    <s v="ENMYLIN MILUSKA SAAVEDRA SEMINARIO DE MAURICIO"/>
    <s v="DNI"/>
    <n v="46428874"/>
    <n v="51"/>
    <n v="973378590"/>
    <x v="2"/>
    <s v="Tienda"/>
    <s v="Confirmada"/>
    <s v="Diferida"/>
    <s v="Admin mobile"/>
    <m/>
    <m/>
    <x v="0"/>
    <s v="En Puerto"/>
    <s v="A4-A61-X2-Y5"/>
    <x v="1"/>
    <s v="Sullana San Martin 620 Piura"/>
    <s v="Calle San Martin Nro 620"/>
    <s v="SULLANA"/>
    <s v="SULLANA"/>
    <s v="PIURA"/>
    <d v="2023-10-23T12:40:57"/>
    <x v="1096"/>
    <d v="2023-10-23T15:29:36"/>
    <x v="0"/>
    <x v="0"/>
    <x v="0"/>
  </r>
  <r>
    <n v="83"/>
    <s v="FDC9X23RK95S-A1"/>
    <s v="FDC9X23RK95S"/>
    <s v="Hijo"/>
    <s v="Angel Jhunior Padilla Córdova"/>
    <s v="DNI"/>
    <n v="73530554"/>
    <n v="51"/>
    <n v="961532079"/>
    <x v="2"/>
    <s v="Domicilio"/>
    <s v="Confirmada"/>
    <s v="Diferida"/>
    <s v="Ecommerce mobile"/>
    <m/>
    <m/>
    <x v="1"/>
    <s v="En Puerto"/>
    <s v="A4-A61-X1-Y3"/>
    <x v="1"/>
    <s v="Delivery"/>
    <s v="Av. Jose Santos Chocano 214 Collique tercera zona"/>
    <s v="COMAS"/>
    <s v="LIMA"/>
    <s v="LIMA"/>
    <d v="2023-10-23T12:44:55"/>
    <x v="51"/>
    <d v="2023-10-23T16:57:02"/>
    <x v="0"/>
    <x v="0"/>
    <x v="0"/>
  </r>
  <r>
    <n v="84"/>
    <s v="FDC9X24FZ6WR-A1"/>
    <s v="FDC9X24FZ6WR"/>
    <s v="Hijo"/>
    <s v="ANDREA KATHERINE GUEVARA HURTADO"/>
    <s v="DNI"/>
    <n v="71901204"/>
    <n v="51"/>
    <n v="930689894"/>
    <x v="2"/>
    <s v="Tienda"/>
    <s v="Confirmada"/>
    <s v="Diferida"/>
    <s v="Ecommerce android"/>
    <m/>
    <m/>
    <x v="2"/>
    <s v="En Puerto"/>
    <s v="A4-A61-X1-Y2"/>
    <x v="1"/>
    <s v="Real Plaza Centro Cívico"/>
    <s v="Av. Garcilazo de la Vega Nro 1337 Int. 2011 C.C. Real Plaza Centro Civico"/>
    <s v="LIMA"/>
    <s v="LIMA"/>
    <s v="LIMA"/>
    <d v="2023-10-23T12:47:39"/>
    <x v="52"/>
    <d v="2023-10-23T16:53:29"/>
    <x v="0"/>
    <x v="0"/>
    <x v="0"/>
  </r>
  <r>
    <n v="85"/>
    <s v="FDC9X24LGEIP-A1"/>
    <s v="FDC9X24LGEIP"/>
    <s v="Hijo"/>
    <s v="Marisol Mejia"/>
    <s v="DNI"/>
    <n v="40341535"/>
    <n v="51"/>
    <n v="994428427"/>
    <x v="2"/>
    <s v="Tienda"/>
    <s v="Confirmada"/>
    <s v="Diferida"/>
    <s v="Admin mobile"/>
    <m/>
    <m/>
    <x v="0"/>
    <s v="En Puerto"/>
    <s v="A4-A61-X2-Y5"/>
    <x v="1"/>
    <s v="Arequipa San Juan De Dios 225 Arequipa"/>
    <s v="San Juan de Dios Nro 225"/>
    <s v="AREQUIPA"/>
    <s v="AREQUIPA"/>
    <s v="AREQUIPA"/>
    <d v="2023-10-23T12:49:02"/>
    <x v="1224"/>
    <d v="2023-10-23T15:52:42"/>
    <x v="0"/>
    <x v="0"/>
    <x v="0"/>
  </r>
  <r>
    <n v="86"/>
    <s v="FDC9X2681Q6A-A1"/>
    <s v="FDC9X2681Q6A"/>
    <s v="Hijo"/>
    <s v="GIANCARLO TRIGOZO ZAMBRANO"/>
    <s v="DNI"/>
    <n v="43950068"/>
    <n v="51"/>
    <n v="953985210"/>
    <x v="2"/>
    <s v="Tienda"/>
    <s v="Confirmada"/>
    <s v="Diferida"/>
    <s v="Ecommerce android"/>
    <m/>
    <m/>
    <x v="0"/>
    <s v="En Puerto"/>
    <s v="A4-A61-X1-Y2"/>
    <x v="1"/>
    <s v="Tarapoto Plaza De Armas 451 San Martin"/>
    <s v="Jr. Plaza de Armas Nro 451"/>
    <s v="TARAPOTO"/>
    <s v="SAN MARTIN"/>
    <s v="SAN MARTÍN"/>
    <d v="2023-10-23T12:59:20"/>
    <x v="54"/>
    <d v="2023-10-23T16:53:42"/>
    <x v="0"/>
    <x v="0"/>
    <x v="0"/>
  </r>
  <r>
    <n v="87"/>
    <s v="FDC9X2DVJ6PF-A1"/>
    <s v="FDC9X2DVJ6PF"/>
    <s v="Hijo"/>
    <s v="DAVID ANTONY PAREDES USHIÑAHUA"/>
    <s v="DNI"/>
    <n v="42569893"/>
    <n v="51"/>
    <n v="989999187"/>
    <x v="2"/>
    <s v="Tienda"/>
    <s v="Confirmada"/>
    <s v="Diferida"/>
    <s v="Admin mobile"/>
    <m/>
    <m/>
    <x v="0"/>
    <s v="En Puerto"/>
    <s v="A4-A61-X1-Y2"/>
    <x v="1"/>
    <s v="Tarapoto Plaza De Armas 451 San Martin"/>
    <s v="Jr. Plaza de Armas Nro 451"/>
    <s v="TARAPOTO"/>
    <s v="SAN MARTIN"/>
    <s v="SAN MARTÍN"/>
    <d v="2023-10-23T13:05:08"/>
    <x v="1097"/>
    <d v="2023-10-23T16:53:35"/>
    <x v="0"/>
    <x v="0"/>
    <x v="0"/>
  </r>
  <r>
    <n v="88"/>
    <s v="FDC9X2EOALI8-A1"/>
    <s v="FDC9X2EOALI8"/>
    <s v="Hijo"/>
    <s v="JENNY TRUJILLO GOMEZ"/>
    <s v="DNI"/>
    <n v="31043824"/>
    <n v="51"/>
    <n v="979647789"/>
    <x v="2"/>
    <s v="Tienda"/>
    <s v="Confirmada"/>
    <s v="Diferida"/>
    <s v="Ecommerce mobile"/>
    <m/>
    <m/>
    <x v="0"/>
    <s v="En Puerto"/>
    <s v="A4-A61-X1-Y2"/>
    <x v="1"/>
    <s v="Abancay Arequipa 305 Apurimac"/>
    <s v="Jr. Arequipa 305"/>
    <s v="ABANCAY"/>
    <s v="ABANCAY"/>
    <s v="APURÍMAC"/>
    <d v="2023-10-23T13:10:56"/>
    <x v="1098"/>
    <d v="2023-10-23T16:53:37"/>
    <x v="0"/>
    <x v="0"/>
    <x v="0"/>
  </r>
  <r>
    <n v="89"/>
    <s v="FDC9X2FP7PUX-A1"/>
    <s v="FDC9X2FP7PUX"/>
    <s v="Hijo"/>
    <s v="KAREM QUISPE RIMACHI"/>
    <s v="DNI"/>
    <n v="45693982"/>
    <n v="51"/>
    <n v="945017929"/>
    <x v="2"/>
    <s v="Tienda"/>
    <s v="Confirmada"/>
    <s v="Diferida"/>
    <s v="Ecommerce android"/>
    <m/>
    <m/>
    <x v="0"/>
    <s v="En Puerto"/>
    <m/>
    <x v="1"/>
    <s v="Real Plaza Cuzco"/>
    <s v="Av. La Cultura C.C. Real Plaza Cuzco, Tda Nro 148"/>
    <s v="CUSCO"/>
    <s v="CUSCO"/>
    <s v="CUSCO"/>
    <d v="2023-10-23T13:16:41"/>
    <x v="58"/>
    <d v="2023-10-23T16:58:24"/>
    <x v="0"/>
    <x v="0"/>
    <x v="0"/>
  </r>
  <r>
    <n v="90"/>
    <s v="FDC9X2G62DB5-A1"/>
    <s v="FDC9X2G62DB5"/>
    <s v="Hijo"/>
    <s v="YUDITH DULIANA COYLA TICONA"/>
    <s v="DNI"/>
    <n v="70550096"/>
    <n v="51"/>
    <n v="981852643"/>
    <x v="2"/>
    <s v="Tienda"/>
    <s v="Confirmada"/>
    <s v="Diferida"/>
    <s v="Admin desktop"/>
    <m/>
    <m/>
    <x v="0"/>
    <s v="En Puerto"/>
    <s v="A4-A61-X1-Y4"/>
    <x v="1"/>
    <s v="Real Plaza Juliaca"/>
    <s v="Calle Tumbes y San Martin s/n C.C. Real Plaza Juliaca Tda. Nro 135"/>
    <s v="JULIACA"/>
    <s v="SAN ROMAN"/>
    <s v="PUNO"/>
    <d v="2023-10-23T13:18:52"/>
    <x v="1099"/>
    <d v="2023-10-23T15:42:18"/>
    <x v="0"/>
    <x v="0"/>
    <x v="0"/>
  </r>
  <r>
    <n v="91"/>
    <s v="FDC9X2H1RN59-A1"/>
    <s v="FDC9X2H1RN59"/>
    <s v="Hijo"/>
    <s v="damaris Kerlyn barrios Pineda"/>
    <s v="DNI"/>
    <n v="75796252"/>
    <n v="51"/>
    <n v="969721373"/>
    <x v="2"/>
    <s v="Tienda"/>
    <s v="Confirmada"/>
    <s v="Diferida"/>
    <s v="Ecommerce android"/>
    <m/>
    <m/>
    <x v="0"/>
    <s v="En Puerto"/>
    <s v="A4-A61-X1-Y2"/>
    <x v="1"/>
    <s v="Real Plaza Juliaca"/>
    <s v="Calle Tumbes y San Martin s/n C.C. Real Plaza Juliaca Tda. Nro 135"/>
    <s v="JULIACA"/>
    <s v="SAN ROMAN"/>
    <s v="PUNO"/>
    <d v="2023-10-23T13:24:18"/>
    <x v="1225"/>
    <d v="2023-10-23T16:53:36"/>
    <x v="0"/>
    <x v="0"/>
    <x v="0"/>
  </r>
  <r>
    <n v="92"/>
    <s v="FDC9X2LHWLKW-A1"/>
    <s v="FDC9X2LHWLKW"/>
    <s v="Hijo"/>
    <s v="URSULA ANDREA GUILLEN MENDOZA"/>
    <s v="DNI"/>
    <n v="41987050"/>
    <n v="51"/>
    <n v="972694604"/>
    <x v="2"/>
    <s v="Tienda"/>
    <s v="Confirmada"/>
    <s v="Diferida"/>
    <s v="Ecommerce android"/>
    <m/>
    <m/>
    <x v="0"/>
    <s v="En Puerto"/>
    <s v="A4-A61-X1-Y2"/>
    <x v="1"/>
    <s v="Plaza Del Sol Ica"/>
    <s v="Av. San Martin 727 - 763, LC 236-238"/>
    <s v="ICA"/>
    <s v="ICA"/>
    <s v="ICA"/>
    <d v="2023-10-23T13:50:38"/>
    <x v="62"/>
    <d v="2023-10-23T16:53:31"/>
    <x v="0"/>
    <x v="0"/>
    <x v="0"/>
  </r>
  <r>
    <n v="93"/>
    <s v="FDC9X2LRFKHJ-A1"/>
    <s v="FDC9X2LRFKHJ"/>
    <s v="Hijo"/>
    <s v="DIANA ISELLA LORENZO NEVADO"/>
    <s v="DNI"/>
    <n v="42947894"/>
    <n v="51"/>
    <n v="936617036"/>
    <x v="2"/>
    <s v="Tienda"/>
    <s v="Confirmada"/>
    <s v="Diferida"/>
    <s v="Admin desktop"/>
    <m/>
    <m/>
    <x v="0"/>
    <s v="En Puerto"/>
    <s v="A4-A61-X1-Y2"/>
    <x v="1"/>
    <s v="Chiclayo Elias Aguirre 471 Lambayeque"/>
    <s v="Calle Elias Aguirre Nro 471"/>
    <s v="CHICLAYO"/>
    <s v="CHICLAYO"/>
    <s v="LAMBAYEQUE"/>
    <d v="2023-10-23T13:52:17"/>
    <x v="1226"/>
    <d v="2023-10-23T16:53:33"/>
    <x v="0"/>
    <x v="0"/>
    <x v="0"/>
  </r>
  <r>
    <n v="94"/>
    <s v="FDC9X2TW8W5R-A1"/>
    <s v="FDC9X2TW8W5R"/>
    <s v="Hijo"/>
    <s v="Milagros Sanchez"/>
    <s v="DNI"/>
    <n v="72311815"/>
    <n v="51"/>
    <n v="987829807"/>
    <x v="2"/>
    <s v="Tienda"/>
    <s v="Confirmada"/>
    <s v="Diferida"/>
    <s v="Ecommerce desktop"/>
    <m/>
    <m/>
    <x v="0"/>
    <s v="En Puerto"/>
    <s v="A4-A61-X2-Y2"/>
    <x v="1"/>
    <s v="Real Plaza Arequipa"/>
    <s v="Av. El Ejercito 1009 Urb. Leon XXIII C.C. Real Plaza Arequipa LC-132"/>
    <s v="CAYMA"/>
    <s v="AREQUIPA"/>
    <s v="AREQUIPA"/>
    <d v="2023-10-23T14:02:16"/>
    <x v="65"/>
    <d v="2023-10-23T17:42:40"/>
    <x v="0"/>
    <x v="0"/>
    <x v="0"/>
  </r>
  <r>
    <n v="95"/>
    <s v="FDC9X2U41RNR-A1"/>
    <s v="FDC9X2U41RNR"/>
    <s v="Hijo"/>
    <s v="JEANS PIERRE DURAND BOHORQUEZ"/>
    <s v="DNI"/>
    <n v="74058864"/>
    <n v="51"/>
    <n v="984159044"/>
    <x v="2"/>
    <s v="Tienda"/>
    <s v="Confirmada"/>
    <s v="Diferida"/>
    <s v="Ecommerce desktop"/>
    <m/>
    <m/>
    <x v="0"/>
    <s v="En Puerto"/>
    <s v="A4-A61-X2-Y2"/>
    <x v="1"/>
    <s v="Ayacucho Asamblea 206-208 Ayacucho"/>
    <s v="Jr. Asamblea Nro. 206 - 208"/>
    <s v="AYACUCHO"/>
    <s v="HUAMANGA"/>
    <s v="AYACUCHO"/>
    <d v="2023-10-23T14:05:20"/>
    <x v="67"/>
    <d v="2023-10-23T17:42:33"/>
    <x v="0"/>
    <x v="0"/>
    <x v="0"/>
  </r>
  <r>
    <n v="96"/>
    <s v="FDC9X2VDB16Z-A1"/>
    <s v="FDC9X2VDB16Z"/>
    <s v="Hijo"/>
    <s v="RENZO  MENA CÁCERES"/>
    <s v="DNI"/>
    <n v="704623255"/>
    <n v="593"/>
    <n v="992853083"/>
    <x v="2"/>
    <s v="Tienda"/>
    <s v="Confirmada"/>
    <s v="Diferida"/>
    <s v="Ecommerce mobile"/>
    <m/>
    <m/>
    <x v="0"/>
    <s v="En Puerto"/>
    <m/>
    <x v="1"/>
    <s v="Tumbes Republica Del Peru 319 Tumbes"/>
    <s v="Av. Republica del Peru Nro 319 (Lote 31 Mz A)"/>
    <s v="TUMBES"/>
    <s v="TUMBES"/>
    <s v="TUMBES"/>
    <d v="2023-10-23T14:28:26"/>
    <x v="1100"/>
    <d v="2023-10-23T19:03:26"/>
    <x v="0"/>
    <x v="0"/>
    <x v="0"/>
  </r>
  <r>
    <n v="97"/>
    <s v="FDC9X2WQO9A8-A1"/>
    <s v="FDC9X2WQO9A8"/>
    <s v="Hijo"/>
    <s v="Pedro Fernández Dávila"/>
    <s v="DNI"/>
    <n v="72684413"/>
    <n v="51"/>
    <n v="926748113"/>
    <x v="2"/>
    <s v="Tienda"/>
    <s v="Confirmada"/>
    <s v="Diferida"/>
    <s v="Ecommerce mobile"/>
    <m/>
    <m/>
    <x v="0"/>
    <s v="En Puerto"/>
    <s v="A4-A61-X2-Y2"/>
    <x v="1"/>
    <s v="Mall Aventura Chiclayo"/>
    <s v="Av. Panamericana Nro 639 C.C. Mall Aventura Chiclayo"/>
    <s v="CHICLAYO"/>
    <s v="CHICLAYO"/>
    <s v="LAMBAYEQUE"/>
    <d v="2023-10-23T14:23:52"/>
    <x v="72"/>
    <d v="2023-10-23T17:42:24"/>
    <x v="0"/>
    <x v="0"/>
    <x v="0"/>
  </r>
  <r>
    <n v="98"/>
    <s v="FDC9X2YC3SLP-A1"/>
    <s v="FDC9X2YC3SLP"/>
    <s v="Hijo"/>
    <s v="PATRICIA DEL PILAR CABA REATEGUI"/>
    <s v="DNI"/>
    <n v="40922771"/>
    <n v="51"/>
    <n v="990675381"/>
    <x v="2"/>
    <s v="Tienda"/>
    <s v="Confirmada"/>
    <s v="Diferida"/>
    <s v="Ecommerce android"/>
    <m/>
    <m/>
    <x v="0"/>
    <s v="En Puerto"/>
    <s v="A4-A61-X1-Y2"/>
    <x v="1"/>
    <s v="Tarapoto Plaza De Armas 451 San Martin"/>
    <s v="Jr. Plaza de Armas Nro 451"/>
    <s v="TARAPOTO"/>
    <s v="SAN MARTIN"/>
    <s v="SAN MARTÍN"/>
    <d v="2023-10-23T14:27:32"/>
    <x v="75"/>
    <d v="2023-10-23T16:53:39"/>
    <x v="0"/>
    <x v="0"/>
    <x v="0"/>
  </r>
  <r>
    <n v="99"/>
    <s v="FDC9X31HKCND-A1"/>
    <s v="FDC9X31HKCND"/>
    <s v="Hijo"/>
    <s v="VIVIANA SOLEDAD MURGA TALLEDO"/>
    <s v="DNI"/>
    <n v="72696228"/>
    <n v="51"/>
    <n v="993682735"/>
    <x v="2"/>
    <s v="Tienda"/>
    <s v="Confirmada"/>
    <s v="Diferida"/>
    <s v="Ecommerce desktop"/>
    <m/>
    <m/>
    <x v="0"/>
    <s v="En Puerto"/>
    <m/>
    <x v="1"/>
    <s v="Trujillo Ayacucho 552 La Libertad"/>
    <s v="Jr. Ayacucho Nro 552"/>
    <s v="TRUJILLO"/>
    <s v="TRUJILLO"/>
    <s v="LA LIBERTAD"/>
    <d v="2023-10-23T14:46:50"/>
    <x v="1227"/>
    <d v="2023-10-23T18:02:45"/>
    <x v="0"/>
    <x v="0"/>
    <x v="0"/>
  </r>
  <r>
    <n v="100"/>
    <s v="FDC9X32V61NR-A1"/>
    <s v="FDC9X32V61NR"/>
    <s v="Hijo"/>
    <s v="JANETH CASTAÑEDA TUMBALOBOS"/>
    <s v="DNI"/>
    <n v="40981917"/>
    <n v="51"/>
    <n v="951306147"/>
    <x v="2"/>
    <s v="Domicilio"/>
    <s v="Confirmada"/>
    <s v="Diferida"/>
    <s v="Ecommerce mobile"/>
    <m/>
    <m/>
    <x v="1"/>
    <s v="En Puerto"/>
    <s v="A4-A61-X2-Y3"/>
    <x v="1"/>
    <s v="Delivery"/>
    <s v="Jr caman mz 10 lt 10 grupo 9 huascar sector A Altura del paradero 14 av canto grande"/>
    <s v="SAN JUAN DE LURIGANCHO"/>
    <s v="LIMA"/>
    <s v="LIMA"/>
    <d v="2023-10-23T14:56:08"/>
    <x v="78"/>
    <d v="2023-10-23T17:28:45"/>
    <x v="0"/>
    <x v="0"/>
    <x v="0"/>
  </r>
  <r>
    <n v="101"/>
    <s v="FDC9X3DQX370-A1"/>
    <s v="FDC9X3DQX370"/>
    <s v="Hijo"/>
    <s v="CARMEN GIULIANA CALDERON MANYA"/>
    <s v="DNI"/>
    <n v="46851834"/>
    <n v="51"/>
    <n v="998731454"/>
    <x v="2"/>
    <s v="Domicilio"/>
    <s v="Confirmada"/>
    <s v="Diferida"/>
    <s v="Ecommerce mobile"/>
    <m/>
    <m/>
    <x v="1"/>
    <s v="En Puerto"/>
    <m/>
    <x v="1"/>
    <s v="Delivery"/>
    <s v="AV PANAMERICANA 1350 PACANGUILLA COSTADO DE RESTAURANTE RANCHO GRANDE Y APICOLA ANITA"/>
    <s v="PACANGA"/>
    <s v="CHEPEN"/>
    <s v="LA LIBERTAD"/>
    <d v="2023-10-23T15:23:56"/>
    <x v="80"/>
    <d v="2023-10-23T18:27:52"/>
    <x v="0"/>
    <x v="0"/>
    <x v="0"/>
  </r>
  <r>
    <n v="102"/>
    <s v="FDC9X3ELYJP7-A1"/>
    <s v="FDC9X3ELYJP7"/>
    <s v="Hijo"/>
    <s v="WILSON RENE CORONEL CHOQUECOTA"/>
    <s v="DNI"/>
    <n v="43240705"/>
    <n v="51"/>
    <n v="916815244"/>
    <x v="2"/>
    <s v="Tienda"/>
    <s v="Confirmada"/>
    <s v="Diferida"/>
    <s v="Ecommerce android"/>
    <m/>
    <m/>
    <x v="0"/>
    <s v="En Puerto"/>
    <m/>
    <x v="1"/>
    <s v="Tacna San Martin 737 Tacna"/>
    <s v="Av. San Martin Nro 737"/>
    <s v="TACNA"/>
    <s v="TACNA"/>
    <s v="TACNA"/>
    <d v="2023-10-23T15:27:57"/>
    <x v="82"/>
    <d v="2023-10-23T18:04:09"/>
    <x v="0"/>
    <x v="0"/>
    <x v="0"/>
  </r>
  <r>
    <n v="103"/>
    <s v="FDC9X3G9F5BC-A1"/>
    <s v="FDC9X3G9F5BC"/>
    <s v="Hijo"/>
    <s v="MELANIE LORENA PACHECO MEDINA"/>
    <s v="DNI"/>
    <n v="72485023"/>
    <n v="51"/>
    <n v="972139855"/>
    <x v="2"/>
    <s v="Tienda"/>
    <s v="Confirmada"/>
    <s v="Diferida"/>
    <s v="Ecommerce desktop"/>
    <m/>
    <m/>
    <x v="0"/>
    <s v="En Puerto"/>
    <m/>
    <x v="1"/>
    <s v="Chincha Mariscal Benavides 276 Ica"/>
    <s v="Av. Mariscal Benavides Nro 276"/>
    <s v="CHINCHA ALTA"/>
    <s v="CHINCHA"/>
    <s v="ICA"/>
    <d v="2023-10-23T15:39:43"/>
    <x v="86"/>
    <d v="2023-10-23T17:49:39"/>
    <x v="0"/>
    <x v="0"/>
    <x v="0"/>
  </r>
  <r>
    <n v="104"/>
    <s v="FDC9X3H0MTUX-A1"/>
    <s v="FDC9X3H0MTUX"/>
    <s v="Hijo"/>
    <s v="CRISTHYAN ANTHONY PACHECO MENDOZA"/>
    <s v="DNI"/>
    <n v="73537146"/>
    <n v="51"/>
    <n v="998957857"/>
    <x v="2"/>
    <s v="Domicilio"/>
    <s v="Confirmada"/>
    <s v="Diferida"/>
    <s v="Ecommerce android"/>
    <m/>
    <m/>
    <x v="1"/>
    <s v="En Puerto"/>
    <m/>
    <x v="1"/>
    <s v="Delivery"/>
    <s v="CALLE NUEVA 270 CASA BLANCA AL LADO DE LA UGEL HUARMEY. EN LA BODEGA PASTELERIA CRISTY."/>
    <s v="HUARMEY"/>
    <s v="HUARMEY"/>
    <s v="ANCASH"/>
    <d v="2023-10-23T15:42:43"/>
    <x v="89"/>
    <d v="2023-10-23T17:27:57"/>
    <x v="0"/>
    <x v="0"/>
    <x v="0"/>
  </r>
  <r>
    <n v="105"/>
    <s v="FDC9X3K5UCF9-A1"/>
    <s v="FDC9X3K5UCF9"/>
    <s v="Hijo"/>
    <s v="NILMER GAMBERTI NEIRA ORTIZ"/>
    <s v="DNI"/>
    <n v="16734472"/>
    <n v="51"/>
    <n v="947517670"/>
    <x v="2"/>
    <s v="Domicilio"/>
    <s v="Confirmada"/>
    <s v="Diferida"/>
    <s v="Ecommerce android"/>
    <m/>
    <m/>
    <x v="1"/>
    <s v="En Puerto"/>
    <m/>
    <x v="1"/>
    <s v="Delivery"/>
    <s v="LAS ALMENDRAS 165 DISCOTECA FIESTA"/>
    <s v="JAEN"/>
    <s v="JAEN"/>
    <s v="CAJAMARCA"/>
    <d v="2023-10-23T16:02:21"/>
    <x v="1102"/>
    <d v="2023-10-23T18:26:23"/>
    <x v="0"/>
    <x v="0"/>
    <x v="0"/>
  </r>
  <r>
    <n v="106"/>
    <s v="FDC9X3UG7ZD8-A1"/>
    <s v="FDC9X3UG7ZD8"/>
    <s v="Hijo"/>
    <s v="FRANKLIN DEL PINO DURAN"/>
    <s v="DNI"/>
    <n v="23950847"/>
    <n v="51"/>
    <n v="991304181"/>
    <x v="2"/>
    <s v="Domicilio"/>
    <s v="Confirmada"/>
    <s v="Diferida"/>
    <s v="Ecommerce desktop"/>
    <m/>
    <m/>
    <x v="1"/>
    <s v="En Puerto"/>
    <m/>
    <x v="1"/>
    <s v="Delivery"/>
    <s v="AV, COSTANERA B3  23 URB. TTIO A MEDIA CUADRA DEL TERMINAL TERRESTRE"/>
    <s v="WANCHAQ"/>
    <s v="CUSCO"/>
    <s v="CUSCO"/>
    <d v="2023-10-23T16:24:09"/>
    <x v="1228"/>
    <d v="2023-10-23T19:40:37"/>
    <x v="0"/>
    <x v="0"/>
    <x v="0"/>
  </r>
  <r>
    <n v="107"/>
    <s v="FDC9X3ZVYZ9S-A1"/>
    <s v="FDC9X3ZVYZ9S"/>
    <s v="Hijo"/>
    <s v="XIOMARA PIERINA MELENDEZ HUAMANI"/>
    <s v="DNI"/>
    <n v="71242150"/>
    <n v="51"/>
    <n v="922073576"/>
    <x v="2"/>
    <s v="Domicilio"/>
    <s v="Confirmada"/>
    <s v="Diferida"/>
    <s v="Ecommerce desktop"/>
    <m/>
    <m/>
    <x v="1"/>
    <s v="En Puerto"/>
    <m/>
    <x v="1"/>
    <s v="Delivery"/>
    <s v="av. Alfredo Mendiola Nro 698, Mega Plaza Independencia"/>
    <s v="INDEPENDENCIA"/>
    <s v="LIMA"/>
    <s v="LIMA"/>
    <d v="2023-10-23T16:57:26"/>
    <x v="727"/>
    <d v="2023-10-23T19:07:08"/>
    <x v="0"/>
    <x v="0"/>
    <x v="0"/>
  </r>
  <r>
    <n v="108"/>
    <s v="FDC9X48146K4-A1"/>
    <s v="FDC9X48146K4"/>
    <s v="Hijo"/>
    <s v="LISBETH YOLANDA OTERO PALACIOS"/>
    <s v="DNI"/>
    <n v="44067757"/>
    <n v="51"/>
    <n v="942473904"/>
    <x v="2"/>
    <s v="Domicilio"/>
    <s v="Confirmada"/>
    <s v="Diferida"/>
    <s v="Ecommerce android"/>
    <m/>
    <m/>
    <x v="1"/>
    <s v="En Puerto"/>
    <m/>
    <x v="1"/>
    <s v="Delivery"/>
    <s v="AV. BELAÚNDE 192 URB.PIURA INTERIOR 1 ENTRANDO FRENTE AL PORTÓN PRINCIPAL DEL COLEGIO BACILIO."/>
    <s v="PIURA"/>
    <s v="PIURA"/>
    <s v="PIURA"/>
    <d v="2023-10-23T17:04:59"/>
    <x v="1229"/>
    <d v="2023-10-23T19:20:04"/>
    <x v="0"/>
    <x v="0"/>
    <x v="0"/>
  </r>
  <r>
    <n v="109"/>
    <s v="FDC9QPC4XCIF-1"/>
    <s v="FDC9QPC4XCIF"/>
    <s v="Normal"/>
    <s v="MIRIAM STEFANY ANCHANTE RICCE"/>
    <s v="DNI"/>
    <n v="48185054"/>
    <n v="51"/>
    <n v="910622025"/>
    <x v="2"/>
    <s v="Tienda"/>
    <s v="Confirmada"/>
    <s v="Diferida"/>
    <s v="Ecommerce mobile"/>
    <m/>
    <m/>
    <x v="5"/>
    <s v="En Puerto"/>
    <m/>
    <x v="34"/>
    <s v="Gamarra 801-803 La Victoria Lima"/>
    <s v="Jr. Gamarra Nro 801 - 803"/>
    <s v="LA VICTORIA"/>
    <s v="LIMA"/>
    <s v="LIMA"/>
    <d v="2023-10-18T14:47:06"/>
    <x v="1230"/>
    <d v="2023-10-22T17:12:09"/>
    <x v="3"/>
    <x v="1"/>
    <x v="0"/>
  </r>
  <r>
    <n v="110"/>
    <s v="FDC9RZKP0SMR-1"/>
    <s v="FDC9RZKP0SMR"/>
    <s v="Normal"/>
    <s v="ETHEL KATHERINE BACA VILLALOBOS"/>
    <s v="DNI"/>
    <n v="42579265"/>
    <n v="51"/>
    <n v="912170114"/>
    <x v="2"/>
    <s v="Tienda"/>
    <s v="Confirmada"/>
    <s v="Diferida"/>
    <s v="Admin desktop"/>
    <m/>
    <m/>
    <x v="4"/>
    <s v="En Puerto"/>
    <m/>
    <x v="19"/>
    <s v="Mall Aventura Chiclayo"/>
    <s v="Av. Panamericana Nro 639 C.C. Mall Aventura Chiclayo"/>
    <s v="CHICLAYO"/>
    <s v="CHICLAYO"/>
    <s v="LAMBAYEQUE"/>
    <d v="2023-10-19T15:10:29"/>
    <x v="1231"/>
    <d v="2023-10-19T15:28:07"/>
    <x v="2"/>
    <x v="1"/>
    <x v="0"/>
  </r>
  <r>
    <n v="111"/>
    <s v="FDC9T8CI8VT9-1"/>
    <s v="FDC9T8CI8VT9"/>
    <s v="Normal"/>
    <s v="OLINDA HORTENSIA HOYOS DIAZ"/>
    <s v="DNI"/>
    <n v="16688069"/>
    <n v="51"/>
    <n v="978069300"/>
    <x v="2"/>
    <s v="Tienda"/>
    <s v="Confirmada"/>
    <s v="Diferida"/>
    <s v="Ecommerce desktop"/>
    <m/>
    <m/>
    <x v="4"/>
    <s v="En Puerto"/>
    <m/>
    <x v="19"/>
    <s v="Mall Aventura Chiclayo"/>
    <s v="Av. Panamericana Nro 639 C.C. Mall Aventura Chiclayo"/>
    <s v="CHICLAYO"/>
    <s v="CHICLAYO"/>
    <s v="LAMBAYEQUE"/>
    <d v="2023-10-20T12:58:06"/>
    <x v="1232"/>
    <d v="2023-10-20T14:24:21"/>
    <x v="2"/>
    <x v="1"/>
    <x v="0"/>
  </r>
  <r>
    <n v="112"/>
    <s v="FDC9T9HT54RJ-2"/>
    <s v="FDC9T9HT54RJ"/>
    <s v="Normal"/>
    <s v="Isabel Mendoza"/>
    <s v="DNI"/>
    <n v="42898051"/>
    <n v="51"/>
    <n v="983051786"/>
    <x v="2"/>
    <s v="Tienda"/>
    <s v="Confirmada"/>
    <s v="Diferida"/>
    <s v="Admin desktop"/>
    <m/>
    <m/>
    <x v="1"/>
    <s v="En Puerto"/>
    <m/>
    <x v="42"/>
    <s v="SJL Chimu 757 Lima"/>
    <s v="Av. Chimu Nro 757"/>
    <s v="SAN JUAN DE LURIGANCHO"/>
    <s v="LIMA"/>
    <s v="LIMA"/>
    <d v="2023-10-20T15:13:27"/>
    <x v="1233"/>
    <d v="2023-10-23T19:36:19"/>
    <x v="2"/>
    <x v="1"/>
    <x v="0"/>
  </r>
  <r>
    <n v="113"/>
    <s v="FDC9T9P1ONXT-1"/>
    <s v="FDC9T9P1ONXT"/>
    <s v="Normal"/>
    <s v="BRIGITTE YASUMI MARTINEZ CHACON"/>
    <s v="DNI"/>
    <n v="72971639"/>
    <n v="51"/>
    <n v="922016421"/>
    <x v="2"/>
    <s v="Tienda"/>
    <s v="Confirmada"/>
    <s v="Diferida"/>
    <s v="Ecommerce iOS"/>
    <m/>
    <m/>
    <x v="1"/>
    <s v="En Puerto"/>
    <m/>
    <x v="12"/>
    <s v="Real Plaza Pro"/>
    <s v="Av. Alfredo Mendiola 7042 C.C. Real Plaza Pro Tda. LC Nro 04, LC  Nro 05"/>
    <s v="SAN MARTIN DE PORRES"/>
    <s v="LIMA"/>
    <s v="LIMA"/>
    <d v="2023-10-20T15:49:47"/>
    <x v="1234"/>
    <d v="2023-10-23T11:44:46"/>
    <x v="1"/>
    <x v="0"/>
    <x v="0"/>
  </r>
  <r>
    <n v="114"/>
    <s v="FDC9TAKDYGVR-1"/>
    <s v="FDC9TAKDYGVR"/>
    <s v="Normal"/>
    <s v="JHOVANA ANTONIA JANAMPA PALOMINO"/>
    <s v="DNI"/>
    <n v="46413360"/>
    <n v="51"/>
    <n v="987398301"/>
    <x v="2"/>
    <s v="Tienda"/>
    <s v="Confirmada"/>
    <s v="Diferida"/>
    <s v="Ecommerce android"/>
    <m/>
    <m/>
    <x v="4"/>
    <s v="En Puerto"/>
    <m/>
    <x v="43"/>
    <s v="Real Plaza Huancayo"/>
    <s v="Av. Ferrocarril Nro 1035  C.C. Real Plaza Huancayo Tda. Nro 249"/>
    <s v="HUANCAYO"/>
    <s v="HUANCAYO"/>
    <s v="JUNÍN"/>
    <d v="2023-10-20T17:40:01"/>
    <x v="1235"/>
    <d v="2023-10-20T18:41:58"/>
    <x v="2"/>
    <x v="1"/>
    <x v="0"/>
  </r>
  <r>
    <n v="115"/>
    <s v="FDC9UAGHSEVA-1"/>
    <s v="FDC9UAGHSEVA"/>
    <s v="Normal"/>
    <s v="YANINA EDITH CUBAS VASQUEZ"/>
    <s v="DNI"/>
    <n v="46725355"/>
    <n v="51"/>
    <n v="936781870"/>
    <x v="2"/>
    <s v="Tienda"/>
    <s v="Confirmada"/>
    <s v="Diferida"/>
    <s v="Ecommerce desktop"/>
    <m/>
    <m/>
    <x v="4"/>
    <s v="En Puerto"/>
    <m/>
    <x v="19"/>
    <s v="Mall Aventura Chiclayo"/>
    <s v="Av. Panamericana Nro 639 C.C. Mall Aventura Chiclayo"/>
    <s v="CHICLAYO"/>
    <s v="CHICLAYO"/>
    <s v="LAMBAYEQUE"/>
    <d v="2023-10-20T19:53:24"/>
    <x v="1236"/>
    <d v="2023-10-20T20:36:11"/>
    <x v="2"/>
    <x v="1"/>
    <x v="0"/>
  </r>
  <r>
    <n v="116"/>
    <s v="FDC9UC9OH0SJ-1"/>
    <s v="FDC9UC9OH0SJ"/>
    <s v="Normal"/>
    <s v="BIBI MALU ZUÑIGA ANTICONA"/>
    <s v="DNI"/>
    <n v="70999833"/>
    <n v="51"/>
    <n v="954474938"/>
    <x v="2"/>
    <s v="Tienda"/>
    <s v="Confirmada"/>
    <s v="Diferida"/>
    <s v="Ecommerce desktop"/>
    <m/>
    <m/>
    <x v="1"/>
    <s v="En Puerto"/>
    <m/>
    <x v="44"/>
    <s v="Real Plaza Primavera"/>
    <s v="Av. Angamos Este 2681 Int. 113 - San Borja"/>
    <s v="SAN BORJA"/>
    <s v="LIMA"/>
    <s v="LIMA"/>
    <d v="2023-10-20T23:48:21"/>
    <x v="1237"/>
    <d v="2023-10-23T09:49:11"/>
    <x v="1"/>
    <x v="1"/>
    <x v="0"/>
  </r>
  <r>
    <n v="117"/>
    <s v="FDC9UH4STNQR-2"/>
    <s v="FDC9UH4STNQR"/>
    <s v="Normal"/>
    <s v="MARIA FERNANDA GOMEZ LAZARO"/>
    <s v="DNI"/>
    <n v="72545219"/>
    <n v="51"/>
    <n v="921433540"/>
    <x v="2"/>
    <s v="Tienda"/>
    <s v="Confirmada"/>
    <s v="Diferida"/>
    <s v="Ecommerce mobile"/>
    <m/>
    <m/>
    <x v="4"/>
    <s v="En Puerto"/>
    <m/>
    <x v="26"/>
    <s v="Plaza Del Sol Piura"/>
    <s v="Cal. Cuzco Nro. S/N CC Plaza del Sol (Esquina Huancavelica - Piura)"/>
    <s v="PIURA"/>
    <s v="PIURA"/>
    <s v="PIURA"/>
    <d v="2023-10-21T10:08:07"/>
    <x v="1238"/>
    <d v="2023-10-21T14:10:21"/>
    <x v="2"/>
    <x v="1"/>
    <x v="0"/>
  </r>
  <r>
    <n v="118"/>
    <s v="FDC9UHQW7VN7-1"/>
    <s v="FDC9UHQW7VN7"/>
    <s v="Normal"/>
    <s v="CATHY JACQUELINE SARAVIA PAZ SOLDAN"/>
    <s v="DNI"/>
    <n v="44386566"/>
    <n v="51"/>
    <n v="970318795"/>
    <x v="2"/>
    <s v="Tienda"/>
    <s v="Confirmada"/>
    <s v="Diferida"/>
    <s v="Ecommerce android"/>
    <m/>
    <m/>
    <x v="1"/>
    <s v="En Puerto"/>
    <m/>
    <x v="12"/>
    <s v="Plaza Del Sol Huacho"/>
    <s v="Calle Colon Nro 601 C.C. Plaza del Sol Norte Chico Tda. Nro 232"/>
    <s v="HUACHO"/>
    <s v="HUAURA"/>
    <s v="LIMA"/>
    <d v="2023-10-21T11:40:01"/>
    <x v="1239"/>
    <d v="2023-10-23T11:44:23"/>
    <x v="1"/>
    <x v="0"/>
    <x v="0"/>
  </r>
  <r>
    <n v="119"/>
    <s v="FDC9UHRPVT9R-1"/>
    <s v="FDC9UHRPVT9R"/>
    <s v="Normal"/>
    <s v="LITA JUANA AGUILAR REYES"/>
    <s v="DNI"/>
    <n v="18130980"/>
    <n v="51"/>
    <n v="942266461"/>
    <x v="2"/>
    <s v="Tienda"/>
    <s v="Confirmada"/>
    <s v="Diferida"/>
    <s v="Admin desktop"/>
    <m/>
    <m/>
    <x v="6"/>
    <s v="En Puerto"/>
    <m/>
    <x v="22"/>
    <s v="Real Plaza Centro Cívico"/>
    <s v="Av. Garcilazo de la Vega Nro 1337 Int. 2011 C.C. Real Plaza Centro Civico"/>
    <s v="LIMA"/>
    <s v="LIMA"/>
    <s v="LIMA"/>
    <d v="2023-10-21T11:44:34"/>
    <x v="1240"/>
    <d v="2023-10-23T09:29:52"/>
    <x v="1"/>
    <x v="0"/>
    <x v="0"/>
  </r>
  <r>
    <n v="120"/>
    <s v="FDC9UHSDIWPI-1"/>
    <s v="FDC9UHSDIWPI"/>
    <s v="Normal"/>
    <s v="DARLENE EUFEMIA PUMA RAMOS"/>
    <s v="DNI"/>
    <n v="72708370"/>
    <n v="51"/>
    <n v="973891666"/>
    <x v="2"/>
    <s v="Tienda"/>
    <s v="Confirmada"/>
    <s v="Diferida"/>
    <s v="Admin desktop"/>
    <m/>
    <m/>
    <x v="1"/>
    <s v="En Puerto"/>
    <m/>
    <x v="45"/>
    <s v="Real Plaza Cajamarca"/>
    <s v="Av.  Evitamiento Norte, Lote 1 A, C.C. Real Plaza Cajamarca, tienda Nro 129"/>
    <s v="CAJAMARCA"/>
    <s v="CAJAMARCA"/>
    <s v="CAJAMARCA"/>
    <d v="2023-10-21T11:48:07"/>
    <x v="1241"/>
    <d v="2023-10-21T14:10:56"/>
    <x v="2"/>
    <x v="1"/>
    <x v="0"/>
  </r>
  <r>
    <n v="121"/>
    <s v="FDC9UIHX0JJY-1"/>
    <s v="FDC9UIHX0JJY"/>
    <s v="Normal"/>
    <s v="MARIZABEL DAVILA TALEPCIO"/>
    <s v="DNI"/>
    <n v="45883290"/>
    <n v="51"/>
    <n v="902599479"/>
    <x v="2"/>
    <s v="Tienda"/>
    <s v="Confirmada"/>
    <s v="Diferida"/>
    <s v="Ecommerce mobile"/>
    <m/>
    <m/>
    <x v="0"/>
    <s v="En Puerto"/>
    <m/>
    <x v="1"/>
    <s v="Real Plaza Pucallpa"/>
    <s v="Av. Centenario Nro 1642 - CC. Real Plaza de LC-124 / LC- 126"/>
    <s v="YARINACOCHA"/>
    <s v="CORONEL PORTILLO"/>
    <s v="UCAYALI"/>
    <d v="2023-10-21T13:03:28"/>
    <x v="1242"/>
    <d v="2023-10-21T19:12:48"/>
    <x v="0"/>
    <x v="0"/>
    <x v="0"/>
  </r>
  <r>
    <n v="122"/>
    <s v="FDC9UJ775EFN-2"/>
    <s v="FDC9UJ775EFN"/>
    <s v="Normal"/>
    <s v="Blanca Mendoza"/>
    <s v="DNI"/>
    <n v="29262248"/>
    <n v="51"/>
    <n v="958690799"/>
    <x v="2"/>
    <s v="Tienda"/>
    <s v="Confirmada"/>
    <s v="Diferida"/>
    <s v="Admin mobile"/>
    <m/>
    <m/>
    <x v="4"/>
    <s v="En Puerto"/>
    <m/>
    <x v="46"/>
    <s v="Arequipa San Juan De Dios 225 Arequipa"/>
    <s v="San Juan de Dios Nro 225"/>
    <s v="AREQUIPA"/>
    <s v="AREQUIPA"/>
    <s v="AREQUIPA"/>
    <d v="2023-10-21T14:55:56"/>
    <x v="1243"/>
    <d v="2023-10-21T15:45:00"/>
    <x v="2"/>
    <x v="1"/>
    <x v="0"/>
  </r>
  <r>
    <n v="123"/>
    <s v="FDC9UJKA3786-1"/>
    <s v="FDC9UJKA3786"/>
    <s v="Normal"/>
    <s v="ana paula del rio"/>
    <s v="DNI"/>
    <n v="70451685"/>
    <n v="51"/>
    <n v="982282676"/>
    <x v="2"/>
    <s v="Domicilio"/>
    <s v="Confirmada"/>
    <s v="Diferida"/>
    <s v="Admin mobile"/>
    <m/>
    <m/>
    <x v="3"/>
    <s v="En Puerto"/>
    <m/>
    <x v="1"/>
    <s v="Delivery"/>
    <s v="CALLE HERNÁN CORTEZ 119 URB SANTA PATRICIA TERCERA ETAPA LA MOLINA A LA VUELTA DEL COLEGIO JEAN LE BOULCH"/>
    <s v="LA MOLINA"/>
    <s v="LIMA"/>
    <s v="LIMA"/>
    <d v="2023-10-21T15:34:12"/>
    <x v="1244"/>
    <d v="2023-10-23T12:32:08"/>
    <x v="0"/>
    <x v="0"/>
    <x v="0"/>
  </r>
  <r>
    <n v="124"/>
    <s v="FDC9UJND5QGD-1"/>
    <s v="FDC9UJND5QGD"/>
    <s v="Normal"/>
    <s v="ZOILA YOLANDA NARVAEZ TRIGOZO"/>
    <s v="DNI"/>
    <n v="40525273"/>
    <n v="51"/>
    <n v="943121632"/>
    <x v="2"/>
    <s v="Tienda"/>
    <s v="Confirmada"/>
    <s v="Diferida"/>
    <s v="Admin mobile"/>
    <m/>
    <m/>
    <x v="1"/>
    <s v="En Puerto"/>
    <m/>
    <x v="45"/>
    <s v="Huaraz Luzuriaga 526 Ancash"/>
    <s v="Av. Luzuriaga Nro 526"/>
    <s v="HUARAZ"/>
    <s v="HUARAZ"/>
    <s v="ANCASH"/>
    <d v="2023-10-21T15:53:51"/>
    <x v="1245"/>
    <d v="2023-10-21T17:00:55"/>
    <x v="2"/>
    <x v="1"/>
    <x v="0"/>
  </r>
  <r>
    <n v="125"/>
    <s v="FDC9UJZ48RSU-1"/>
    <s v="FDC9UJZ48RSU"/>
    <s v="Normal"/>
    <s v="LUIS ENRIQUE RODRIGUEZ IZARRA"/>
    <s v="DNI"/>
    <n v="70083297"/>
    <n v="51"/>
    <n v="942619953"/>
    <x v="2"/>
    <s v="Tienda"/>
    <s v="Confirmada"/>
    <s v="Diferida"/>
    <s v="Ecommerce desktop"/>
    <m/>
    <m/>
    <x v="1"/>
    <s v="En Puerto"/>
    <m/>
    <x v="12"/>
    <s v="Jockey Plaza"/>
    <s v="Av. Javier Prado Este 4200 C.C. Jockey Plaza Tda. Nro 264"/>
    <s v="SANTIAGO DE SURCO"/>
    <s v="LIMA"/>
    <s v="LIMA"/>
    <d v="2023-10-21T16:26:31"/>
    <x v="1246"/>
    <d v="2023-10-23T11:43:57"/>
    <x v="1"/>
    <x v="0"/>
    <x v="0"/>
  </r>
  <r>
    <n v="126"/>
    <s v="FDC9UJZCRBZV-1"/>
    <s v="FDC9UJZCRBZV"/>
    <s v="Normal"/>
    <s v="FRANZ SCHILLER IBAÑEZ DE LA CRUZ"/>
    <s v="DNI"/>
    <n v="73611683"/>
    <n v="51"/>
    <n v="917647422"/>
    <x v="2"/>
    <s v="Domicilio"/>
    <s v="Confirmada"/>
    <s v="Diferida"/>
    <s v="Ecommerce android"/>
    <m/>
    <m/>
    <x v="1"/>
    <s v="En Puerto"/>
    <m/>
    <x v="44"/>
    <s v="Delivery"/>
    <s v="CA. MARISCAL CASTILLA N° 1821 BARRIO SANTA ROSA,  PUERTA DE FIERRO DONDE TERMINA LA PISTA"/>
    <s v="SANTIAGO DE CHUCO"/>
    <s v="SANTIAGO DE CHUCO"/>
    <s v="LA LIBERTAD"/>
    <d v="2023-10-21T17:48:09"/>
    <x v="1247"/>
    <d v="2023-10-23T09:49:46"/>
    <x v="1"/>
    <x v="1"/>
    <x v="0"/>
  </r>
  <r>
    <n v="127"/>
    <s v="FDC9UKIAFDMT-2"/>
    <s v="FDC9UKIAFDMT"/>
    <s v="Normal"/>
    <s v="Cristina  Rivas"/>
    <s v="DNI"/>
    <n v="77569912"/>
    <n v="51"/>
    <n v="944842347"/>
    <x v="2"/>
    <s v="Tienda"/>
    <s v="Confirmada"/>
    <s v="Diferida"/>
    <s v="Ecommerce desktop"/>
    <m/>
    <m/>
    <x v="4"/>
    <s v="En Puerto"/>
    <m/>
    <x v="38"/>
    <s v="Real Plaza Trujillo"/>
    <s v="Av. Cesar Vallejo Oeste Nro 1345 C.C. Real Plaza Trujillo Tda. LC - 105B"/>
    <s v="TRUJILLO"/>
    <s v="TRUJILLO"/>
    <s v="LA LIBERTAD"/>
    <d v="2023-10-21T17:39:55"/>
    <x v="1248"/>
    <d v="2023-10-21T19:13:45"/>
    <x v="2"/>
    <x v="1"/>
    <x v="0"/>
  </r>
  <r>
    <n v="128"/>
    <s v="FDC9UKICE4PH-1"/>
    <s v="FDC9UKICE4PH"/>
    <s v="Normal"/>
    <s v="TRAICY JENNIFER RUIZ ACOSTA"/>
    <s v="DNI"/>
    <n v="42710390"/>
    <n v="51"/>
    <n v="932726853"/>
    <x v="2"/>
    <s v="Tienda"/>
    <s v="Confirmada"/>
    <s v="Diferida"/>
    <s v="Ecommerce android"/>
    <m/>
    <m/>
    <x v="0"/>
    <s v="En Puerto"/>
    <m/>
    <x v="1"/>
    <s v="Iquitos Prospero 1038 Loreto"/>
    <s v="Calle Prospero Nro 1038"/>
    <s v="IQUITOS"/>
    <s v="MAYNAS"/>
    <s v="LORETO"/>
    <d v="2023-10-21T17:42:47"/>
    <x v="1249"/>
    <d v="2023-10-22T09:04:22"/>
    <x v="0"/>
    <x v="0"/>
    <x v="0"/>
  </r>
  <r>
    <n v="129"/>
    <s v="FDC9UKVOSVFZ-1"/>
    <s v="FDC9UKVOSVFZ"/>
    <s v="Normal"/>
    <s v="Daniela Villegas"/>
    <s v="DNI"/>
    <n v="72921816"/>
    <n v="51"/>
    <n v="989383123"/>
    <x v="2"/>
    <s v="Tienda"/>
    <s v="Confirmada"/>
    <s v="Diferida"/>
    <s v="Admin mobile"/>
    <m/>
    <m/>
    <x v="4"/>
    <s v="En Puerto"/>
    <m/>
    <x v="47"/>
    <s v="Mall Aventura Arequipa"/>
    <s v="Av. Porongoche 500 C.C. Mall Aventura Plaza Arequipa Tda. 2026-2028"/>
    <s v="AREQUIPA"/>
    <s v="AREQUIPA"/>
    <s v="AREQUIPA"/>
    <d v="2023-10-21T18:21:02"/>
    <x v="1250"/>
    <d v="2023-10-21T18:49:10"/>
    <x v="2"/>
    <x v="1"/>
    <x v="0"/>
  </r>
  <r>
    <n v="130"/>
    <s v="FDC9UL05YR8H-1"/>
    <s v="FDC9UL05YR8H"/>
    <s v="Normal"/>
    <s v="LOURDES TATIANA YUPANQUI HUAMANI"/>
    <s v="DNI"/>
    <n v="73238293"/>
    <n v="51"/>
    <n v="999032813"/>
    <x v="2"/>
    <s v="Tienda"/>
    <s v="Confirmada"/>
    <s v="Diferida"/>
    <s v="Admin mobile"/>
    <m/>
    <m/>
    <x v="1"/>
    <s v="En Puerto"/>
    <m/>
    <x v="12"/>
    <s v="La Rambla Brasil"/>
    <s v="Av. Brasil Nro 778 LC. 126 – 127 – CC. La Rambla Brasil"/>
    <s v="BREÑA"/>
    <s v="LIMA"/>
    <s v="LIMA"/>
    <d v="2023-10-21T18:48:16"/>
    <x v="1251"/>
    <d v="2023-10-23T11:43:36"/>
    <x v="1"/>
    <x v="0"/>
    <x v="0"/>
  </r>
  <r>
    <n v="131"/>
    <s v="FDC9VKBTUW2N-2"/>
    <s v="FDC9VKBTUW2N"/>
    <s v="Normal"/>
    <s v="DIANA ADRIANA SANTIAGO ALCANTARA"/>
    <s v="DNI"/>
    <n v="71562558"/>
    <n v="51"/>
    <n v="992968218"/>
    <x v="2"/>
    <s v="Tienda"/>
    <s v="Confirmada"/>
    <s v="Diferida"/>
    <s v="Ecommerce android"/>
    <m/>
    <m/>
    <x v="0"/>
    <s v="En Puerto"/>
    <m/>
    <x v="1"/>
    <s v="Real Plaza Huanuco"/>
    <s v="Jr. Independencia Cdras 16 y 17 Las Moras C.C. Real Plaza Huanuco Tda. LC-109/111A"/>
    <s v="HUANUCO"/>
    <s v="HUANUCO"/>
    <s v="HUÁNUCO"/>
    <d v="2023-10-21T19:40:57"/>
    <x v="1252"/>
    <d v="2023-10-22T13:33:07"/>
    <x v="0"/>
    <x v="0"/>
    <x v="0"/>
  </r>
  <r>
    <n v="132"/>
    <s v="FDC9VKPEG7NJ-1"/>
    <s v="FDC9VKPEG7NJ"/>
    <s v="Normal"/>
    <s v="sandra silva vasquez"/>
    <s v="DNI"/>
    <n v="75509864"/>
    <n v="51"/>
    <n v="928882431"/>
    <x v="2"/>
    <s v="Tienda"/>
    <s v="Confirmada"/>
    <s v="Diferida"/>
    <s v="Admin mobile"/>
    <m/>
    <m/>
    <x v="4"/>
    <s v="En Puerto"/>
    <m/>
    <x v="19"/>
    <s v="Real Plaza Chiclayo"/>
    <s v="Calle Mariscal Andrés A. Cáceres 222 C.C. Real Plaza Chiclayo Tda. PC08"/>
    <s v="CHICLAYO"/>
    <s v="CHICLAYO"/>
    <s v="LAMBAYEQUE"/>
    <d v="2023-10-21T20:19:51"/>
    <x v="1253"/>
    <d v="2023-10-22T10:03:10"/>
    <x v="2"/>
    <x v="1"/>
    <x v="0"/>
  </r>
  <r>
    <n v="133"/>
    <s v="FDC9VKVV0DNX-1"/>
    <s v="FDC9VKVV0DNX"/>
    <s v="Normal"/>
    <s v="Fabiola Mauricio"/>
    <s v="DNI"/>
    <n v="76404903"/>
    <n v="51"/>
    <n v="955032472"/>
    <x v="2"/>
    <s v="Tienda"/>
    <s v="Confirmada"/>
    <s v="Diferida"/>
    <s v="Ecommerce mobile"/>
    <m/>
    <m/>
    <x v="0"/>
    <s v="En Puerto"/>
    <m/>
    <x v="1"/>
    <s v="Trujillo Ayacucho 552 La Libertad"/>
    <s v="Jr. Ayacucho Nro 552"/>
    <s v="TRUJILLO"/>
    <s v="TRUJILLO"/>
    <s v="LA LIBERTAD"/>
    <d v="2023-10-21T20:58:35"/>
    <x v="1254"/>
    <d v="2023-10-22T12:07:03"/>
    <x v="0"/>
    <x v="0"/>
    <x v="0"/>
  </r>
  <r>
    <n v="134"/>
    <s v="FDC9VL9O5A7B-1"/>
    <s v="FDC9VL9O5A7B"/>
    <s v="Normal"/>
    <s v="Lucila  Chuquiyauri talenas"/>
    <s v="DNI"/>
    <n v="22520044"/>
    <n v="51"/>
    <m/>
    <x v="2"/>
    <s v="Tienda"/>
    <s v="Confirmada"/>
    <s v="Diferida"/>
    <s v="Admin mobile"/>
    <m/>
    <m/>
    <x v="1"/>
    <s v="En Puerto"/>
    <m/>
    <x v="45"/>
    <s v="Real Plaza Huanuco"/>
    <s v="Jr. Independencia Cdras 16 y 17 Las Moras C.C. Real Plaza Huanuco Tda. LC-109/111A"/>
    <s v="HUANUCO"/>
    <s v="HUANUCO"/>
    <s v="HUÁNUCO"/>
    <d v="2023-10-21T21:42:56"/>
    <x v="1255"/>
    <d v="2023-10-21T21:51:01"/>
    <x v="2"/>
    <x v="1"/>
    <x v="0"/>
  </r>
  <r>
    <n v="135"/>
    <s v="FDC9VM1UU1A6-1"/>
    <s v="FDC9VM1UU1A6"/>
    <s v="Normal"/>
    <s v="LIZBETH PAOLA PONCE GAMBOA"/>
    <s v="DNI"/>
    <n v="70414743"/>
    <n v="51"/>
    <n v="938992544"/>
    <x v="2"/>
    <s v="Tienda"/>
    <s v="Confirmada"/>
    <s v="Diferida"/>
    <s v="Ecommerce iOS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1T23:26:13"/>
    <x v="1256"/>
    <d v="2023-10-22T10:34:47"/>
    <x v="0"/>
    <x v="0"/>
    <x v="0"/>
  </r>
  <r>
    <n v="136"/>
    <s v="FDC9VMMDJGR4-1"/>
    <s v="FDC9VMMDJGR4"/>
    <s v="Normal"/>
    <s v="CLARITA BETTI AGURTO QUEVEDO"/>
    <s v="DNI"/>
    <n v="326342"/>
    <n v="51"/>
    <n v="999557006"/>
    <x v="2"/>
    <s v="Tienda"/>
    <s v="Confirmada"/>
    <s v="Diferida"/>
    <s v="Ecommerce android"/>
    <m/>
    <m/>
    <x v="0"/>
    <s v="En Puerto"/>
    <m/>
    <x v="1"/>
    <s v="Lurin Monasterio 1582 Lima"/>
    <s v="Calle Monasterio, Lurín 1582 Sub Lote C"/>
    <s v="LURIN"/>
    <s v="LIMA"/>
    <s v="LIMA"/>
    <d v="2023-10-22T00:37:05"/>
    <x v="1257"/>
    <d v="2023-10-22T11:28:11"/>
    <x v="0"/>
    <x v="0"/>
    <x v="0"/>
  </r>
  <r>
    <n v="137"/>
    <s v="FDC9VPRNXMMR-1"/>
    <s v="FDC9VPRNXMMR"/>
    <s v="Normal"/>
    <s v="MARIA PERPETUA PAJARES VIDAL"/>
    <s v="DNI"/>
    <n v="18126985"/>
    <n v="51"/>
    <n v="960383174"/>
    <x v="2"/>
    <s v="Tienda"/>
    <s v="Confirmada"/>
    <s v="Diferida"/>
    <s v="Ecommerce android"/>
    <m/>
    <m/>
    <x v="4"/>
    <s v="En Puerto"/>
    <m/>
    <x v="38"/>
    <s v="Real Plaza Trujillo"/>
    <s v="Av. Cesar Vallejo Oeste Nro 1345 C.C. Real Plaza Trujillo Tda. LC - 105B"/>
    <s v="TRUJILLO"/>
    <s v="TRUJILLO"/>
    <s v="LA LIBERTAD"/>
    <d v="2023-10-22T07:22:07"/>
    <x v="1258"/>
    <d v="2023-10-22T10:41:12"/>
    <x v="2"/>
    <x v="1"/>
    <x v="0"/>
  </r>
  <r>
    <n v="138"/>
    <s v="FDC9VR8P7BD1-1"/>
    <s v="FDC9VR8P7BD1"/>
    <s v="Normal"/>
    <s v="ROMINA PEREZ TANANTA"/>
    <s v="DNI"/>
    <n v="46237201"/>
    <n v="51"/>
    <n v="964231442"/>
    <x v="2"/>
    <s v="Tienda"/>
    <s v="Confirmada"/>
    <s v="Diferida"/>
    <s v="Admin mobile"/>
    <m/>
    <m/>
    <x v="1"/>
    <s v="En Puerto"/>
    <m/>
    <x v="45"/>
    <s v="Tarapoto Plaza De Armas 451 San Martin"/>
    <s v="Jr. Plaza de Armas Nro 451"/>
    <s v="TARAPOTO"/>
    <s v="SAN MARTIN"/>
    <s v="SAN MARTÍN"/>
    <d v="2023-10-22T10:46:04"/>
    <x v="1259"/>
    <d v="2023-10-22T12:01:45"/>
    <x v="2"/>
    <x v="1"/>
    <x v="0"/>
  </r>
  <r>
    <n v="139"/>
    <s v="FDC9VRA0JE8E-3"/>
    <s v="FDC9VRA0JE8E"/>
    <s v="Normal"/>
    <s v="JEANNETTE BETSY ALFARO RIVERA"/>
    <s v="DNI"/>
    <n v="44614628"/>
    <n v="51"/>
    <n v="993880899"/>
    <x v="2"/>
    <s v="Tienda"/>
    <s v="Confirmada"/>
    <s v="Diferida"/>
    <s v="Ecommerce android"/>
    <m/>
    <m/>
    <x v="1"/>
    <s v="En Puerto"/>
    <m/>
    <x v="48"/>
    <s v="Abancay Arequipa 305 Apurimac"/>
    <s v="Jr. Arequipa 305"/>
    <s v="ABANCAY"/>
    <s v="ABANCAY"/>
    <s v="APURÍMAC"/>
    <d v="2023-10-22T10:49:57"/>
    <x v="1260"/>
    <d v="2023-10-23T08:34:48"/>
    <x v="1"/>
    <x v="1"/>
    <x v="0"/>
  </r>
  <r>
    <n v="140"/>
    <s v="FDC9VRJTJLE7-1"/>
    <s v="FDC9VRJTJLE7"/>
    <s v="Normal"/>
    <s v="Jordy Olivares"/>
    <s v="DNI"/>
    <n v="71046957"/>
    <n v="51"/>
    <n v="961205866"/>
    <x v="2"/>
    <s v="Domicilio"/>
    <s v="Confirmada"/>
    <s v="Diferida"/>
    <s v="Ecommerce iOS"/>
    <m/>
    <m/>
    <x v="1"/>
    <s v="En Puerto"/>
    <m/>
    <x v="12"/>
    <s v="Delivery"/>
    <s v="Balcón del rimac  parque zonal capac yupanqui"/>
    <s v="RIMAC"/>
    <s v="LIMA"/>
    <s v="LIMA"/>
    <d v="2023-10-22T11:10:36"/>
    <x v="1261"/>
    <d v="2023-10-23T11:43:11"/>
    <x v="1"/>
    <x v="0"/>
    <x v="0"/>
  </r>
  <r>
    <n v="141"/>
    <s v="FDC9VRN4NI1Q-1"/>
    <s v="FDC9VRN4NI1Q"/>
    <s v="Normal"/>
    <s v="XENA VIANNEY BAUTISTA PATALA"/>
    <s v="DNI"/>
    <n v="76613092"/>
    <n v="51"/>
    <n v="918490305"/>
    <x v="2"/>
    <s v="Tienda"/>
    <s v="Confirmada"/>
    <s v="Diferida"/>
    <s v="Ecommerce mobile"/>
    <m/>
    <m/>
    <x v="4"/>
    <s v="En Puerto"/>
    <m/>
    <x v="43"/>
    <s v="Real Plaza Huancayo"/>
    <s v="Av. Ferrocarril Nro 1035  C.C. Real Plaza Huancayo Tda. Nro 249"/>
    <s v="HUANCAYO"/>
    <s v="HUANCAYO"/>
    <s v="JUNÍN"/>
    <d v="2023-10-22T11:30:54"/>
    <x v="1262"/>
    <d v="2023-10-22T15:26:25"/>
    <x v="2"/>
    <x v="1"/>
    <x v="0"/>
  </r>
  <r>
    <n v="142"/>
    <s v="FDC9VRNWTXEA-1"/>
    <s v="FDC9VRNWTXEA"/>
    <s v="Normal"/>
    <s v="GRETA IBERIKA OCAÑA PAUTA"/>
    <s v="DNI"/>
    <n v="70285176"/>
    <n v="51"/>
    <n v="918956759"/>
    <x v="2"/>
    <s v="Tienda"/>
    <s v="Confirmada"/>
    <s v="Diferida"/>
    <s v="Ecommerce mobile"/>
    <m/>
    <m/>
    <x v="1"/>
    <s v="En Puerto"/>
    <m/>
    <x v="12"/>
    <s v="Plaza Del Sol Piura"/>
    <s v="Cal. Cuzco Nro. S/N CC Plaza del Sol (Esquina Huancavelica - Piura)"/>
    <s v="PIURA"/>
    <s v="PIURA"/>
    <s v="PIURA"/>
    <d v="2023-10-22T11:34:22"/>
    <x v="1263"/>
    <d v="2023-10-23T11:42:45"/>
    <x v="1"/>
    <x v="0"/>
    <x v="0"/>
  </r>
  <r>
    <n v="143"/>
    <s v="FDC9VS5LR7HO-1"/>
    <s v="FDC9VS5LR7HO"/>
    <s v="Normal"/>
    <s v="PAULO CESAR PINILLOS GELDRES"/>
    <s v="DNI"/>
    <n v="45258383"/>
    <n v="51"/>
    <n v="935902993"/>
    <x v="2"/>
    <s v="Tienda"/>
    <s v="Confirmada"/>
    <s v="Diferida"/>
    <s v="Admin desktop"/>
    <m/>
    <m/>
    <x v="4"/>
    <s v="En Puerto"/>
    <m/>
    <x v="38"/>
    <s v="Mall Aventura Trujillo"/>
    <s v="Av. Mansiche con America Oeste s/n C.C. Mall Plaza Tda. 1071-1075"/>
    <s v="TRUJILLO"/>
    <s v="TRUJILLO"/>
    <s v="LA LIBERTAD"/>
    <d v="2023-10-22T12:41:17"/>
    <x v="1264"/>
    <d v="2023-10-22T13:34:27"/>
    <x v="2"/>
    <x v="1"/>
    <x v="0"/>
  </r>
  <r>
    <n v="144"/>
    <s v="FDC9VTE4RLYY-1"/>
    <s v="FDC9VTE4RLYY"/>
    <s v="Normal"/>
    <s v="KARINA  BUSTIOS"/>
    <s v="DNI"/>
    <n v="42868714"/>
    <n v="51"/>
    <n v="952305434"/>
    <x v="2"/>
    <s v="Tienda"/>
    <s v="Confirmada"/>
    <s v="Diferida"/>
    <s v="Ecommerce desktop"/>
    <m/>
    <m/>
    <x v="6"/>
    <s v="En Puerto"/>
    <m/>
    <x v="22"/>
    <s v="Mega Plaza Independencia"/>
    <s v="Av. Alfredo Mendiola  Nro 698  C.C. Megaplaza Tda. 30"/>
    <s v="INDEPENDENCIA"/>
    <s v="LIMA"/>
    <s v="LIMA"/>
    <d v="2023-10-22T15:12:04"/>
    <x v="1265"/>
    <d v="2023-10-23T09:31:32"/>
    <x v="1"/>
    <x v="0"/>
    <x v="0"/>
  </r>
  <r>
    <n v="145"/>
    <s v="FDC9VTEWZNTL-1"/>
    <s v="FDC9VTEWZNTL"/>
    <s v="Normal"/>
    <s v="GEORGINA GENOVEVA RIOS DONAYRE"/>
    <s v="DNI"/>
    <n v="41688730"/>
    <n v="51"/>
    <n v="940239228"/>
    <x v="2"/>
    <s v="Tienda"/>
    <s v="Confirmada"/>
    <s v="Diferida"/>
    <s v="Ecommerce mobile"/>
    <m/>
    <m/>
    <x v="4"/>
    <s v="En Puerto"/>
    <m/>
    <x v="1"/>
    <s v="Gamarra 801-803 La Victoria Lima"/>
    <s v="Jr. Gamarra Nro 801 - 803"/>
    <s v="LA VICTORIA"/>
    <s v="LIMA"/>
    <s v="LIMA"/>
    <d v="2023-10-22T15:14:31"/>
    <x v="1266"/>
    <d v="2023-10-23T07:41:34"/>
    <x v="0"/>
    <x v="0"/>
    <x v="0"/>
  </r>
  <r>
    <n v="146"/>
    <s v="FDC9VTGLKIG8-1"/>
    <s v="FDC9VTGLKIG8"/>
    <s v="Normal"/>
    <s v="Arelis  Yerena Barrientos"/>
    <s v="DNI"/>
    <n v="45534918"/>
    <n v="51"/>
    <n v="986016494"/>
    <x v="2"/>
    <s v="Tienda"/>
    <s v="Confirmada"/>
    <s v="Diferida"/>
    <s v="Admin mobile"/>
    <m/>
    <m/>
    <x v="4"/>
    <s v="En Puerto"/>
    <m/>
    <x v="47"/>
    <s v="Real Plaza Arequipa"/>
    <s v="Av. El Ejercito 1009 Urb. Leon XXIII C.C. Real Plaza Arequipa LC-132"/>
    <s v="CAYMA"/>
    <s v="AREQUIPA"/>
    <s v="AREQUIPA"/>
    <d v="2023-10-22T15:25:47"/>
    <x v="1267"/>
    <d v="2023-10-22T18:06:36"/>
    <x v="2"/>
    <x v="1"/>
    <x v="0"/>
  </r>
  <r>
    <n v="147"/>
    <s v="FDC9VUBZ2GG7-1"/>
    <s v="FDC9VUBZ2GG7"/>
    <s v="Normal"/>
    <s v="Sergio Perez Zegarra"/>
    <s v="DNI"/>
    <n v="74213660"/>
    <n v="51"/>
    <n v="965978746"/>
    <x v="2"/>
    <s v="Domicilio"/>
    <s v="Confirmada"/>
    <s v="Diferida"/>
    <s v="Ecommerce mobile"/>
    <m/>
    <m/>
    <x v="1"/>
    <s v="En Puerto"/>
    <m/>
    <x v="30"/>
    <s v="Delivery"/>
    <s v="Mercedes gallagher de parks 395, Departamento 501. Por open plaza de la marina"/>
    <s v="SAN MIGUEL"/>
    <s v="LIMA"/>
    <s v="LIMA"/>
    <d v="2023-10-22T17:19:51"/>
    <x v="1268"/>
    <d v="2023-10-23T09:05:51"/>
    <x v="2"/>
    <x v="1"/>
    <x v="0"/>
  </r>
  <r>
    <n v="148"/>
    <s v="FDC9VUD5B61U-1"/>
    <s v="FDC9VUD5B61U"/>
    <s v="Normal"/>
    <s v="ROBERTO EDUARDO NARANJO ASANZA"/>
    <s v="CE"/>
    <n v="703366922"/>
    <n v="51"/>
    <n v="980182177"/>
    <x v="2"/>
    <s v="Tienda"/>
    <s v="Confirmada"/>
    <s v="Diferida"/>
    <s v="Admin desktop"/>
    <m/>
    <m/>
    <x v="0"/>
    <s v="En Puerto"/>
    <m/>
    <x v="1"/>
    <s v="Tumbes Republica Del Peru 319 Tumbes"/>
    <s v="Av. Republica del Peru Nro 319 (Lote 31 Mz A)"/>
    <s v="TUMBES"/>
    <s v="TUMBES"/>
    <s v="TUMBES"/>
    <d v="2023-10-22T17:22:05"/>
    <x v="1269"/>
    <d v="2023-10-23T09:01:36"/>
    <x v="0"/>
    <x v="0"/>
    <x v="0"/>
  </r>
  <r>
    <n v="149"/>
    <s v="FDC9VUDHXM11-2"/>
    <s v="FDC9VUDHXM11"/>
    <s v="Normal"/>
    <s v="Mary Gonzales"/>
    <s v="DNI"/>
    <n v="43006537"/>
    <n v="51"/>
    <n v="992614302"/>
    <x v="2"/>
    <s v="Tienda"/>
    <s v="Confirmada"/>
    <s v="Diferida"/>
    <s v="Admin desktop"/>
    <s v="Tiendas"/>
    <s v="En Puerto"/>
    <x v="2"/>
    <s v="Creado"/>
    <m/>
    <x v="17"/>
    <s v="Schell 271 Miraflores Lima"/>
    <s v="Calle Schell Nro 271"/>
    <s v="MIRAFLORES"/>
    <s v="LIMA"/>
    <s v="LIMA"/>
    <d v="2023-10-22T17:24:44"/>
    <x v="1270"/>
    <d v="2023-10-23T10:19:41"/>
    <x v="3"/>
    <x v="1"/>
    <x v="0"/>
  </r>
  <r>
    <n v="150"/>
    <s v="FDC9VUHZK3AA-1"/>
    <s v="FDC9VUHZK3AA"/>
    <s v="Normal"/>
    <s v="NADIA PATRICIA MARCELO DE LA CRUZ"/>
    <s v="DNI"/>
    <n v="73079645"/>
    <n v="51"/>
    <n v="923751276"/>
    <x v="2"/>
    <s v="Tienda"/>
    <s v="Confirmada"/>
    <s v="Diferida"/>
    <s v="Ecommerce android"/>
    <m/>
    <m/>
    <x v="0"/>
    <s v="En Puerto"/>
    <m/>
    <x v="1"/>
    <s v="Chincha Mariscal Benavides 276 Ica"/>
    <s v="Av. Mariscal Benavides Nro 276"/>
    <s v="CHINCHA ALTA"/>
    <s v="CHINCHA"/>
    <s v="ICA"/>
    <d v="2023-10-22T17:51:52"/>
    <x v="1271"/>
    <d v="2023-10-23T08:05:01"/>
    <x v="0"/>
    <x v="0"/>
    <x v="0"/>
  </r>
  <r>
    <n v="151"/>
    <s v="FDC9VUS94BJ5-1"/>
    <s v="FDC9VUS94BJ5"/>
    <s v="Normal"/>
    <s v="Angela Rodriguez"/>
    <s v="DNI"/>
    <n v="40090442"/>
    <n v="51"/>
    <n v="958070443"/>
    <x v="2"/>
    <s v="Tienda"/>
    <s v="Confirmada"/>
    <s v="Diferida"/>
    <s v="Admin mobile"/>
    <m/>
    <m/>
    <x v="4"/>
    <s v="En Puerto"/>
    <m/>
    <x v="38"/>
    <s v="Mall Aventura Trujillo"/>
    <s v="Av. Mansiche con America Oeste s/n C.C. Mall Plaza Tda. 1071-1075"/>
    <s v="TRUJILLO"/>
    <s v="TRUJILLO"/>
    <s v="LA LIBERTAD"/>
    <d v="2023-10-22T18:13:11"/>
    <x v="1272"/>
    <d v="2023-10-23T10:20:49"/>
    <x v="2"/>
    <x v="1"/>
    <x v="0"/>
  </r>
  <r>
    <n v="152"/>
    <s v="FDC9VUYOYKTP-1"/>
    <s v="FDC9VUYOYKTP"/>
    <s v="Normal"/>
    <s v="KAROLAY PAMELA CARPIO VILLANUEVA"/>
    <s v="DNI"/>
    <n v="77154021"/>
    <n v="51"/>
    <n v="912287297"/>
    <x v="2"/>
    <s v="Domicilio"/>
    <s v="Confirmada"/>
    <s v="Diferida"/>
    <s v="Ecommerce desktop"/>
    <m/>
    <m/>
    <x v="1"/>
    <s v="En Puerto"/>
    <m/>
    <x v="45"/>
    <s v="Delivery"/>
    <s v="Mz J Lote 4 calle 25. Urb. San Francisco de Cayrán entrada por la Polleria Crisolito - av. daniel alcides carrión"/>
    <s v="SAN MARTIN DE PORRES"/>
    <s v="LIMA"/>
    <s v="LIMA"/>
    <d v="2023-10-22T18:54:11"/>
    <x v="1273"/>
    <d v="2023-10-22T20:54:56"/>
    <x v="2"/>
    <x v="1"/>
    <x v="0"/>
  </r>
  <r>
    <n v="153"/>
    <s v="FDC9VUZSK0X7-1"/>
    <s v="FDC9VUZSK0X7"/>
    <s v="Normal"/>
    <s v="LIZBETH YAMILET PEREZ FERNANDEZ"/>
    <s v="DNI"/>
    <n v="44083562"/>
    <m/>
    <m/>
    <x v="2"/>
    <s v="Tienda"/>
    <s v="Confirmada"/>
    <s v="Diferida"/>
    <s v="Admin mobile"/>
    <m/>
    <m/>
    <x v="0"/>
    <s v="En Puerto"/>
    <m/>
    <x v="1"/>
    <s v="Mall Aventura Arequipa"/>
    <s v="Av. Porongoche 500 C.C. Mall Aventura Plaza Arequipa Tda. 2026-2028"/>
    <s v="AREQUIPA"/>
    <s v="AREQUIPA"/>
    <s v="AREQUIPA"/>
    <d v="2023-10-22T18:58:54"/>
    <x v="1274"/>
    <d v="2023-10-23T08:28:31"/>
    <x v="0"/>
    <x v="0"/>
    <x v="0"/>
  </r>
  <r>
    <n v="154"/>
    <s v="FDC9WU8F7O7H-1"/>
    <s v="FDC9WU8F7O7H"/>
    <s v="Normal"/>
    <s v="TOMIKO YANNIRA LOPEZ NOE"/>
    <s v="DNI"/>
    <n v="77295439"/>
    <n v="51"/>
    <n v="982723917"/>
    <x v="2"/>
    <s v="Tienda"/>
    <s v="Confirmada"/>
    <s v="Diferida"/>
    <s v="Admin mobile"/>
    <m/>
    <m/>
    <x v="4"/>
    <s v="En Puerto"/>
    <m/>
    <x v="16"/>
    <s v="Open Plaza Piura"/>
    <s v="Av. Andres Avelino Caceres 147 C.C. Open Plaza Piura Tda. 88"/>
    <s v="PIURA"/>
    <s v="PIURA"/>
    <s v="PIURA"/>
    <d v="2023-10-22T19:30:24"/>
    <x v="1275"/>
    <d v="2023-10-23T10:10:34"/>
    <x v="2"/>
    <x v="1"/>
    <x v="0"/>
  </r>
  <r>
    <n v="155"/>
    <s v="FDC9WU90B20N-3"/>
    <s v="FDC9WU90B20N"/>
    <s v="Normal"/>
    <s v="ELIANA ALEJANDRA TEJEDA RENGIFO"/>
    <s v="DNI"/>
    <n v="10139433"/>
    <n v="51"/>
    <n v="986669713"/>
    <x v="2"/>
    <s v="Domicilio"/>
    <s v="Confirmada"/>
    <s v="Diferida"/>
    <s v="Ecommerce android"/>
    <m/>
    <m/>
    <x v="6"/>
    <s v="En Puerto"/>
    <m/>
    <x v="22"/>
    <s v="Delivery"/>
    <s v="AV MEDITERRÁNEO 101 A URB PLAYA NAPLO PUCUSANA ENTRANDO POR LA PUERTA MARRÓN DE LA RESIDENCIAL, BAJA DOS CUADRAS Y LA IZQUIERDA LA SEGUNDA CASA LLAMADA EL REFUGIO."/>
    <s v="PUCUSANA"/>
    <s v="LIMA"/>
    <s v="LIMA"/>
    <d v="2023-10-22T19:34:09"/>
    <x v="175"/>
    <d v="2023-10-23T09:32:44"/>
    <x v="1"/>
    <x v="0"/>
    <x v="0"/>
  </r>
  <r>
    <n v="156"/>
    <s v="FDC9WU9XEUKM-1"/>
    <s v="FDC9WU9XEUKM"/>
    <s v="Normal"/>
    <s v="CECILIA VILLALTA SOSA"/>
    <s v="DNI"/>
    <n v="2803780"/>
    <n v="51"/>
    <n v="997234847"/>
    <x v="2"/>
    <s v="Tienda"/>
    <s v="Confirmada"/>
    <s v="Diferida"/>
    <s v="Admin desktop"/>
    <m/>
    <m/>
    <x v="0"/>
    <s v="En Puerto"/>
    <m/>
    <x v="1"/>
    <s v="Real Plaza Piura"/>
    <s v="Av. Sanchez Cerro 234 C.C. Real Plaza Piura Tda. 105"/>
    <s v="PIURA"/>
    <s v="PIURA"/>
    <s v="PIURA"/>
    <d v="2023-10-22T19:38:52"/>
    <x v="1276"/>
    <d v="2023-10-23T08:44:36"/>
    <x v="0"/>
    <x v="0"/>
    <x v="0"/>
  </r>
  <r>
    <n v="157"/>
    <s v="FDC9WUK712RB-1"/>
    <s v="FDC9WUK712RB"/>
    <s v="Normal"/>
    <s v="BEMILIA DIANA VALDIVIA QUINTO"/>
    <s v="DNI"/>
    <n v="10075011"/>
    <n v="51"/>
    <n v="973699201"/>
    <x v="2"/>
    <s v="Tienda"/>
    <s v="Confirmada"/>
    <s v="Diferida"/>
    <s v="Admin mobile"/>
    <m/>
    <m/>
    <x v="4"/>
    <s v="En Puerto"/>
    <m/>
    <x v="47"/>
    <s v="Mall Aventura Arequipa"/>
    <s v="Av. Porongoche 500 C.C. Mall Aventura Plaza Arequipa Tda. 2026-2028"/>
    <s v="AREQUIPA"/>
    <s v="AREQUIPA"/>
    <s v="AREQUIPA"/>
    <d v="2023-10-22T20:02:44"/>
    <x v="1277"/>
    <d v="2023-10-23T09:56:43"/>
    <x v="2"/>
    <x v="1"/>
    <x v="0"/>
  </r>
  <r>
    <n v="158"/>
    <s v="FDC9WUO6WMBQ-1"/>
    <s v="FDC9WUO6WMBQ"/>
    <s v="Normal"/>
    <s v="Luis  Tito Ignacio"/>
    <s v="DNI"/>
    <n v="77564102"/>
    <n v="51"/>
    <n v="918045166"/>
    <x v="2"/>
    <s v="Domicilio"/>
    <s v="Confirmada"/>
    <s v="Diferida"/>
    <s v="Ecommerce android"/>
    <m/>
    <m/>
    <x v="1"/>
    <s v="En Puerto"/>
    <m/>
    <x v="44"/>
    <s v="Delivery"/>
    <s v="calle los hornos 154 parelela con av separadora industrial"/>
    <s v="ATE"/>
    <s v="LIMA"/>
    <s v="LIMA"/>
    <d v="2023-10-22T20:27:20"/>
    <x v="1278"/>
    <d v="2023-10-23T09:50:20"/>
    <x v="1"/>
    <x v="1"/>
    <x v="0"/>
  </r>
  <r>
    <n v="159"/>
    <s v="FDC9WUPDULYE-1"/>
    <s v="FDC9WUPDULYE"/>
    <s v="Normal"/>
    <s v="Lucia Fuentes"/>
    <s v="DNI"/>
    <n v="75016947"/>
    <n v="51"/>
    <n v="920099265"/>
    <x v="2"/>
    <s v="Tienda"/>
    <s v="Confirmada"/>
    <s v="Diferida"/>
    <s v="Ecommerce desktop"/>
    <m/>
    <m/>
    <x v="2"/>
    <s v="En Puerto"/>
    <m/>
    <x v="1"/>
    <s v="Minka Callao"/>
    <s v="Av. Argentina 3093 Local L570 C.C. Minka"/>
    <s v="CALLAO"/>
    <s v="PROV. CONST. DEL CALLAO"/>
    <s v="CALLAO"/>
    <d v="2023-10-23T14:04:37"/>
    <x v="1279"/>
    <d v="2023-10-23T16:02:17"/>
    <x v="0"/>
    <x v="0"/>
    <x v="0"/>
  </r>
  <r>
    <n v="160"/>
    <s v="FDC9WUT50J8U-1"/>
    <s v="FDC9WUT50J8U"/>
    <s v="Normal"/>
    <s v="Marleny Rodriguez"/>
    <s v="DNI"/>
    <n v="26697722"/>
    <n v="51"/>
    <n v="976440420"/>
    <x v="2"/>
    <s v="Tienda"/>
    <s v="Confirmada"/>
    <s v="Diferida"/>
    <s v="Admin mobile"/>
    <m/>
    <m/>
    <x v="1"/>
    <s v="En Puerto"/>
    <m/>
    <x v="45"/>
    <s v="Real Plaza Cajamarca"/>
    <s v="Av.  Evitamiento Norte, Lote 1 A, C.C. Real Plaza Cajamarca, tienda Nro 129"/>
    <s v="CAJAMARCA"/>
    <s v="CAJAMARCA"/>
    <s v="CAJAMARCA"/>
    <d v="2023-10-22T20:54:57"/>
    <x v="1280"/>
    <d v="2023-10-22T21:04:10"/>
    <x v="2"/>
    <x v="1"/>
    <x v="0"/>
  </r>
  <r>
    <n v="161"/>
    <s v="FDC9WUTTFCYJ-1"/>
    <s v="FDC9WUTTFCYJ"/>
    <s v="Normal"/>
    <s v="KAREN LIDIA LIZ CUEVA CHUJUTALLI"/>
    <s v="DNI"/>
    <n v="48614866"/>
    <n v="51"/>
    <n v="943992039"/>
    <x v="2"/>
    <s v="Tienda"/>
    <s v="Confirmada"/>
    <s v="Diferida"/>
    <s v="Admin mobile"/>
    <m/>
    <m/>
    <x v="0"/>
    <s v="En Puerto"/>
    <m/>
    <x v="1"/>
    <s v="Tarapoto Plaza De Armas 451 San Martin"/>
    <s v="Jr. Plaza de Armas Nro 451"/>
    <s v="TARAPOTO"/>
    <s v="SAN MARTIN"/>
    <s v="SAN MARTÍN"/>
    <d v="2023-10-22T21:00:17"/>
    <x v="1281"/>
    <d v="2023-10-23T08:43:25"/>
    <x v="0"/>
    <x v="0"/>
    <x v="0"/>
  </r>
  <r>
    <n v="162"/>
    <s v="FDC9WV1P4JZ7-1"/>
    <s v="FDC9WV1P4JZ7"/>
    <s v="Normal"/>
    <s v="Ivan Paul  Santillan Echevarria"/>
    <s v="DNI"/>
    <n v="48829159"/>
    <n v="51"/>
    <n v="975534083"/>
    <x v="2"/>
    <s v="Tienda"/>
    <s v="Confirmada"/>
    <s v="Diferida"/>
    <s v="Ecommerce android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2T21:08:40"/>
    <x v="1282"/>
    <d v="2023-10-23T09:15:46"/>
    <x v="0"/>
    <x v="0"/>
    <x v="0"/>
  </r>
  <r>
    <n v="163"/>
    <s v="FDC9WV1R7KVO-1"/>
    <s v="FDC9WV1R7KVO"/>
    <s v="Normal"/>
    <s v="JOSELYN ERIKA PAREDES CCANA"/>
    <s v="DNI"/>
    <n v="70517873"/>
    <n v="51"/>
    <n v="986774446"/>
    <x v="2"/>
    <s v="Tienda"/>
    <s v="Confirmada"/>
    <s v="Diferida"/>
    <s v="Ecommerce mobile"/>
    <m/>
    <m/>
    <x v="0"/>
    <s v="En Puerto"/>
    <m/>
    <x v="1"/>
    <s v="Real Plaza Arequipa"/>
    <s v="Av. El Ejercito 1009 Urb. Leon XXIII C.C. Real Plaza Arequipa LC-132"/>
    <s v="CAYMA"/>
    <s v="AREQUIPA"/>
    <s v="AREQUIPA"/>
    <d v="2023-10-23T14:33:37"/>
    <x v="1283"/>
    <d v="2023-10-23T17:19:12"/>
    <x v="0"/>
    <x v="0"/>
    <x v="0"/>
  </r>
  <r>
    <n v="164"/>
    <s v="FDC9WV29YS4Z-2"/>
    <s v="FDC9WV29YS4Z"/>
    <s v="Normal"/>
    <s v="Stella Bustamante"/>
    <s v="DNI"/>
    <n v="71330019"/>
    <n v="51"/>
    <n v="942575971"/>
    <x v="2"/>
    <s v="Tienda"/>
    <s v="Confirmada"/>
    <s v="Diferida"/>
    <s v="Ecommerce desktop"/>
    <s v="Tiendas"/>
    <s v="En Puerto"/>
    <x v="0"/>
    <s v="Creado"/>
    <m/>
    <x v="35"/>
    <s v="Real Plaza Cajamarca"/>
    <s v="Av.  Evitamiento Norte, Lote 1 A, C.C. Real Plaza Cajamarca, tienda Nro 129"/>
    <s v="CAJAMARCA"/>
    <s v="CAJAMARCA"/>
    <s v="CAJAMARCA"/>
    <d v="2023-10-22T21:14:11"/>
    <x v="1284"/>
    <d v="2023-10-23T11:21:12"/>
    <x v="3"/>
    <x v="1"/>
    <x v="0"/>
  </r>
  <r>
    <n v="165"/>
    <s v="FDC9WV3P415F-1"/>
    <s v="FDC9WV3P415F"/>
    <s v="Normal"/>
    <s v="JOHAN OLLANTA BERRIO SOLIS"/>
    <s v="DNI"/>
    <n v="70436265"/>
    <n v="51"/>
    <n v="956241439"/>
    <x v="2"/>
    <s v="Tienda"/>
    <s v="Confirmada"/>
    <s v="Diferida"/>
    <s v="Admin desktop"/>
    <m/>
    <m/>
    <x v="0"/>
    <s v="En Puerto"/>
    <m/>
    <x v="1"/>
    <s v="Real Plaza Cuzco"/>
    <s v="Av. La Cultura C.C. Real Plaza Cuzco, Tda Nro 148"/>
    <s v="CUSCO"/>
    <s v="CUSCO"/>
    <s v="CUSCO"/>
    <d v="2023-10-22T21:19:23"/>
    <x v="1285"/>
    <d v="2023-10-23T15:41:23"/>
    <x v="0"/>
    <x v="0"/>
    <x v="0"/>
  </r>
  <r>
    <n v="166"/>
    <s v="FDC9WV42TZLK-1"/>
    <s v="FDC9WV42TZLK"/>
    <s v="Normal"/>
    <s v="ROSARIO ELIZABETH MORA LUZA"/>
    <s v="DNI"/>
    <n v="25496089"/>
    <n v="51"/>
    <n v="957038937"/>
    <x v="2"/>
    <s v="Domicilio"/>
    <s v="Confirmada"/>
    <s v="Diferida"/>
    <s v="Ecommerce android"/>
    <m/>
    <m/>
    <x v="1"/>
    <s v="En Puerto"/>
    <m/>
    <x v="49"/>
    <s v="Delivery"/>
    <s v="CALLE IGNACIO MERINO NRO. 125 ALTURA  AV. HAYA DE LA TORRE   FRENTE AL MUNICIPIO   CASA BLANCA  PUERTA DE MADERA PINO"/>
    <s v="LA PERLA"/>
    <s v="PROV. CONST. DEL CALLAO"/>
    <s v="CALLAO"/>
    <d v="2023-10-22T21:22:07"/>
    <x v="1286"/>
    <d v="2023-10-22T21:32:12"/>
    <x v="3"/>
    <x v="1"/>
    <x v="0"/>
  </r>
  <r>
    <n v="167"/>
    <s v="FDC9WV7OEPT7-1"/>
    <s v="FDC9WV7OEPT7"/>
    <s v="Normal"/>
    <s v="RAQUEL DE JESUS MORON GARCIA"/>
    <s v="DNI"/>
    <n v="43254725"/>
    <n v="51"/>
    <n v="938295921"/>
    <x v="2"/>
    <s v="Domicilio"/>
    <s v="Confirmada"/>
    <s v="Diferida"/>
    <s v="Admin desktop"/>
    <m/>
    <m/>
    <x v="1"/>
    <s v="En Puerto"/>
    <m/>
    <x v="1"/>
    <s v="Delivery"/>
    <s v="Av Miami beach F-13 Urb los médanos Av Miami beach F-13 Urb los médanos"/>
    <s v="SUBTANJALLA"/>
    <s v="ICA"/>
    <s v="ICA"/>
    <d v="2023-10-23T16:36:48"/>
    <x v="1287"/>
    <d v="2023-10-23T18:38:22"/>
    <x v="0"/>
    <x v="0"/>
    <x v="0"/>
  </r>
  <r>
    <n v="168"/>
    <s v="FDC9WVK8FDMZ-1"/>
    <s v="FDC9WVK8FDMZ"/>
    <s v="Normal"/>
    <s v="JANINA JUAREZ VITE"/>
    <s v="DNI"/>
    <n v="46259442"/>
    <n v="51"/>
    <n v="969481778"/>
    <x v="2"/>
    <s v="Tienda"/>
    <s v="Confirmada"/>
    <s v="Diferida"/>
    <s v="Ecommerce android"/>
    <m/>
    <m/>
    <x v="0"/>
    <s v="En Puerto"/>
    <m/>
    <x v="1"/>
    <s v="Plaza Del Sol Piura"/>
    <s v="Cal. Cuzco Nro. S/N CC Plaza del Sol (Esquina Huancavelica - Piura)"/>
    <s v="PIURA"/>
    <s v="PIURA"/>
    <s v="PIURA"/>
    <d v="2023-10-22T22:19:01"/>
    <x v="1288"/>
    <d v="2023-10-23T15:31:06"/>
    <x v="0"/>
    <x v="0"/>
    <x v="0"/>
  </r>
  <r>
    <n v="169"/>
    <s v="FDC9WVLSU1ZG-2"/>
    <s v="FDC9WVLSU1ZG"/>
    <s v="Normal"/>
    <s v="ELISA KIDA DELGADO"/>
    <s v="DNI"/>
    <n v="25217439"/>
    <n v="51"/>
    <n v="964306450"/>
    <x v="2"/>
    <s v="Tienda"/>
    <s v="Confirmada"/>
    <s v="Diferida"/>
    <s v="Ecommerce mobile"/>
    <s v="Tiendas"/>
    <s v="En Puerto"/>
    <x v="0"/>
    <s v="Creado"/>
    <m/>
    <x v="50"/>
    <s v="Real Plaza Cuzco"/>
    <s v="Av. La Cultura C.C. Real Plaza Cuzco, Tda Nro 148"/>
    <s v="CUSCO"/>
    <s v="CUSCO"/>
    <s v="CUSCO"/>
    <d v="2023-10-22T22:29:29"/>
    <x v="1289"/>
    <d v="2023-10-23T08:27:23"/>
    <x v="3"/>
    <x v="1"/>
    <x v="0"/>
  </r>
  <r>
    <n v="170"/>
    <s v="FDC9WVMG4O9E-1"/>
    <s v="FDC9WVMG4O9E"/>
    <s v="Normal"/>
    <s v="JIMMY GIANCARLO NIETO GAMBOA"/>
    <s v="DNI"/>
    <n v="47869420"/>
    <n v="51"/>
    <n v="964588563"/>
    <x v="2"/>
    <s v="Tienda"/>
    <s v="Confirmada"/>
    <s v="Diferida"/>
    <s v="Admin desktop"/>
    <m/>
    <m/>
    <x v="0"/>
    <s v="En Puerto"/>
    <m/>
    <x v="1"/>
    <s v="Huamachuco Jose Balta 780 La Libertad"/>
    <s v="Jirón José Balta 780"/>
    <s v="HUAMACHUCO"/>
    <s v="SANCHEZ CARRION"/>
    <s v="LA LIBERTAD"/>
    <d v="2023-10-22T22:42:14"/>
    <x v="1290"/>
    <d v="2023-10-23T10:17:29"/>
    <x v="0"/>
    <x v="0"/>
    <x v="0"/>
  </r>
  <r>
    <n v="171"/>
    <s v="FDC9WVNFDK23-2"/>
    <s v="FDC9WVNFDK23"/>
    <s v="Normal"/>
    <s v="CLAUDIA JOSSELYN GUERRERO MONTES"/>
    <s v="DNI"/>
    <n v="70471885"/>
    <n v="51"/>
    <n v="959301255"/>
    <x v="2"/>
    <s v="Domicilio"/>
    <s v="Confirmada"/>
    <s v="Diferida"/>
    <s v="Ecommerce mobile"/>
    <m/>
    <m/>
    <x v="1"/>
    <s v="En Puerto"/>
    <m/>
    <x v="45"/>
    <s v="Delivery"/>
    <s v="AV EL OLIVAR 109 CADA DE 2 PISOS BLANCA"/>
    <s v="HUARMEY"/>
    <s v="HUARMEY"/>
    <s v="ANCASH"/>
    <d v="2023-10-22T22:38:09"/>
    <x v="1291"/>
    <d v="2023-10-23T10:09:20"/>
    <x v="2"/>
    <x v="1"/>
    <x v="0"/>
  </r>
  <r>
    <n v="172"/>
    <s v="FDC9WVOF3L42-1"/>
    <s v="FDC9WVOF3L42"/>
    <s v="Normal"/>
    <s v="KEYLA NOEMÍ GARCÍA RODRÍGUEZ"/>
    <s v="DNI"/>
    <n v="75084712"/>
    <n v="51"/>
    <n v="930238316"/>
    <x v="2"/>
    <s v="Tienda"/>
    <s v="Confirmada"/>
    <s v="Diferida"/>
    <s v="Ecommerce android"/>
    <m/>
    <m/>
    <x v="0"/>
    <s v="En Puerto"/>
    <m/>
    <x v="1"/>
    <s v="Real Plaza Chiclayo"/>
    <s v="Calle Mariscal Andrés A. Cáceres 222 C.C. Real Plaza Chiclayo Tda. PC08"/>
    <s v="CHICLAYO"/>
    <s v="CHICLAYO"/>
    <s v="LAMBAYEQUE"/>
    <d v="2023-10-22T22:45:02"/>
    <x v="1292"/>
    <d v="2023-10-23T14:59:17"/>
    <x v="0"/>
    <x v="0"/>
    <x v="0"/>
  </r>
  <r>
    <n v="173"/>
    <s v="FDC9WVYYPNTT-1"/>
    <s v="FDC9WVYYPNTT"/>
    <s v="Normal"/>
    <s v="JULIO CESAR CAYCHO HUAMAN"/>
    <s v="DNI"/>
    <n v="42044388"/>
    <n v="51"/>
    <n v="902961977"/>
    <x v="2"/>
    <s v="Tienda"/>
    <s v="Confirmada"/>
    <s v="Diferida"/>
    <s v="Ecommerce android"/>
    <m/>
    <m/>
    <x v="2"/>
    <s v="En Puerto"/>
    <m/>
    <x v="1"/>
    <s v="Real Plaza Centro Cívico"/>
    <s v="Av. Garcilazo de la Vega Nro 1337 Int. 2011 C.C. Real Plaza Centro Civico"/>
    <s v="LIMA"/>
    <s v="LIMA"/>
    <s v="LIMA"/>
    <d v="2023-10-22T23:07:29"/>
    <x v="1293"/>
    <d v="2023-10-23T10:05:53"/>
    <x v="0"/>
    <x v="0"/>
    <x v="0"/>
  </r>
  <r>
    <n v="174"/>
    <s v="FDC9WVZOQBX9-1"/>
    <s v="FDC9WVZOQBX9"/>
    <s v="Normal"/>
    <s v="ALISSON PRISCILA DIAZ DEL OLMO HUYHUA"/>
    <s v="DNI"/>
    <n v="70497642"/>
    <n v="51"/>
    <n v="941300725"/>
    <x v="2"/>
    <s v="Tienda"/>
    <s v="Confirmada"/>
    <s v="Diferida"/>
    <s v="Ecommerce mobile"/>
    <m/>
    <m/>
    <x v="2"/>
    <s v="En Puerto"/>
    <m/>
    <x v="1"/>
    <s v="Real Plaza Salaverry"/>
    <s v="Av. Salaverry Nro 24 - LC. Nro 421 CC. Real Plaza Salaverry"/>
    <s v="JESUS MARIA"/>
    <s v="LIMA"/>
    <s v="LIMA"/>
    <d v="2023-10-22T23:14:49"/>
    <x v="1294"/>
    <d v="2023-10-23T15:27:51"/>
    <x v="0"/>
    <x v="0"/>
    <x v="0"/>
  </r>
  <r>
    <n v="175"/>
    <s v="FDC9WW0GYASH-2"/>
    <s v="FDC9WW0GYASH"/>
    <s v="Normal"/>
    <s v="KARIM MAJAIL CALDERON ILLATOPA"/>
    <s v="DNI"/>
    <n v="42006425"/>
    <n v="51"/>
    <n v="945670366"/>
    <x v="2"/>
    <s v="Tienda"/>
    <s v="Confirmada"/>
    <s v="Diferida"/>
    <s v="Ecommerce iOS"/>
    <s v="Tiendas"/>
    <s v="En Puerto"/>
    <x v="0"/>
    <s v="Creado"/>
    <m/>
    <x v="23"/>
    <s v="Real Plaza Huanuco"/>
    <s v="Jr. Independencia Cdras 16 y 17 Las Moras C.C. Real Plaza Huanuco Tda. LC-109/111A"/>
    <s v="HUANUCO"/>
    <s v="HUANUCO"/>
    <s v="HUÁNUCO"/>
    <d v="2023-10-22T23:17:40"/>
    <x v="1295"/>
    <d v="2023-10-23T10:29:27"/>
    <x v="3"/>
    <x v="1"/>
    <x v="0"/>
  </r>
  <r>
    <n v="176"/>
    <s v="FDC9WW2RFRK7-2"/>
    <s v="FDC9WW2RFRK7"/>
    <s v="Normal"/>
    <s v="EVELIN DAYSI SABINO ROJAS"/>
    <s v="DNI"/>
    <n v="47654753"/>
    <n v="51"/>
    <n v="959106085"/>
    <x v="2"/>
    <s v="Domicilio"/>
    <s v="Confirmada"/>
    <s v="Diferida"/>
    <s v="Ecommerce mobile"/>
    <m/>
    <m/>
    <x v="6"/>
    <s v="En Puerto"/>
    <m/>
    <x v="51"/>
    <s v="Delivery"/>
    <s v="Sector 3, grupo25, manzana O m, lote 18 A la espalda del centro de Nutrivida y a media cuadra de la avenida César Vallejo"/>
    <s v="VILLA EL SALVADOR"/>
    <s v="LIMA"/>
    <s v="LIMA"/>
    <d v="2023-10-22T23:33:49"/>
    <x v="1296"/>
    <d v="2023-10-23T10:48:07"/>
    <x v="1"/>
    <x v="1"/>
    <x v="0"/>
  </r>
  <r>
    <n v="177"/>
    <s v="FDC9WW3RRS2M-1"/>
    <s v="FDC9WW3RRS2M"/>
    <s v="Normal"/>
    <s v="KATHERINE YESENIA CARRASCO ZULEN"/>
    <s v="DNI"/>
    <n v="46580944"/>
    <n v="51"/>
    <n v="986211935"/>
    <x v="2"/>
    <s v="Tienda"/>
    <s v="Confirmada"/>
    <s v="Diferida"/>
    <s v="Ecommerce android"/>
    <s v="Tiendas"/>
    <s v="En Puerto"/>
    <x v="2"/>
    <s v="Creado"/>
    <m/>
    <x v="52"/>
    <s v="Plaza Norte"/>
    <s v="Av. Alfredo Mendiola Nro 1400 Int. 132 - 134 C.C. Plaza Lima Norte"/>
    <s v="INDEPENDENCIA"/>
    <s v="LIMA"/>
    <s v="LIMA"/>
    <d v="2023-10-23T14:54:56"/>
    <x v="1297"/>
    <d v="2023-10-23T15:08:02"/>
    <x v="3"/>
    <x v="1"/>
    <x v="0"/>
  </r>
  <r>
    <n v="178"/>
    <s v="FDC9WW49E7YX-1"/>
    <s v="FDC9WW49E7YX"/>
    <s v="Normal"/>
    <s v="MARIA ELENA SANCHEZ RAVINES"/>
    <s v="DNI"/>
    <n v="40997113"/>
    <n v="51"/>
    <n v="969586798"/>
    <x v="2"/>
    <s v="Tienda"/>
    <s v="Confirmada"/>
    <s v="Diferida"/>
    <s v="Ecommerce android"/>
    <m/>
    <m/>
    <x v="4"/>
    <s v="En Puerto"/>
    <m/>
    <x v="39"/>
    <s v="Trujillo Ayacucho 552 La Libertad"/>
    <s v="Jr. Ayacucho Nro 552"/>
    <s v="TRUJILLO"/>
    <s v="TRUJILLO"/>
    <s v="LA LIBERTAD"/>
    <d v="2023-10-22T23:42:15"/>
    <x v="1195"/>
    <d v="2023-10-23T10:04:55"/>
    <x v="2"/>
    <x v="1"/>
    <x v="0"/>
  </r>
  <r>
    <n v="179"/>
    <s v="FDC9WWHMY3FH-1"/>
    <s v="FDC9WWHMY3FH"/>
    <s v="Normal"/>
    <s v="TATIANA ESTEFANY TORRES ARBIETO"/>
    <s v="DNI"/>
    <n v="76351641"/>
    <n v="51"/>
    <n v="946147215"/>
    <x v="2"/>
    <s v="Tienda"/>
    <s v="Confirmada"/>
    <s v="Diferida"/>
    <s v="Ecommerce desktop"/>
    <m/>
    <m/>
    <x v="4"/>
    <s v="En Puerto"/>
    <m/>
    <x v="1"/>
    <s v="Jockey Plaza"/>
    <s v="Av. Javier Prado Este 4200 C.C. Jockey Plaza Tda. Nro 264"/>
    <s v="SANTIAGO DE SURCO"/>
    <s v="LIMA"/>
    <s v="LIMA"/>
    <d v="2023-10-23T00:21:09"/>
    <x v="1298"/>
    <d v="2023-10-23T07:37:52"/>
    <x v="0"/>
    <x v="0"/>
    <x v="0"/>
  </r>
  <r>
    <n v="180"/>
    <s v="FDC9WWJ6CCXF-1"/>
    <s v="FDC9WWJ6CCXF"/>
    <s v="Normal"/>
    <s v="WENDY ANAHI BAZAN NAVARRO"/>
    <s v="DNI"/>
    <n v="73344096"/>
    <n v="51"/>
    <n v="960751042"/>
    <x v="2"/>
    <s v="Tienda"/>
    <s v="Confirmada"/>
    <s v="Diferida"/>
    <s v="Ecommerce mobile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3T00:29:49"/>
    <x v="1299"/>
    <d v="2023-10-23T10:12:50"/>
    <x v="0"/>
    <x v="0"/>
    <x v="0"/>
  </r>
  <r>
    <n v="181"/>
    <s v="FDC9WX2PXMJ2-1"/>
    <s v="FDC9WX2PXMJ2"/>
    <s v="Normal"/>
    <s v="Junior Rene Toribio Flores"/>
    <s v="DNI"/>
    <n v="45538401"/>
    <n v="51"/>
    <n v="954542165"/>
    <x v="2"/>
    <s v="Tienda"/>
    <s v="Confirmada"/>
    <s v="Diferida"/>
    <s v="Ecommerce desktop"/>
    <m/>
    <m/>
    <x v="2"/>
    <s v="En Puerto"/>
    <m/>
    <x v="1"/>
    <s v="Mall Plaza Comas"/>
    <s v="Av. Los Angeles S/N - Mall Plaza Comas Tda B1014 - B1018"/>
    <s v="COMAS"/>
    <s v="LIMA"/>
    <s v="LIMA"/>
    <d v="2023-10-23T01:48:31"/>
    <x v="1300"/>
    <d v="2023-10-23T08:44:38"/>
    <x v="0"/>
    <x v="0"/>
    <x v="0"/>
  </r>
  <r>
    <n v="182"/>
    <s v="FDC9WXBLWHOE-1"/>
    <s v="FDC9WXBLWHOE"/>
    <s v="Normal"/>
    <s v="LIZBETH MERARI PINGLO NUÑEZ"/>
    <s v="DNI"/>
    <n v="48927668"/>
    <n v="51"/>
    <n v="979248787"/>
    <x v="2"/>
    <s v="Tienda"/>
    <s v="Confirmada"/>
    <s v="Diferida"/>
    <s v="Ecommerce desktop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02:03:43"/>
    <x v="1301"/>
    <d v="2023-10-23T10:53:12"/>
    <x v="0"/>
    <x v="0"/>
    <x v="0"/>
  </r>
  <r>
    <n v="183"/>
    <s v="FDC9WXBYRZKJ-1"/>
    <s v="FDC9WXBYRZKJ"/>
    <s v="Normal"/>
    <s v="Kevin Ortiz"/>
    <s v="DNI"/>
    <n v="70842468"/>
    <n v="51"/>
    <n v="928855351"/>
    <x v="2"/>
    <s v="Tienda"/>
    <s v="Confirmada"/>
    <s v="Diferida"/>
    <s v="Ecommerce mobile"/>
    <m/>
    <m/>
    <x v="2"/>
    <s v="En Puerto"/>
    <m/>
    <x v="1"/>
    <s v="SJL Chimu 757 Lima"/>
    <s v="Av. Chimu Nro 757"/>
    <s v="SAN JUAN DE LURIGANCHO"/>
    <s v="LIMA"/>
    <s v="LIMA"/>
    <d v="2023-10-23T02:03:52"/>
    <x v="1302"/>
    <d v="2023-10-23T10:00:35"/>
    <x v="0"/>
    <x v="0"/>
    <x v="0"/>
  </r>
  <r>
    <n v="184"/>
    <s v="FDC9WXC88ZBS-1"/>
    <s v="FDC9WXC88ZBS"/>
    <s v="Normal"/>
    <s v="MIRIAM DE LOS ANGELES VILLON ARANA"/>
    <s v="DNI"/>
    <n v="43176642"/>
    <n v="51"/>
    <n v="967664784"/>
    <x v="2"/>
    <s v="Tienda"/>
    <s v="Confirmada"/>
    <s v="Diferida"/>
    <s v="Ecommerce mobile"/>
    <m/>
    <m/>
    <x v="2"/>
    <s v="En Puerto"/>
    <m/>
    <x v="1"/>
    <s v="Schell 271 Miraflores Lima"/>
    <s v="Calle Schell Nro 271"/>
    <s v="MIRAFLORES"/>
    <s v="LIMA"/>
    <s v="LIMA"/>
    <d v="2023-10-23T02:05:45"/>
    <x v="1303"/>
    <d v="2023-10-23T10:10:00"/>
    <x v="0"/>
    <x v="0"/>
    <x v="0"/>
  </r>
  <r>
    <n v="185"/>
    <s v="FDC9WXG3GMQM-1"/>
    <s v="FDC9WXG3GMQM"/>
    <s v="Normal"/>
    <s v="PATRICIA ESTHER ALVARADO CABRERA"/>
    <s v="DNI"/>
    <n v="45152604"/>
    <n v="51"/>
    <n v="948454214"/>
    <x v="2"/>
    <s v="Tienda"/>
    <s v="Confirmada"/>
    <s v="Diferida"/>
    <s v="Ecommerce iOS"/>
    <m/>
    <m/>
    <x v="0"/>
    <s v="En Puerto"/>
    <m/>
    <x v="1"/>
    <s v="Trujillo Ayacucho 552 La Libertad"/>
    <s v="Jr. Ayacucho Nro 552"/>
    <s v="TRUJILLO"/>
    <s v="TRUJILLO"/>
    <s v="LA LIBERTAD"/>
    <d v="2023-10-23T02:31:03"/>
    <x v="1304"/>
    <d v="2023-10-23T14:43:15"/>
    <x v="0"/>
    <x v="0"/>
    <x v="0"/>
  </r>
  <r>
    <n v="186"/>
    <s v="FDC9WXYMYYG3-1"/>
    <s v="FDC9WXYMYYG3"/>
    <s v="Normal"/>
    <s v="ERICK CENTENO CHING"/>
    <s v="DNI"/>
    <n v="42160200"/>
    <n v="51"/>
    <n v="941742729"/>
    <x v="2"/>
    <s v="Tienda"/>
    <s v="Confirmada"/>
    <s v="Diferida"/>
    <s v="Ecommerce mobile"/>
    <m/>
    <m/>
    <x v="2"/>
    <s v="En Puerto"/>
    <m/>
    <x v="1"/>
    <s v="Mall Plaza Comas"/>
    <s v="Av. Los Angeles S/N - Mall Plaza Comas Tda B1014 - B1018"/>
    <s v="COMAS"/>
    <s v="LIMA"/>
    <s v="LIMA"/>
    <d v="2023-10-23T03:45:03"/>
    <x v="1305"/>
    <d v="2023-10-23T10:07:24"/>
    <x v="0"/>
    <x v="0"/>
    <x v="0"/>
  </r>
  <r>
    <n v="187"/>
    <s v="FDC9WXZ8AAAZ-1"/>
    <s v="FDC9WXZ8AAAZ"/>
    <s v="Normal"/>
    <s v="ELIZABETH ZEÑA HUAPAYA"/>
    <s v="DNI"/>
    <n v="21477182"/>
    <n v="51"/>
    <n v="940216327"/>
    <x v="2"/>
    <s v="Tienda"/>
    <s v="Confirmada"/>
    <s v="Diferida"/>
    <s v="Ecommerce android"/>
    <m/>
    <m/>
    <x v="0"/>
    <s v="En Puerto"/>
    <m/>
    <x v="1"/>
    <s v="Huaral 28 de Julio 141 Lima Provincia"/>
    <s v="Calle 28 de julio N° 141"/>
    <s v="HUARAL"/>
    <s v="HUARAL"/>
    <s v="LIMA"/>
    <d v="2023-10-23T03:46:05"/>
    <x v="1306"/>
    <d v="2023-10-23T09:56:27"/>
    <x v="0"/>
    <x v="0"/>
    <x v="0"/>
  </r>
  <r>
    <n v="188"/>
    <s v="FDC9WYFALMFK-1"/>
    <s v="FDC9WYFALMFK"/>
    <s v="Normal"/>
    <s v="LOURDES ELIZABETH ESTERRIPA CAYCHO"/>
    <s v="DNI"/>
    <n v="9580648"/>
    <n v="51"/>
    <n v="989445077"/>
    <x v="2"/>
    <s v="Tienda"/>
    <s v="Confirmada"/>
    <s v="Diferida"/>
    <s v="Ecommerce mobile"/>
    <m/>
    <m/>
    <x v="4"/>
    <s v="En Puerto"/>
    <m/>
    <x v="1"/>
    <s v="Open Plaza Angamos"/>
    <s v="Av. Angamos Nro 1803 C.C. Angamos Open Plaza Tda. 39"/>
    <s v="SURQUILLO"/>
    <s v="LIMA"/>
    <s v="LIMA"/>
    <d v="2023-10-23T04:48:00"/>
    <x v="1307"/>
    <d v="2023-10-23T07:55:36"/>
    <x v="0"/>
    <x v="0"/>
    <x v="0"/>
  </r>
  <r>
    <n v="189"/>
    <s v="FDC9WYPI8UJ0-1"/>
    <s v="FDC9WYPI8UJ0"/>
    <s v="Normal"/>
    <s v="LOURDES ELIZABETH ESTERRIPA CAYCHO"/>
    <s v="DNI"/>
    <n v="9580648"/>
    <n v="51"/>
    <n v="989445077"/>
    <x v="2"/>
    <s v="Tienda"/>
    <s v="Confirmada"/>
    <s v="Diferida"/>
    <s v="Ecommerce mobile"/>
    <m/>
    <m/>
    <x v="4"/>
    <s v="En Puerto"/>
    <m/>
    <x v="1"/>
    <s v="Open Plaza Angamos"/>
    <s v="Av. Angamos Nro 1803 C.C. Angamos Open Plaza Tda. 39"/>
    <s v="SURQUILLO"/>
    <s v="LIMA"/>
    <s v="LIMA"/>
    <d v="2023-10-23T05:05:49"/>
    <x v="1308"/>
    <d v="2023-10-23T07:50:38"/>
    <x v="0"/>
    <x v="0"/>
    <x v="0"/>
  </r>
  <r>
    <n v="190"/>
    <s v="FDC9WYSQB5TX-1"/>
    <s v="FDC9WYSQB5TX"/>
    <s v="Normal"/>
    <s v="Jossymar reyes carpio"/>
    <s v="DNI"/>
    <n v="45452886"/>
    <n v="51"/>
    <n v="921785338"/>
    <x v="2"/>
    <s v="Tienda"/>
    <s v="Confirmada"/>
    <s v="Diferida"/>
    <s v="Ecommerce mobile"/>
    <m/>
    <m/>
    <x v="2"/>
    <s v="En Puerto"/>
    <m/>
    <x v="1"/>
    <s v="Plaza Lima Sur Chorrillos"/>
    <s v="Av. Paseo de la Republica s/n C.C. Plaza Lima Sur Tda. Nro 229 - 231"/>
    <s v="CHORRILLOS"/>
    <s v="LIMA"/>
    <s v="LIMA"/>
    <d v="2023-10-23T05:24:15"/>
    <x v="1309"/>
    <d v="2023-10-23T11:21:04"/>
    <x v="0"/>
    <x v="0"/>
    <x v="0"/>
  </r>
  <r>
    <n v="191"/>
    <s v="FDC9WZ6KP7VA-1"/>
    <s v="FDC9WZ6KP7VA"/>
    <s v="Normal"/>
    <s v="CESAR EDUARDO QUISPE VARGAS"/>
    <s v="DNI"/>
    <n v="44079224"/>
    <n v="51"/>
    <n v="904695743"/>
    <x v="2"/>
    <s v="Tienda"/>
    <s v="Confirmada"/>
    <s v="Diferida"/>
    <s v="Ecommerce android"/>
    <m/>
    <m/>
    <x v="2"/>
    <s v="En Puerto"/>
    <m/>
    <x v="1"/>
    <s v="Mall Del Sur"/>
    <s v="Av. Los Lirios Nro 301 LCS-1042 C.C. Mall del Sur"/>
    <s v="SAN JUAN DE MIRAFLORES"/>
    <s v="LIMA"/>
    <s v="LIMA"/>
    <d v="2023-10-23T06:08:33"/>
    <x v="1310"/>
    <d v="2023-10-23T07:44:47"/>
    <x v="0"/>
    <x v="0"/>
    <x v="0"/>
  </r>
  <r>
    <n v="192"/>
    <s v="FDC9WZA6ZSQR-1"/>
    <s v="FDC9WZA6ZSQR"/>
    <s v="Normal"/>
    <s v="abel rodriguez roman"/>
    <s v="DNI"/>
    <n v="47636591"/>
    <n v="51"/>
    <n v="913973678"/>
    <x v="2"/>
    <s v="Tienda"/>
    <s v="Confirmada"/>
    <s v="Diferida"/>
    <s v="Ecommerce mobile"/>
    <m/>
    <m/>
    <x v="2"/>
    <s v="En Puerto"/>
    <m/>
    <x v="1"/>
    <s v="Mall Del Sur"/>
    <s v="Av. Los Lirios Nro 301 LCS-1042 C.C. Mall del Sur"/>
    <s v="SAN JUAN DE MIRAFLORES"/>
    <s v="LIMA"/>
    <s v="LIMA"/>
    <d v="2023-10-23T06:29:17"/>
    <x v="1311"/>
    <d v="2023-10-23T14:53:54"/>
    <x v="0"/>
    <x v="0"/>
    <x v="0"/>
  </r>
  <r>
    <n v="193"/>
    <s v="FDC9WZBW7QR8-1"/>
    <s v="FDC9WZBW7QR8"/>
    <s v="Normal"/>
    <s v="GRACE ALLISON ESPINOZA HERRERA"/>
    <s v="DNI"/>
    <n v="70689366"/>
    <n v="51"/>
    <n v="957147913"/>
    <x v="2"/>
    <s v="Tienda"/>
    <s v="Confirmada"/>
    <s v="Diferida"/>
    <s v="Ecommerce android"/>
    <m/>
    <m/>
    <x v="0"/>
    <s v="En Puerto"/>
    <m/>
    <x v="1"/>
    <s v="Tacna San Martin 737 Tacna"/>
    <s v="Av. San Martin Nro 737"/>
    <s v="TACNA"/>
    <s v="TACNA"/>
    <s v="TACNA"/>
    <d v="2023-10-23T06:46:11"/>
    <x v="199"/>
    <d v="2023-10-23T13:49:58"/>
    <x v="0"/>
    <x v="0"/>
    <x v="0"/>
  </r>
  <r>
    <n v="194"/>
    <s v="FDC9WZC057FC-1"/>
    <s v="FDC9WZC057FC"/>
    <s v="Normal"/>
    <s v="VICTOR JUAN RUIZ VIGIL"/>
    <s v="DNI"/>
    <n v="45629981"/>
    <n v="51"/>
    <n v="924666940"/>
    <x v="2"/>
    <s v="Tienda"/>
    <s v="Confirmada"/>
    <s v="Diferida"/>
    <s v="Ecommerce android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3T06:39:51"/>
    <x v="1312"/>
    <d v="2023-10-23T11:26:52"/>
    <x v="0"/>
    <x v="0"/>
    <x v="0"/>
  </r>
  <r>
    <n v="195"/>
    <s v="FDC9WZE8RCAS-1"/>
    <s v="FDC9WZE8RCAS"/>
    <s v="Normal"/>
    <s v="Diana Rosa Riaño Miranda"/>
    <s v="CE"/>
    <n v="5917511"/>
    <n v="51"/>
    <n v="924388771"/>
    <x v="2"/>
    <s v="Tienda"/>
    <s v="Confirmada"/>
    <s v="Diferida"/>
    <s v="Ecommerce mobile"/>
    <m/>
    <m/>
    <x v="2"/>
    <s v="En Puerto"/>
    <m/>
    <x v="1"/>
    <s v="Real Plaza Salaverry"/>
    <s v="Av. Salaverry Nro 24 - LC. Nro 421 CC. Real Plaza Salaverry"/>
    <s v="JESUS MARIA"/>
    <s v="LIMA"/>
    <s v="LIMA"/>
    <d v="2023-10-23T06:53:58"/>
    <x v="1313"/>
    <d v="2023-10-23T10:04:27"/>
    <x v="0"/>
    <x v="0"/>
    <x v="0"/>
  </r>
  <r>
    <n v="196"/>
    <s v="FDC9WZF0OL8H-1"/>
    <s v="FDC9WZF0OL8H"/>
    <s v="Normal"/>
    <s v="ROSA DEL CARMEN SULCA ATENCIA"/>
    <s v="DNI"/>
    <n v="77170312"/>
    <n v="51"/>
    <n v="902796631"/>
    <x v="2"/>
    <s v="Tienda"/>
    <s v="Confirmada"/>
    <s v="Diferida"/>
    <s v="Ecommerce android"/>
    <m/>
    <m/>
    <x v="2"/>
    <s v="En Puerto"/>
    <m/>
    <x v="1"/>
    <s v="Real Plaza Pro"/>
    <s v="Av. Alfredo Mendiola 7042 C.C. Real Plaza Pro Tda. LC Nro 04, LC  Nro 05"/>
    <s v="SAN MARTIN DE PORRES"/>
    <s v="LIMA"/>
    <s v="LIMA"/>
    <d v="2023-10-23T07:08:37"/>
    <x v="1314"/>
    <d v="2023-10-23T11:05:39"/>
    <x v="0"/>
    <x v="0"/>
    <x v="0"/>
  </r>
  <r>
    <n v="197"/>
    <s v="FDC9WZF5KCHV-2"/>
    <s v="FDC9WZF5KCHV"/>
    <s v="Normal"/>
    <s v="Karina angelica Ramírez Lizana"/>
    <s v="DNI"/>
    <n v="42392214"/>
    <n v="51"/>
    <n v="981161153"/>
    <x v="2"/>
    <s v="Tienda"/>
    <s v="Confirmada"/>
    <s v="Diferida"/>
    <s v="Ecommerce mobile"/>
    <m/>
    <m/>
    <x v="4"/>
    <s v="En Puerto"/>
    <m/>
    <x v="1"/>
    <s v="Real Plaza Primavera"/>
    <s v="Av. Angamos Este 2681 Int. 113 - San Borja"/>
    <s v="SAN BORJA"/>
    <s v="LIMA"/>
    <s v="LIMA"/>
    <d v="2023-10-23T14:21:22"/>
    <x v="1315"/>
    <d v="2023-10-23T18:28:23"/>
    <x v="0"/>
    <x v="0"/>
    <x v="0"/>
  </r>
  <r>
    <n v="198"/>
    <s v="FDC9WZM5L5D1-1"/>
    <s v="FDC9WZM5L5D1"/>
    <s v="Normal"/>
    <s v="Fiorella Kimberly Challco Piscoya"/>
    <s v="DNI"/>
    <n v="73034592"/>
    <n v="51"/>
    <n v="936136720"/>
    <x v="2"/>
    <s v="Tienda"/>
    <s v="Confirmada"/>
    <s v="Diferida"/>
    <s v="Ecommerce mobile"/>
    <m/>
    <m/>
    <x v="2"/>
    <s v="En Puerto"/>
    <m/>
    <x v="1"/>
    <s v="Mega Plaza Villa El Salvador"/>
    <s v="Av. Lima Lote A-1 Int L103 Sub Lote A-1 C.C. Mega Plaza Express"/>
    <s v="VILLA EL SALVADOR"/>
    <s v="LIMA"/>
    <s v="LIMA"/>
    <d v="2023-10-23T07:05:41"/>
    <x v="1316"/>
    <d v="2023-10-23T08:36:09"/>
    <x v="0"/>
    <x v="0"/>
    <x v="0"/>
  </r>
  <r>
    <n v="199"/>
    <s v="FDC9WZN98NAY-1"/>
    <s v="FDC9WZN98NAY"/>
    <s v="Normal"/>
    <s v="THOMAS APAZA"/>
    <s v="DNI"/>
    <n v="71405380"/>
    <n v="51"/>
    <n v="979953309"/>
    <x v="2"/>
    <s v="Tienda"/>
    <s v="Confirmada"/>
    <s v="Diferida"/>
    <s v="Ecommerce android"/>
    <m/>
    <m/>
    <x v="0"/>
    <s v="En Puerto"/>
    <m/>
    <x v="1"/>
    <s v="Real Plaza Juliaca"/>
    <s v="Calle Tumbes y San Martin s/n C.C. Real Plaza Juliaca Tda. Nro 135"/>
    <s v="JULIACA"/>
    <s v="SAN ROMAN"/>
    <s v="PUNO"/>
    <d v="2023-10-23T07:08:44"/>
    <x v="1317"/>
    <d v="2023-10-23T14:22:35"/>
    <x v="0"/>
    <x v="0"/>
    <x v="0"/>
  </r>
  <r>
    <n v="200"/>
    <s v="FDC9WZNG5AD6-1"/>
    <s v="FDC9WZNG5AD6"/>
    <s v="Normal"/>
    <s v="CHRISTIAN JONATHAN VENEGAS AGUILAR"/>
    <s v="DNI"/>
    <n v="41906691"/>
    <n v="51"/>
    <n v="989748652"/>
    <x v="2"/>
    <s v="Tienda"/>
    <s v="Confirmada"/>
    <s v="Diferida"/>
    <s v="Ecommerce desktop"/>
    <m/>
    <m/>
    <x v="2"/>
    <s v="En Puerto"/>
    <m/>
    <x v="1"/>
    <s v="Mall Plaza Comas"/>
    <s v="Av. Los Angeles S/N - Mall Plaza Comas Tda B1014 - B1018"/>
    <s v="COMAS"/>
    <s v="LIMA"/>
    <s v="LIMA"/>
    <d v="2023-10-23T07:10:35"/>
    <x v="1318"/>
    <d v="2023-10-23T08:42:22"/>
    <x v="0"/>
    <x v="0"/>
    <x v="0"/>
  </r>
  <r>
    <n v="201"/>
    <s v="FDC9WZNRC905-1"/>
    <s v="FDC9WZNRC905"/>
    <s v="Normal"/>
    <s v="MARCOS FLORIANO TORRES"/>
    <s v="DNI"/>
    <n v="25744894"/>
    <n v="51"/>
    <n v="992966389"/>
    <x v="2"/>
    <s v="Tienda"/>
    <s v="Confirmada"/>
    <s v="Diferida"/>
    <s v="Ecommerce android"/>
    <m/>
    <m/>
    <x v="2"/>
    <s v="En Puerto"/>
    <m/>
    <x v="1"/>
    <s v="Mall Plaza Bellavista"/>
    <s v="Av. Oscar R. Benavides Nro 3866 C.C. Mall Aventura Plaza Tda. 1040"/>
    <s v="CALLAO"/>
    <s v="PROV. CONST. DEL CALLAO"/>
    <s v="CALLAO"/>
    <d v="2023-10-23T07:12:11"/>
    <x v="1319"/>
    <d v="2023-10-23T09:58:50"/>
    <x v="0"/>
    <x v="0"/>
    <x v="0"/>
  </r>
  <r>
    <n v="202"/>
    <s v="FDC9WZP3R6K2-1"/>
    <s v="FDC9WZP3R6K2"/>
    <s v="Normal"/>
    <s v="CARLOS GUSTAVO MUÑOZ JARA"/>
    <s v="DNI"/>
    <n v="48284393"/>
    <n v="51"/>
    <n v="941319301"/>
    <x v="2"/>
    <s v="Tienda"/>
    <s v="Confirmada"/>
    <s v="Diferida"/>
    <s v="Ecommerce android"/>
    <m/>
    <m/>
    <x v="2"/>
    <s v="En Puerto"/>
    <m/>
    <x v="1"/>
    <s v="Real Plaza Pro"/>
    <s v="Av. Alfredo Mendiola 7042 C.C. Real Plaza Pro Tda. LC Nro 04, LC  Nro 05"/>
    <s v="SAN MARTIN DE PORRES"/>
    <s v="LIMA"/>
    <s v="LIMA"/>
    <d v="2023-10-23T07:21:15"/>
    <x v="1320"/>
    <d v="2023-10-23T14:52:30"/>
    <x v="0"/>
    <x v="0"/>
    <x v="0"/>
  </r>
  <r>
    <n v="203"/>
    <s v="FDC9WZPAI9KL-1"/>
    <s v="FDC9WZPAI9KL"/>
    <s v="Normal"/>
    <s v="ELMER AUDENCIO QUISPE MUCHA"/>
    <s v="DNI"/>
    <n v="70230928"/>
    <n v="51"/>
    <n v="924452749"/>
    <x v="2"/>
    <s v="Tienda"/>
    <s v="Confirmada"/>
    <s v="Diferida"/>
    <s v="Ecommerce mobile"/>
    <m/>
    <m/>
    <x v="2"/>
    <s v="En Puerto"/>
    <m/>
    <x v="1"/>
    <s v="SJL Chimu 757 Lima"/>
    <s v="Av. Chimu Nro 757"/>
    <s v="SAN JUAN DE LURIGANCHO"/>
    <s v="LIMA"/>
    <s v="LIMA"/>
    <d v="2023-10-23T07:27:15"/>
    <x v="1321"/>
    <d v="2023-10-23T11:15:22"/>
    <x v="0"/>
    <x v="0"/>
    <x v="0"/>
  </r>
  <r>
    <n v="204"/>
    <s v="FDC9WZQ4NO1J-1"/>
    <s v="FDC9WZQ4NO1J"/>
    <s v="Normal"/>
    <s v="EveLyn Corcino"/>
    <s v="DNI"/>
    <n v="71261618"/>
    <n v="51"/>
    <n v="988687841"/>
    <x v="2"/>
    <s v="Tienda"/>
    <s v="Confirmada"/>
    <s v="Diferida"/>
    <s v="Ecommerce mobile"/>
    <m/>
    <m/>
    <x v="2"/>
    <s v="En Puert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07:29:04"/>
    <x v="1322"/>
    <d v="2023-10-23T10:03:07"/>
    <x v="0"/>
    <x v="0"/>
    <x v="0"/>
  </r>
  <r>
    <n v="205"/>
    <s v="FDC9WZQK73VK-1"/>
    <s v="FDC9WZQK73VK"/>
    <s v="Normal"/>
    <s v="ALVINA MARCELINA ZEVALLOS VALERIANO"/>
    <s v="DNI"/>
    <n v="10028092"/>
    <n v="51"/>
    <n v="900609703"/>
    <x v="2"/>
    <s v="Tienda"/>
    <s v="Confirmada"/>
    <s v="Diferida"/>
    <s v="Ecommerce android"/>
    <m/>
    <m/>
    <x v="2"/>
    <s v="En Puert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07:27:48"/>
    <x v="1323"/>
    <d v="2023-10-23T11:03:03"/>
    <x v="0"/>
    <x v="0"/>
    <x v="0"/>
  </r>
  <r>
    <n v="206"/>
    <s v="FDC9WZQMIPFS-1"/>
    <s v="FDC9WZQMIPFS"/>
    <s v="Normal"/>
    <s v="MARCOS FLORIANO TORRES"/>
    <s v="DNI"/>
    <n v="25744894"/>
    <n v="51"/>
    <n v="992966389"/>
    <x v="2"/>
    <s v="Tienda"/>
    <s v="Confirmada"/>
    <s v="Diferida"/>
    <s v="Ecommerce android"/>
    <m/>
    <m/>
    <x v="2"/>
    <s v="En Puerto"/>
    <m/>
    <x v="1"/>
    <s v="Mall Plaza Bellavista"/>
    <s v="Av. Oscar R. Benavides Nro 3866 C.C. Mall Aventura Plaza Tda. 1040"/>
    <s v="CALLAO"/>
    <s v="PROV. CONST. DEL CALLAO"/>
    <s v="CALLAO"/>
    <d v="2023-10-23T07:28:54"/>
    <x v="1324"/>
    <d v="2023-10-23T10:55:00"/>
    <x v="0"/>
    <x v="0"/>
    <x v="0"/>
  </r>
  <r>
    <n v="207"/>
    <s v="FDC9WZRMDU8K-1"/>
    <s v="FDC9WZRMDU8K"/>
    <s v="Normal"/>
    <s v="CARLOS GUSTAVO MUÑOZ JARA"/>
    <s v="DNI"/>
    <n v="48284393"/>
    <n v="51"/>
    <n v="941319301"/>
    <x v="2"/>
    <s v="Tienda"/>
    <s v="Confirmada"/>
    <s v="Diferida"/>
    <s v="Ecommerce android"/>
    <m/>
    <m/>
    <x v="2"/>
    <s v="En Puerto"/>
    <m/>
    <x v="1"/>
    <s v="Real Plaza Pro"/>
    <s v="Av. Alfredo Mendiola 7042 C.C. Real Plaza Pro Tda. LC Nro 04, LC  Nro 05"/>
    <s v="SAN MARTIN DE PORRES"/>
    <s v="LIMA"/>
    <s v="LIMA"/>
    <d v="2023-10-23T07:35:09"/>
    <x v="1325"/>
    <d v="2023-10-23T11:10:30"/>
    <x v="0"/>
    <x v="0"/>
    <x v="0"/>
  </r>
  <r>
    <n v="208"/>
    <s v="FDC9WZRS7WHC-1"/>
    <s v="FDC9WZRS7WHC"/>
    <s v="Normal"/>
    <s v="JOSE LUIS PABLO GASTELU"/>
    <s v="DNI"/>
    <n v="10808928"/>
    <n v="51"/>
    <n v="952338096"/>
    <x v="2"/>
    <s v="Tienda"/>
    <s v="Confirmada"/>
    <s v="Diferida"/>
    <s v="Ecommerce mobile"/>
    <m/>
    <m/>
    <x v="2"/>
    <s v="En Puerto"/>
    <m/>
    <x v="1"/>
    <s v="Mall Del Sur"/>
    <s v="Av. Los Lirios Nro 301 LCS-1042 C.C. Mall del Sur"/>
    <s v="SAN JUAN DE MIRAFLORES"/>
    <s v="LIMA"/>
    <s v="LIMA"/>
    <d v="2023-10-23T07:38:37"/>
    <x v="1326"/>
    <d v="2023-10-23T10:26:38"/>
    <x v="0"/>
    <x v="0"/>
    <x v="0"/>
  </r>
  <r>
    <n v="209"/>
    <s v="FDC9WZRY8EC8-1"/>
    <s v="FDC9WZRY8EC8"/>
    <s v="Normal"/>
    <s v="JHONY CUBAS MONDRAGON"/>
    <s v="DNI"/>
    <n v="75760208"/>
    <n v="51"/>
    <n v="912243414"/>
    <x v="2"/>
    <s v="Tienda"/>
    <s v="Confirmada"/>
    <s v="Diferida"/>
    <s v="Ecommerce mobile"/>
    <m/>
    <m/>
    <x v="0"/>
    <s v="En Puerto"/>
    <m/>
    <x v="1"/>
    <s v="Moyobamba San Martin 365 San Martin"/>
    <s v="Jr. San Martin 365"/>
    <s v="MOYOBAMBA"/>
    <s v="MOYOBAMBA"/>
    <s v="SAN MARTÍN"/>
    <d v="2023-10-23T07:43:39"/>
    <x v="1327"/>
    <d v="2023-10-23T14:20:37"/>
    <x v="0"/>
    <x v="0"/>
    <x v="0"/>
  </r>
  <r>
    <n v="210"/>
    <s v="FDC9WZS8H2M1-1"/>
    <s v="FDC9WZS8H2M1"/>
    <s v="Normal"/>
    <s v="MARJORIE EVELYN GUEVARA BENITES"/>
    <s v="DNI"/>
    <n v="70673290"/>
    <n v="51"/>
    <n v="931344727"/>
    <x v="2"/>
    <s v="Tienda"/>
    <s v="Confirmada"/>
    <s v="Diferida"/>
    <s v="Ecommerce mobile"/>
    <m/>
    <m/>
    <x v="2"/>
    <s v="En Puerto"/>
    <m/>
    <x v="1"/>
    <s v="Jr De La Union 860 Lima Lima"/>
    <s v="Jr. De la Union Nro 860"/>
    <s v="LIMA"/>
    <s v="LIMA"/>
    <s v="LIMA"/>
    <d v="2023-10-23T07:39:14"/>
    <x v="1328"/>
    <d v="2023-10-23T10:01:59"/>
    <x v="0"/>
    <x v="0"/>
    <x v="0"/>
  </r>
  <r>
    <n v="211"/>
    <s v="FDC9WZS8PNB2-1"/>
    <s v="FDC9WZS8PNB2"/>
    <s v="Normal"/>
    <s v="RUBEN SANCHEZ CORREA"/>
    <s v="DNI"/>
    <n v="44628085"/>
    <n v="51"/>
    <n v="924126168"/>
    <x v="2"/>
    <s v="Tienda"/>
    <s v="Confirmada"/>
    <s v="Diferida"/>
    <s v="Ecommerce mobile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07:41:11"/>
    <x v="1329"/>
    <d v="2023-10-23T14:07:43"/>
    <x v="0"/>
    <x v="0"/>
    <x v="0"/>
  </r>
  <r>
    <n v="212"/>
    <s v="FDC9WZSJYRTH-1"/>
    <s v="FDC9WZSJYRTH"/>
    <s v="Normal"/>
    <s v="Carlos Abanto Dextre"/>
    <s v="DNI"/>
    <n v="71402510"/>
    <n v="51"/>
    <n v="964869772"/>
    <x v="2"/>
    <s v="Tienda"/>
    <s v="Confirmada"/>
    <s v="Diferida"/>
    <s v="Ecommerce desktop"/>
    <m/>
    <m/>
    <x v="2"/>
    <s v="En Puerto"/>
    <m/>
    <x v="1"/>
    <s v="Mega Plaza Independencia"/>
    <s v="Av. Alfredo Mendiola  Nro 698  C.C. Megaplaza Tda. 30"/>
    <s v="INDEPENDENCIA"/>
    <s v="LIMA"/>
    <s v="LIMA"/>
    <d v="2023-10-23T07:42:56"/>
    <x v="1330"/>
    <d v="2023-10-23T08:41:05"/>
    <x v="0"/>
    <x v="0"/>
    <x v="0"/>
  </r>
  <r>
    <n v="213"/>
    <s v="FDC9WZT39QBB-1"/>
    <s v="FDC9WZT39QBB"/>
    <s v="Normal"/>
    <s v="Cinthya Joselyn  Chavez Ortega"/>
    <s v="DNI"/>
    <n v="76462629"/>
    <n v="51"/>
    <n v="923958739"/>
    <x v="2"/>
    <s v="Tienda"/>
    <s v="Confirmada"/>
    <s v="Diferida"/>
    <s v="Ecommerce android"/>
    <m/>
    <m/>
    <x v="0"/>
    <s v="En Puerto"/>
    <m/>
    <x v="1"/>
    <s v="Trujillo Ayacucho 552 La Libertad"/>
    <s v="Jr. Ayacucho Nro 552"/>
    <s v="TRUJILLO"/>
    <s v="TRUJILLO"/>
    <s v="LA LIBERTAD"/>
    <d v="2023-10-23T07:43:35"/>
    <x v="1331"/>
    <d v="2023-10-23T11:29:05"/>
    <x v="0"/>
    <x v="0"/>
    <x v="0"/>
  </r>
  <r>
    <n v="214"/>
    <s v="FDC9WZT3BVHL-1"/>
    <s v="FDC9WZT3BVHL"/>
    <s v="Normal"/>
    <s v="RUBEN FREDDY PORTOCARRERO CIRIACO"/>
    <s v="DNI"/>
    <n v="10649612"/>
    <n v="51"/>
    <n v="988096594"/>
    <x v="2"/>
    <s v="Tienda"/>
    <s v="Confirmada"/>
    <s v="Diferida"/>
    <s v="Ecommerce mobile"/>
    <m/>
    <m/>
    <x v="4"/>
    <s v="En Puerto"/>
    <m/>
    <x v="1"/>
    <s v="Open Plaza Angamos"/>
    <s v="Av. Angamos Nro 1803 C.C. Angamos Open Plaza Tda. 39"/>
    <s v="SURQUILLO"/>
    <s v="LIMA"/>
    <s v="LIMA"/>
    <d v="2023-10-23T07:45:40"/>
    <x v="1332"/>
    <d v="2023-10-23T17:07:49"/>
    <x v="0"/>
    <x v="0"/>
    <x v="0"/>
  </r>
  <r>
    <n v="215"/>
    <s v="FDC9WZT3G5US-1"/>
    <s v="FDC9WZT3G5US"/>
    <s v="Normal"/>
    <s v="CRISTOFER HANSER BAJONERO AGUIRRE"/>
    <s v="DNI"/>
    <n v="48421911"/>
    <n v="51"/>
    <n v="981329959"/>
    <x v="2"/>
    <s v="Tienda"/>
    <s v="Confirmada"/>
    <s v="Diferida"/>
    <s v="Ecommerce android"/>
    <m/>
    <m/>
    <x v="2"/>
    <s v="En Puerto"/>
    <m/>
    <x v="1"/>
    <s v="Real Plaza Pro"/>
    <s v="Av. Alfredo Mendiola 7042 C.C. Real Plaza Pro Tda. LC Nro 04, LC  Nro 05"/>
    <s v="SAN MARTIN DE PORRES"/>
    <s v="LIMA"/>
    <s v="LIMA"/>
    <d v="2023-10-23T07:45:23"/>
    <x v="1333"/>
    <d v="2023-10-23T10:24:58"/>
    <x v="0"/>
    <x v="0"/>
    <x v="0"/>
  </r>
  <r>
    <n v="216"/>
    <s v="FDC9WZTRX5I8-1"/>
    <s v="FDC9WZTRX5I8"/>
    <s v="Normal"/>
    <s v="MARISA VILCHEZ AGUILAR"/>
    <s v="DNI"/>
    <n v="43879237"/>
    <n v="51"/>
    <n v="965172511"/>
    <x v="2"/>
    <s v="Tienda"/>
    <s v="Confirmada"/>
    <s v="Diferida"/>
    <s v="Ecommerce mobile"/>
    <m/>
    <m/>
    <x v="2"/>
    <s v="En Puerto"/>
    <m/>
    <x v="1"/>
    <s v="Plaza Lima Sur Chorrillos"/>
    <s v="Av. Paseo de la Republica s/n C.C. Plaza Lima Sur Tda. Nro 229 - 231"/>
    <s v="CHORRILLOS"/>
    <s v="LIMA"/>
    <s v="LIMA"/>
    <d v="2023-10-23T07:55:33"/>
    <x v="1334"/>
    <d v="2023-10-23T08:39:29"/>
    <x v="0"/>
    <x v="0"/>
    <x v="0"/>
  </r>
  <r>
    <n v="217"/>
    <s v="FDC9WZTWMHMN-1"/>
    <s v="FDC9WZTWMHMN"/>
    <s v="Normal"/>
    <s v="SARA REBECA LUCANA RAMOS"/>
    <s v="DNI"/>
    <n v="77050041"/>
    <n v="51"/>
    <n v="981112334"/>
    <x v="2"/>
    <s v="Tienda"/>
    <s v="Confirmada"/>
    <s v="Diferida"/>
    <s v="Ecommerce mobile"/>
    <m/>
    <m/>
    <x v="2"/>
    <s v="En Puerto"/>
    <m/>
    <x v="1"/>
    <s v="Real Plaza Pro"/>
    <s v="Av. Alfredo Mendiola 7042 C.C. Real Plaza Pro Tda. LC Nro 04, LC  Nro 05"/>
    <s v="SAN MARTIN DE PORRES"/>
    <s v="LIMA"/>
    <s v="LIMA"/>
    <d v="2023-10-23T07:47:59"/>
    <x v="1335"/>
    <d v="2023-10-23T09:57:37"/>
    <x v="0"/>
    <x v="0"/>
    <x v="0"/>
  </r>
  <r>
    <n v="218"/>
    <s v="FDC9WZU6XBCA-1"/>
    <s v="FDC9WZU6XBCA"/>
    <s v="Normal"/>
    <s v="Felipe  De Castro Barbosa"/>
    <s v="CE"/>
    <n v="2171962"/>
    <n v="51"/>
    <n v="931309586"/>
    <x v="2"/>
    <s v="Tienda"/>
    <s v="Confirmada"/>
    <s v="Diferida"/>
    <s v="Ecommerce mobile"/>
    <m/>
    <m/>
    <x v="2"/>
    <s v="En Puerto"/>
    <m/>
    <x v="1"/>
    <s v="Magdalena Leoncio Prado 780 Lima"/>
    <s v="Jirón Leoncio Prado N° 780"/>
    <s v="MAGDALENA DEL MAR"/>
    <s v="LIMA"/>
    <s v="LIMA"/>
    <d v="2023-10-23T07:51:01"/>
    <x v="1336"/>
    <d v="2023-10-23T10:58:30"/>
    <x v="0"/>
    <x v="0"/>
    <x v="0"/>
  </r>
  <r>
    <n v="219"/>
    <s v="FDC9WZU7VM3I-1"/>
    <s v="FDC9WZU7VM3I"/>
    <s v="Normal"/>
    <s v="KATHERINE LUZ GOMEZ SIFUENTES"/>
    <s v="DNI"/>
    <n v="46191744"/>
    <n v="51"/>
    <n v="961931263"/>
    <x v="2"/>
    <s v="Tienda"/>
    <s v="Confirmada"/>
    <s v="Diferida"/>
    <s v="Ecommerce mobile"/>
    <s v="Tiendas"/>
    <s v="En Puerto"/>
    <x v="2"/>
    <s v="Creado"/>
    <m/>
    <x v="23"/>
    <s v="SJL Proceres De Independencia 1713 Lima"/>
    <s v="Av. Proceres de la Independencia 1713 Interior A"/>
    <s v="SAN JUAN DE LURIGANCHO"/>
    <s v="LIMA"/>
    <s v="LIMA"/>
    <d v="2023-10-23T07:49:42"/>
    <x v="1337"/>
    <d v="2023-10-23T10:32:15"/>
    <x v="3"/>
    <x v="1"/>
    <x v="0"/>
  </r>
  <r>
    <n v="220"/>
    <s v="FDC9WZUKSSHO-1"/>
    <s v="FDC9WZUKSSHO"/>
    <s v="Normal"/>
    <s v="VALERIA ROXANA ORE MENDOZA"/>
    <s v="DNI"/>
    <n v="71822028"/>
    <n v="51"/>
    <n v="927761295"/>
    <x v="2"/>
    <s v="Tienda"/>
    <s v="Confirmada"/>
    <s v="Diferida"/>
    <s v="Ecommerce android"/>
    <m/>
    <m/>
    <x v="0"/>
    <s v="En Puerto"/>
    <m/>
    <x v="1"/>
    <s v="Chincha Mariscal Benavides 276 Ica"/>
    <s v="Av. Mariscal Benavides Nro 276"/>
    <s v="CHINCHA ALTA"/>
    <s v="CHINCHA"/>
    <s v="ICA"/>
    <d v="2023-10-23T07:51:44"/>
    <x v="1338"/>
    <d v="2023-10-23T13:39:02"/>
    <x v="0"/>
    <x v="0"/>
    <x v="0"/>
  </r>
  <r>
    <n v="221"/>
    <s v="FDC9WZUY2SZ1-1"/>
    <s v="FDC9WZUY2SZ1"/>
    <s v="Normal"/>
    <s v="MOISES ROY PEÑA RODENAS"/>
    <s v="DNI"/>
    <n v="45368621"/>
    <n v="51"/>
    <n v="997604564"/>
    <x v="2"/>
    <s v="Tienda"/>
    <s v="Confirmada"/>
    <s v="Diferida"/>
    <s v="Ecommerce desktop"/>
    <m/>
    <m/>
    <x v="4"/>
    <s v="En Puerto"/>
    <m/>
    <x v="1"/>
    <s v="La Rambla San Borja"/>
    <s v="Av. Javier Prado Este 2050 C.C. La Rambla Tdas. 140-141"/>
    <s v="SAN BORJA"/>
    <s v="LIMA"/>
    <s v="LIMA"/>
    <d v="2023-10-23T07:56:27"/>
    <x v="1339"/>
    <d v="2023-10-23T10:19:00"/>
    <x v="0"/>
    <x v="0"/>
    <x v="0"/>
  </r>
  <r>
    <n v="222"/>
    <s v="FDC9WZV9OSMX-1"/>
    <s v="FDC9WZV9OSMX"/>
    <s v="Normal"/>
    <s v="MARIA JESUSA PPACSI MOGROVEJO"/>
    <s v="DNI"/>
    <n v="61296870"/>
    <n v="51"/>
    <n v="914228726"/>
    <x v="2"/>
    <s v="Tienda"/>
    <s v="Confirmada"/>
    <s v="Diferida"/>
    <s v="Ecommerce desktop"/>
    <m/>
    <m/>
    <x v="4"/>
    <s v="En Puerto"/>
    <m/>
    <x v="47"/>
    <s v="Real Plaza Arequipa"/>
    <s v="Av. El Ejercito 1009 Urb. Leon XXIII C.C. Real Plaza Arequipa LC-132"/>
    <s v="CAYMA"/>
    <s v="AREQUIPA"/>
    <s v="AREQUIPA"/>
    <d v="2023-10-23T07:58:56"/>
    <x v="1340"/>
    <d v="2023-10-23T09:53:28"/>
    <x v="2"/>
    <x v="1"/>
    <x v="0"/>
  </r>
  <r>
    <n v="223"/>
    <s v="FDC9WZVCJOFU-1"/>
    <s v="FDC9WZVCJOFU"/>
    <s v="Normal"/>
    <s v="DANIELA PIERINA PAREDES CAMPOS"/>
    <s v="DNI"/>
    <n v="73479974"/>
    <n v="51"/>
    <n v="939858839"/>
    <x v="2"/>
    <s v="Tienda"/>
    <s v="Confirmada"/>
    <s v="Diferida"/>
    <s v="Ecommerce desktop"/>
    <m/>
    <m/>
    <x v="4"/>
    <s v="En Puerto"/>
    <m/>
    <x v="1"/>
    <s v="El Polo"/>
    <s v="Av. El Polo 706 Tda. B 127-128"/>
    <s v="SANTIAGO DE SURCO"/>
    <s v="LIMA"/>
    <s v="LIMA"/>
    <d v="2023-10-23T07:57:04"/>
    <x v="1341"/>
    <d v="2023-10-23T17:06:19"/>
    <x v="0"/>
    <x v="0"/>
    <x v="0"/>
  </r>
  <r>
    <n v="224"/>
    <s v="FDC9X02YNXIU-1"/>
    <s v="FDC9X02YNXIU"/>
    <s v="Normal"/>
    <s v="GILGAMESH SEMINARIO"/>
    <s v="DNI"/>
    <n v="43716823"/>
    <n v="51"/>
    <n v="969242346"/>
    <x v="2"/>
    <s v="Tienda"/>
    <s v="Confirmada"/>
    <s v="Diferida"/>
    <s v="Ecommerce android"/>
    <m/>
    <m/>
    <x v="0"/>
    <s v="En Puerto"/>
    <m/>
    <x v="1"/>
    <s v="Real Plaza Piura"/>
    <s v="Av. Sanchez Cerro 234 C.C. Real Plaza Piura Tda. 105"/>
    <s v="PIURA"/>
    <s v="PIURA"/>
    <s v="PIURA"/>
    <d v="2023-10-23T08:04:19"/>
    <x v="1342"/>
    <d v="2023-10-23T12:15:16"/>
    <x v="0"/>
    <x v="0"/>
    <x v="0"/>
  </r>
  <r>
    <n v="225"/>
    <s v="FDC9X03CNQQF-1"/>
    <s v="FDC9X03CNQQF"/>
    <s v="Normal"/>
    <s v="JENY ALBELO"/>
    <s v="DNI"/>
    <n v="587101"/>
    <n v="51"/>
    <n v="934391458"/>
    <x v="2"/>
    <s v="Domicilio"/>
    <s v="Confirmada"/>
    <s v="Diferida"/>
    <s v="Ecommerce android"/>
    <m/>
    <m/>
    <x v="3"/>
    <s v="En Puerto"/>
    <m/>
    <x v="1"/>
    <s v="Delivery"/>
    <s v="JR VILLA MERCEDEZ MZ A LOTE 13 ,SURCO ROSSVELT CON RECABARREN,ARCO SAN VACILIO"/>
    <s v="SANTIAGO DE SURCO"/>
    <s v="LIMA"/>
    <s v="LIMA"/>
    <d v="2023-10-23T08:08:57"/>
    <x v="1343"/>
    <d v="2023-10-23T17:04:21"/>
    <x v="0"/>
    <x v="0"/>
    <x v="0"/>
  </r>
  <r>
    <n v="226"/>
    <s v="FDC9X03SFRHT-1"/>
    <s v="FDC9X03SFRHT"/>
    <s v="Normal"/>
    <s v="JOHN JUNIOR LARRAÑAGA TAMANI"/>
    <s v="DNI"/>
    <n v="71234256"/>
    <n v="51"/>
    <n v="940342586"/>
    <x v="2"/>
    <s v="Tienda"/>
    <s v="Confirmada"/>
    <s v="Diferida"/>
    <s v="Ecommerce desktop"/>
    <m/>
    <m/>
    <x v="0"/>
    <s v="En Puerto"/>
    <m/>
    <x v="1"/>
    <s v="Iquitos Prospero 1038 Loreto"/>
    <s v="Calle Prospero Nro 1038"/>
    <s v="IQUITOS"/>
    <s v="MAYNAS"/>
    <s v="LORETO"/>
    <d v="2023-10-23T08:09:28"/>
    <x v="1344"/>
    <d v="2023-10-23T12:14:21"/>
    <x v="0"/>
    <x v="0"/>
    <x v="0"/>
  </r>
  <r>
    <n v="227"/>
    <s v="FDC9X044EM54-1"/>
    <s v="FDC9X044EM54"/>
    <s v="Normal"/>
    <s v="DAVID JAIRO RAMOS MURILLO"/>
    <s v="DNI"/>
    <n v="74871475"/>
    <n v="51"/>
    <n v="991679346"/>
    <x v="2"/>
    <s v="Domicilio"/>
    <s v="Confirmada"/>
    <s v="Diferida"/>
    <s v="Ecommerce android"/>
    <m/>
    <m/>
    <x v="3"/>
    <s v="En Puerto"/>
    <m/>
    <x v="1"/>
    <s v="Delivery"/>
    <s v="AVENIDA ANGAMOS ESTE F-72 FRENTE AL HOSPITAL NEOPLÁSICAS"/>
    <s v="SAN BORJA"/>
    <s v="LIMA"/>
    <s v="LIMA"/>
    <d v="2023-10-23T08:09:23"/>
    <x v="1345"/>
    <d v="2023-10-23T10:17:37"/>
    <x v="0"/>
    <x v="0"/>
    <x v="0"/>
  </r>
  <r>
    <n v="228"/>
    <s v="FDC9X04AU4A7-1"/>
    <s v="FDC9X04AU4A7"/>
    <s v="Normal"/>
    <s v="MILAGROS SHIMABUKURO UCHIMA"/>
    <s v="DNI"/>
    <n v="41462053"/>
    <n v="51"/>
    <n v="994714486"/>
    <x v="2"/>
    <s v="Tienda"/>
    <s v="Confirmada"/>
    <s v="Diferida"/>
    <s v="Ecommerce mobile"/>
    <m/>
    <m/>
    <x v="2"/>
    <s v="En Puerto"/>
    <m/>
    <x v="1"/>
    <s v="Plaza San Miguel"/>
    <s v="Av. La Marina Nro 2000 Tda. Nro 96 SN C.C. Plaza San Miguel"/>
    <s v="SAN MIGUEL"/>
    <s v="LIMA"/>
    <s v="LIMA"/>
    <d v="2023-10-23T08:11:44"/>
    <x v="1346"/>
    <d v="2023-10-23T16:21:37"/>
    <x v="0"/>
    <x v="0"/>
    <x v="0"/>
  </r>
  <r>
    <n v="229"/>
    <s v="FDC9X04GWREM-1"/>
    <s v="FDC9X04GWREM"/>
    <s v="Normal"/>
    <s v="DANIEL HUAMANI AGUADO"/>
    <s v="DNI"/>
    <n v="48068138"/>
    <n v="51"/>
    <n v="947307469"/>
    <x v="2"/>
    <s v="Tienda"/>
    <s v="Confirmada"/>
    <s v="Diferida"/>
    <s v="Ecommerce android"/>
    <m/>
    <m/>
    <x v="2"/>
    <s v="En Puerto"/>
    <m/>
    <x v="1"/>
    <s v="Mega Plaza Villa El Salvador"/>
    <s v="Av. Lima Lote A-1 Int L103 Sub Lote A-1 C.C. Mega Plaza Express"/>
    <s v="VILLA EL SALVADOR"/>
    <s v="LIMA"/>
    <s v="LIMA"/>
    <d v="2023-10-23T08:12:28"/>
    <x v="1347"/>
    <d v="2023-10-23T11:33:53"/>
    <x v="0"/>
    <x v="0"/>
    <x v="0"/>
  </r>
  <r>
    <n v="230"/>
    <s v="FDC9X05RNGFT-1"/>
    <s v="FDC9X05RNGFT"/>
    <s v="Normal"/>
    <s v="ANDREA SANDRA LUDEÑA SOLANO"/>
    <s v="DNI"/>
    <n v="46517012"/>
    <n v="51"/>
    <n v="983553478"/>
    <x v="2"/>
    <s v="Tienda"/>
    <s v="Confirmada"/>
    <s v="Diferida"/>
    <s v="Ecommerce android"/>
    <m/>
    <m/>
    <x v="2"/>
    <s v="En Puerto"/>
    <m/>
    <x v="1"/>
    <s v="Plaza San Miguel"/>
    <s v="Av. La Marina Nro 2000 Tda. Nro 96 SN C.C. Plaza San Miguel"/>
    <s v="SAN MIGUEL"/>
    <s v="LIMA"/>
    <s v="LIMA"/>
    <d v="2023-10-23T08:19:15"/>
    <x v="1348"/>
    <d v="2023-10-23T10:22:30"/>
    <x v="0"/>
    <x v="0"/>
    <x v="0"/>
  </r>
  <r>
    <n v="231"/>
    <s v="FDC9X05U3N2N-1"/>
    <s v="FDC9X05U3N2N"/>
    <s v="Normal"/>
    <s v="ASHLEY STEPHANNY MARTINEZ FLORES"/>
    <s v="DNI"/>
    <n v="72413804"/>
    <n v="51"/>
    <n v="936688943"/>
    <x v="2"/>
    <s v="Tienda"/>
    <s v="Confirmada"/>
    <s v="Diferida"/>
    <s v="Ecommerce android"/>
    <m/>
    <m/>
    <x v="4"/>
    <s v="En Puerto"/>
    <m/>
    <x v="1"/>
    <s v="La Rambla San Borja"/>
    <s v="Av. Javier Prado Este 2050 C.C. La Rambla Tdas. 140-141"/>
    <s v="SAN BORJA"/>
    <s v="LIMA"/>
    <s v="LIMA"/>
    <d v="2023-10-23T08:20:18"/>
    <x v="212"/>
    <d v="2023-10-23T16:54:10"/>
    <x v="0"/>
    <x v="0"/>
    <x v="0"/>
  </r>
  <r>
    <n v="232"/>
    <s v="FDC9X066QTWQ-1"/>
    <s v="FDC9X066QTWQ"/>
    <s v="Normal"/>
    <s v="KARIM MERCEDES VERASTEGUI HUAMAN"/>
    <s v="DNI"/>
    <n v="76377515"/>
    <n v="51"/>
    <n v="927855054"/>
    <x v="2"/>
    <s v="Tienda"/>
    <s v="Confirmada"/>
    <s v="Diferida"/>
    <s v="Admin desktop"/>
    <s v="Tiendas"/>
    <s v="En Puerto"/>
    <x v="0"/>
    <s v="Creado"/>
    <m/>
    <x v="35"/>
    <s v="Huaral 28 de Julio 141 Lima Provincia"/>
    <s v="Calle 28 de julio N° 141"/>
    <s v="HUARAL"/>
    <s v="HUARAL"/>
    <s v="LIMA"/>
    <d v="2023-10-23T08:22:20"/>
    <x v="1349"/>
    <d v="2023-10-23T11:21:36"/>
    <x v="3"/>
    <x v="1"/>
    <x v="0"/>
  </r>
  <r>
    <n v="233"/>
    <s v="FDC9X07GDJ8S-1"/>
    <s v="FDC9X07GDJ8S"/>
    <s v="Normal"/>
    <s v="ANDREA KARINA GOMERO VALDEZ DE MENDOZA"/>
    <s v="DNI"/>
    <n v="43277385"/>
    <n v="51"/>
    <n v="997855268"/>
    <x v="2"/>
    <s v="Tienda"/>
    <s v="Confirmada"/>
    <s v="Diferida"/>
    <s v="Ecommerce iOS"/>
    <m/>
    <m/>
    <x v="4"/>
    <s v="En Puerto"/>
    <m/>
    <x v="1"/>
    <s v="Real Plaza Primavera"/>
    <s v="Av. Angamos Este 2681 Int. 113 - San Borja"/>
    <s v="SAN BORJA"/>
    <s v="LIMA"/>
    <s v="LIMA"/>
    <d v="2023-10-23T08:30:24"/>
    <x v="1350"/>
    <d v="2023-10-23T16:50:49"/>
    <x v="0"/>
    <x v="0"/>
    <x v="0"/>
  </r>
  <r>
    <n v="234"/>
    <s v="FDC9X07X6RSD-1"/>
    <s v="FDC9X07X6RSD"/>
    <s v="Normal"/>
    <s v="Cesar Augusto Espejo Diaz"/>
    <s v="DNI"/>
    <n v="41818398"/>
    <n v="51"/>
    <n v="951785777"/>
    <x v="2"/>
    <s v="Tienda"/>
    <s v="Confirmada"/>
    <s v="Diferida"/>
    <s v="Ecommerce mobile"/>
    <m/>
    <m/>
    <x v="2"/>
    <s v="En Puerto"/>
    <m/>
    <x v="1"/>
    <s v="Plaza San Miguel"/>
    <s v="Av. La Marina Nro 2000 Tda. Nro 96 SN C.C. Plaza San Miguel"/>
    <s v="SAN MIGUEL"/>
    <s v="LIMA"/>
    <s v="LIMA"/>
    <d v="2023-10-23T08:34:46"/>
    <x v="1351"/>
    <d v="2023-10-23T10:20:49"/>
    <x v="0"/>
    <x v="0"/>
    <x v="0"/>
  </r>
  <r>
    <n v="235"/>
    <s v="FDC9X082WK1L-1"/>
    <s v="FDC9X082WK1L"/>
    <s v="Normal"/>
    <s v="YANIRA STEFANY CRISTOBAL MONTAÑEZ"/>
    <s v="DNI"/>
    <n v="75010040"/>
    <n v="51"/>
    <n v="922118606"/>
    <x v="2"/>
    <s v="Tienda"/>
    <s v="Confirmada"/>
    <s v="Diferida"/>
    <s v="Ecommerce mobile"/>
    <m/>
    <m/>
    <x v="2"/>
    <s v="En Puerto"/>
    <m/>
    <x v="1"/>
    <s v="Mega Plaza Independencia"/>
    <s v="Av. Alfredo Mendiola  Nro 698  C.C. Megaplaza Tda. 30"/>
    <s v="INDEPENDENCIA"/>
    <s v="LIMA"/>
    <s v="LIMA"/>
    <d v="2023-10-23T08:42:06"/>
    <x v="1352"/>
    <d v="2023-10-23T15:59:11"/>
    <x v="0"/>
    <x v="0"/>
    <x v="0"/>
  </r>
  <r>
    <n v="236"/>
    <s v="FDC9X08MHSF5-1"/>
    <s v="FDC9X08MHSF5"/>
    <s v="Normal"/>
    <s v="MILAGROS ADELA LUJAN PALOMINO"/>
    <s v="DNI"/>
    <n v="43557934"/>
    <n v="51"/>
    <n v="993215465"/>
    <x v="2"/>
    <s v="Tienda"/>
    <s v="Confirmada"/>
    <s v="Diferida"/>
    <s v="Ecommerce mobile"/>
    <m/>
    <m/>
    <x v="2"/>
    <s v="En Puerto"/>
    <m/>
    <x v="1"/>
    <s v="Mall Del Sur"/>
    <s v="Av. Los Lirios Nro 301 LCS-1042 C.C. Mall del Sur"/>
    <s v="SAN JUAN DE MIRAFLORES"/>
    <s v="LIMA"/>
    <s v="LIMA"/>
    <d v="2023-10-23T08:38:06"/>
    <x v="1353"/>
    <d v="2023-10-23T17:13:55"/>
    <x v="0"/>
    <x v="0"/>
    <x v="0"/>
  </r>
  <r>
    <n v="237"/>
    <s v="FDC9X095B5E1-1"/>
    <s v="FDC9X095B5E1"/>
    <s v="Normal"/>
    <s v="Branyerlin Alejandra  Nunez Moreno"/>
    <s v="DNI"/>
    <n v="30723659"/>
    <n v="51"/>
    <n v="918852071"/>
    <x v="2"/>
    <s v="Tienda"/>
    <s v="Confirmada"/>
    <s v="Diferida"/>
    <s v="Ecommerce mobile"/>
    <m/>
    <m/>
    <x v="2"/>
    <s v="En Puerto"/>
    <m/>
    <x v="1"/>
    <s v="Mega Plaza Independencia"/>
    <s v="Av. Alfredo Mendiola  Nro 698  C.C. Megaplaza Tda. 30"/>
    <s v="INDEPENDENCIA"/>
    <s v="LIMA"/>
    <s v="LIMA"/>
    <d v="2023-10-23T08:40:14"/>
    <x v="1354"/>
    <d v="2023-10-23T16:21:06"/>
    <x v="0"/>
    <x v="0"/>
    <x v="0"/>
  </r>
  <r>
    <n v="238"/>
    <s v="FDC9X09HTCRG-1"/>
    <s v="FDC9X09HTCRG"/>
    <s v="Normal"/>
    <s v="Julio  Villacorta Vela"/>
    <s v="DNI"/>
    <n v="9374939"/>
    <n v="51"/>
    <n v="993598174"/>
    <x v="2"/>
    <s v="Tienda"/>
    <s v="Confirmada"/>
    <s v="Diferida"/>
    <s v="Ecommerce mobile"/>
    <m/>
    <m/>
    <x v="2"/>
    <s v="En Puerto"/>
    <m/>
    <x v="1"/>
    <s v="Minka Callao"/>
    <s v="Av. Argentina 3093 Local L570 C.C. Minka"/>
    <s v="CALLAO"/>
    <s v="PROV. CONST. DEL CALLAO"/>
    <s v="CALLAO"/>
    <d v="2023-10-23T10:45:16"/>
    <x v="1355"/>
    <d v="2023-10-23T16:00:16"/>
    <x v="0"/>
    <x v="0"/>
    <x v="0"/>
  </r>
  <r>
    <n v="239"/>
    <s v="FDC9X09NLA3L-3"/>
    <s v="FDC9X09NLA3L"/>
    <s v="Normal"/>
    <s v="OMAHIRA ANALY BRIONES ZEGARRA"/>
    <s v="DNI"/>
    <n v="43469639"/>
    <n v="51"/>
    <n v="969031374"/>
    <x v="2"/>
    <s v="Tienda"/>
    <s v="Confirmada"/>
    <s v="Diferida"/>
    <s v="Ecommerce android"/>
    <m/>
    <m/>
    <x v="1"/>
    <s v="En Puerto"/>
    <m/>
    <x v="39"/>
    <s v="Real Plaza Chiclayo"/>
    <s v="Calle Mariscal Andrés A. Cáceres 222 C.C. Real Plaza Chiclayo Tda. PC08"/>
    <s v="CHICLAYO"/>
    <s v="CHICLAYO"/>
    <s v="LAMBAYEQUE"/>
    <d v="2023-10-23T08:47:26"/>
    <x v="1356"/>
    <d v="2023-10-23T10:05:49"/>
    <x v="2"/>
    <x v="1"/>
    <x v="0"/>
  </r>
  <r>
    <n v="240"/>
    <s v="FDC9X09XLDWQ-1"/>
    <s v="FDC9X09XLDWQ"/>
    <s v="Normal"/>
    <s v="ALEX FERMIN AYALA PUNTACA"/>
    <s v="DNI"/>
    <n v="47265222"/>
    <n v="51"/>
    <n v="979714521"/>
    <x v="2"/>
    <s v="Tienda"/>
    <s v="Confirmada"/>
    <s v="Diferida"/>
    <s v="Ecommerce mobile"/>
    <m/>
    <m/>
    <x v="0"/>
    <s v="En Puerto"/>
    <m/>
    <x v="1"/>
    <s v="Tambopata Leon Velarde 315 Madre De Dios"/>
    <s v="Av. Leon Velarde Nro. 315 -- (C.C. Nativa Center)"/>
    <s v="TAMBOPATA"/>
    <s v="TAMBOPATA"/>
    <s v="MADRE DE DIOS"/>
    <d v="2023-10-23T08:44:57"/>
    <x v="1357"/>
    <d v="2023-10-23T12:06:46"/>
    <x v="0"/>
    <x v="0"/>
    <x v="0"/>
  </r>
  <r>
    <n v="241"/>
    <s v="FDC9X0ANDYY2-1"/>
    <s v="FDC9X0ANDYY2"/>
    <s v="Normal"/>
    <s v="LUIS ANGEL OTERO HUYHUA"/>
    <s v="DNI"/>
    <n v="46654967"/>
    <n v="51"/>
    <n v="949239406"/>
    <x v="2"/>
    <s v="Tienda"/>
    <s v="Confirmada"/>
    <s v="Diferida"/>
    <s v="Ecommerce android"/>
    <m/>
    <m/>
    <x v="2"/>
    <s v="En Puerto"/>
    <m/>
    <x v="1"/>
    <s v="Plaza Norte"/>
    <s v="Av. Alfredo Mendiola Nro 1400 Int. 132 - 134 C.C. Plaza Lima Norte"/>
    <s v="INDEPENDENCIA"/>
    <s v="LIMA"/>
    <s v="LIMA"/>
    <d v="2023-10-23T08:50:56"/>
    <x v="1358"/>
    <d v="2023-10-23T11:12:33"/>
    <x v="0"/>
    <x v="0"/>
    <x v="0"/>
  </r>
  <r>
    <n v="242"/>
    <s v="FDC9X0JV3SV9-1"/>
    <s v="FDC9X0JV3SV9"/>
    <s v="Normal"/>
    <s v="ANDREA EMPERATRIZ PERALTA ALPACA"/>
    <s v="DNI"/>
    <n v="72461016"/>
    <n v="51"/>
    <n v="960888138"/>
    <x v="2"/>
    <s v="Tienda"/>
    <s v="Confirmada"/>
    <s v="Diferida"/>
    <s v="Ecommerce desktop"/>
    <m/>
    <m/>
    <x v="0"/>
    <s v="En Puerto"/>
    <m/>
    <x v="1"/>
    <s v="Real Plaza Arequipa"/>
    <s v="Av. El Ejercito 1009 Urb. Leon XXIII C.C. Real Plaza Arequipa LC-132"/>
    <s v="CAYMA"/>
    <s v="AREQUIPA"/>
    <s v="AREQUIPA"/>
    <d v="2023-10-23T09:05:18"/>
    <x v="1359"/>
    <d v="2023-10-23T14:04:24"/>
    <x v="0"/>
    <x v="0"/>
    <x v="0"/>
  </r>
  <r>
    <n v="243"/>
    <s v="FDC9X0JVXTBA-1"/>
    <s v="FDC9X0JVXTBA"/>
    <s v="Normal"/>
    <s v="VERONICA INES TAMASHIRO HIGA"/>
    <s v="DNI"/>
    <n v="41768798"/>
    <n v="51"/>
    <n v="991359498"/>
    <x v="2"/>
    <s v="Domicilio"/>
    <s v="Confirmada"/>
    <s v="Diferida"/>
    <s v="Ecommerce desktop"/>
    <m/>
    <m/>
    <x v="3"/>
    <s v="En Puerto"/>
    <m/>
    <x v="1"/>
    <s v="Delivery"/>
    <s v="SAN LORENZO 132 ALTURA DE LA CUADRA 3 DE LA AV. BOLÍVAR"/>
    <s v="PUEBLO LIBRE"/>
    <s v="LIMA"/>
    <s v="LIMA"/>
    <d v="2023-10-23T09:05:27"/>
    <x v="1360"/>
    <d v="2023-10-23T16:44:36"/>
    <x v="0"/>
    <x v="0"/>
    <x v="0"/>
  </r>
  <r>
    <n v="244"/>
    <s v="FDC9X0K8E58Y-1"/>
    <s v="FDC9X0K8E58Y"/>
    <s v="Normal"/>
    <s v="WILSON ROY GUTIERREZ COILA"/>
    <s v="DNI"/>
    <n v="73613423"/>
    <n v="51"/>
    <n v="955664477"/>
    <x v="2"/>
    <s v="Tienda"/>
    <s v="Confirmada"/>
    <s v="Diferida"/>
    <s v="Ecommerce android"/>
    <m/>
    <m/>
    <x v="0"/>
    <s v="En Puerto"/>
    <m/>
    <x v="1"/>
    <s v="Real Plaza Juliaca"/>
    <s v="Calle Tumbes y San Martin s/n C.C. Real Plaza Juliaca Tda. Nro 135"/>
    <s v="JULIACA"/>
    <s v="SAN ROMAN"/>
    <s v="PUNO"/>
    <d v="2023-10-23T09:07:34"/>
    <x v="1361"/>
    <d v="2023-10-23T13:15:30"/>
    <x v="0"/>
    <x v="0"/>
    <x v="0"/>
  </r>
  <r>
    <n v="245"/>
    <s v="FDC9X0KPMSWH-2"/>
    <s v="FDC9X0KPMSWH"/>
    <s v="Normal"/>
    <s v="MIRKO JEANLUI JUAREZ VILCHEZ"/>
    <s v="DNI"/>
    <n v="76293943"/>
    <n v="51"/>
    <n v="906738288"/>
    <x v="2"/>
    <s v="Tienda"/>
    <s v="Confirmada"/>
    <s v="Diferida"/>
    <s v="Ecommerce android"/>
    <m/>
    <m/>
    <x v="1"/>
    <s v="En Puerto"/>
    <m/>
    <x v="53"/>
    <s v="Real Plaza Trujillo"/>
    <s v="Av. Cesar Vallejo Oeste Nro 1345 C.C. Real Plaza Trujillo Tda. LC - 105B"/>
    <s v="TRUJILLO"/>
    <s v="TRUJILLO"/>
    <s v="LA LIBERTAD"/>
    <d v="2023-10-23T09:18:27"/>
    <x v="1362"/>
    <d v="2023-10-23T11:34:00"/>
    <x v="2"/>
    <x v="1"/>
    <x v="0"/>
  </r>
  <r>
    <n v="246"/>
    <s v="FDC9X0LC1KG8-1"/>
    <s v="FDC9X0LC1KG8"/>
    <s v="Normal"/>
    <s v="ELSON RONCAL TORRES"/>
    <s v="DNI"/>
    <n v="74454062"/>
    <n v="51"/>
    <n v="921725860"/>
    <x v="2"/>
    <s v="Tienda"/>
    <s v="Confirmada"/>
    <s v="Diferida"/>
    <s v="Ecommerce desktop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3T09:39:08"/>
    <x v="1363"/>
    <d v="2023-10-23T17:49:26"/>
    <x v="0"/>
    <x v="0"/>
    <x v="0"/>
  </r>
  <r>
    <n v="247"/>
    <s v="FDC9X0LCTLYE-1"/>
    <s v="FDC9X0LCTLYE"/>
    <s v="Normal"/>
    <s v="Aria Ravines"/>
    <s v="DNI"/>
    <n v="77343183"/>
    <n v="51"/>
    <n v="928614402"/>
    <x v="2"/>
    <s v="Tienda"/>
    <s v="Confirmada"/>
    <s v="Diferida"/>
    <s v="Ecommerce mobile"/>
    <m/>
    <m/>
    <x v="4"/>
    <s v="En Puerto"/>
    <m/>
    <x v="1"/>
    <s v="Real Plaza Primavera"/>
    <s v="Av. Angamos Este 2681 Int. 113 - San Borja"/>
    <s v="SAN BORJA"/>
    <s v="LIMA"/>
    <s v="LIMA"/>
    <d v="2023-10-23T09:18:07"/>
    <x v="1364"/>
    <d v="2023-10-23T16:42:30"/>
    <x v="0"/>
    <x v="0"/>
    <x v="0"/>
  </r>
  <r>
    <n v="248"/>
    <s v="FDC9X0LK3CRC-1"/>
    <s v="FDC9X0LK3CRC"/>
    <s v="Normal"/>
    <s v="STEPHANY BRIGITE GUERRA NARVAEZ"/>
    <s v="DNI"/>
    <n v="73613735"/>
    <n v="51"/>
    <n v="937119431"/>
    <x v="2"/>
    <s v="Tienda"/>
    <s v="Confirmada"/>
    <s v="Diferida"/>
    <s v="Ecommerce desktop"/>
    <m/>
    <m/>
    <x v="2"/>
    <s v="En Puerto"/>
    <m/>
    <x v="1"/>
    <s v="Jr De La Union 860 Lima Lima"/>
    <s v="Jr. De la Union Nro 860"/>
    <s v="LIMA"/>
    <s v="LIMA"/>
    <s v="LIMA"/>
    <d v="2023-10-23T09:21:46"/>
    <x v="1365"/>
    <d v="2023-10-23T11:08:59"/>
    <x v="0"/>
    <x v="0"/>
    <x v="0"/>
  </r>
  <r>
    <n v="249"/>
    <s v="FDC9X0LUCI11-1"/>
    <s v="FDC9X0LUCI11"/>
    <s v="Normal"/>
    <s v="MONICA TUCNO MATAMOROS"/>
    <s v="DNI"/>
    <n v="47497100"/>
    <n v="51"/>
    <n v="934951911"/>
    <x v="2"/>
    <s v="Tienda"/>
    <s v="Confirmada"/>
    <s v="Diferida"/>
    <s v="Ecommerce android"/>
    <m/>
    <m/>
    <x v="4"/>
    <s v="En Puerto"/>
    <m/>
    <x v="1"/>
    <s v="La Rambla San Borja"/>
    <s v="Av. Javier Prado Este 2050 C.C. La Rambla Tdas. 140-141"/>
    <s v="SAN BORJA"/>
    <s v="LIMA"/>
    <s v="LIMA"/>
    <d v="2023-10-23T09:16:53"/>
    <x v="1366"/>
    <d v="2023-10-23T16:35:55"/>
    <x v="0"/>
    <x v="0"/>
    <x v="0"/>
  </r>
  <r>
    <n v="250"/>
    <s v="FDC9X0M69J2J-1"/>
    <s v="FDC9X0M69J2J"/>
    <s v="Normal"/>
    <s v="VANIA JHOSELIN SALVADOR GALINDO"/>
    <s v="DNI"/>
    <n v="72552393"/>
    <n v="51"/>
    <n v="986825992"/>
    <x v="2"/>
    <s v="Domicilio"/>
    <s v="Confirmada"/>
    <s v="Diferida"/>
    <s v="Ecommerce iOS"/>
    <m/>
    <m/>
    <x v="1"/>
    <s v="En Puerto"/>
    <m/>
    <x v="49"/>
    <s v="Delivery"/>
    <s v="URB. LOS JAZMINES MZ. I LOTE 9 III ETAPA ENTRE AV. BOCANEGRA Y AV. PACASMAYO 3 CUADRAS HACIA PACASMAYO"/>
    <s v="CALLAO"/>
    <s v="PROV. CONST. DEL CALLAO"/>
    <s v="CALLAO"/>
    <d v="2023-10-23T09:19:59"/>
    <x v="1367"/>
    <d v="2023-10-23T10:40:20"/>
    <x v="3"/>
    <x v="1"/>
    <x v="0"/>
  </r>
  <r>
    <n v="251"/>
    <s v="FDC9X0MIOL45-1"/>
    <s v="FDC9X0MIOL45"/>
    <s v="Normal"/>
    <s v="LINCOLN ANDRE RIVERA VASQUEZ"/>
    <s v="DNI"/>
    <n v="40612482"/>
    <n v="51"/>
    <n v="993396841"/>
    <x v="2"/>
    <s v="Tienda"/>
    <s v="Confirmada"/>
    <s v="Diferida"/>
    <s v="Ecommerce mobile"/>
    <m/>
    <m/>
    <x v="2"/>
    <s v="En Puerto"/>
    <m/>
    <x v="1"/>
    <s v="La Rambla Brasil"/>
    <s v="Av. Brasil Nro 778 LC. 126 – 127 – CC. La Rambla Brasil"/>
    <s v="BREÑA"/>
    <s v="LIMA"/>
    <s v="LIMA"/>
    <d v="2023-10-23T09:25:45"/>
    <x v="1368"/>
    <d v="2023-10-23T11:32:10"/>
    <x v="0"/>
    <x v="0"/>
    <x v="0"/>
  </r>
  <r>
    <n v="252"/>
    <s v="FDC9X0MOITES-1"/>
    <s v="FDC9X0MOITES"/>
    <s v="Normal"/>
    <s v="Liliam Corina  Vasquez Loloc"/>
    <s v="DNI"/>
    <n v="41403094"/>
    <n v="51"/>
    <n v="927545904"/>
    <x v="2"/>
    <s v="Domicilio"/>
    <s v="Confirmada"/>
    <s v="Diferida"/>
    <s v="Admin desktop"/>
    <m/>
    <m/>
    <x v="1"/>
    <s v="En Puerto"/>
    <m/>
    <x v="1"/>
    <s v="Delivery"/>
    <s v="Jirón recreo 225 A media cuadra del mercado Yance"/>
    <s v="CHACHAPOYAS"/>
    <s v="CHACHAPOYAS"/>
    <s v="AMAZONAS"/>
    <d v="2023-10-23T11:40:42"/>
    <x v="1369"/>
    <d v="2023-10-23T18:36:08"/>
    <x v="0"/>
    <x v="0"/>
    <x v="0"/>
  </r>
  <r>
    <n v="253"/>
    <s v="FDC9X0OCNROW-1"/>
    <s v="FDC9X0OCNROW"/>
    <s v="Normal"/>
    <s v="IVAN SAUL SOLANO APONTE"/>
    <s v="DNI"/>
    <n v="70239405"/>
    <n v="51"/>
    <n v="900420925"/>
    <x v="2"/>
    <s v="Tienda"/>
    <s v="Confirmada"/>
    <s v="Diferida"/>
    <s v="Ecommerce desktop"/>
    <m/>
    <m/>
    <x v="0"/>
    <s v="En Puerto"/>
    <m/>
    <x v="1"/>
    <s v="Ayacucho Asamblea 206-208 Ayacucho"/>
    <s v="Jr. Asamblea Nro. 206 - 208"/>
    <s v="AYACUCHO"/>
    <s v="HUAMANGA"/>
    <s v="AYACUCHO"/>
    <d v="2023-10-23T09:37:47"/>
    <x v="1370"/>
    <d v="2023-10-23T13:08:43"/>
    <x v="0"/>
    <x v="0"/>
    <x v="0"/>
  </r>
  <r>
    <n v="254"/>
    <s v="FDC9X0PNGV6R-1"/>
    <s v="FDC9X0PNGV6R"/>
    <s v="Normal"/>
    <s v="LIZBETH MILAGROS LOZANO CHACON"/>
    <s v="DNI"/>
    <n v="48163163"/>
    <n v="51"/>
    <n v="992655520"/>
    <x v="2"/>
    <s v="Tienda"/>
    <s v="Confirmada"/>
    <s v="Diferida"/>
    <s v="Ecommerce mobile"/>
    <s v="Cluster"/>
    <s v="En Puerto"/>
    <x v="0"/>
    <s v="Creado"/>
    <m/>
    <x v="0"/>
    <s v="Lurin Monasterio 1582 Lima"/>
    <s v="Calle Monasterio, Lurín 1582 Sub Lote C"/>
    <s v="LURIN"/>
    <s v="LIMA"/>
    <s v="LIMA"/>
    <d v="2023-10-23T14:41:53"/>
    <x v="1371"/>
    <d v="2023-10-23T19:29:57"/>
    <x v="0"/>
    <x v="0"/>
    <x v="0"/>
  </r>
  <r>
    <n v="255"/>
    <s v="FDC9X0RA9BAU-1"/>
    <s v="FDC9X0RA9BAU"/>
    <s v="Normal"/>
    <s v="EDGARDO RAFAEL QUISPE POLO"/>
    <s v="DNI"/>
    <n v="47553316"/>
    <n v="51"/>
    <n v="976620853"/>
    <x v="2"/>
    <s v="Tienda"/>
    <s v="Confirmada"/>
    <s v="Diferida"/>
    <s v="Ecommerce mobile"/>
    <m/>
    <m/>
    <x v="4"/>
    <s v="En Puerto"/>
    <m/>
    <x v="1"/>
    <s v="Real Plaza Primavera"/>
    <s v="Av. Angamos Este 2681 Int. 113 - San Borja"/>
    <s v="SAN BORJA"/>
    <s v="LIMA"/>
    <s v="LIMA"/>
    <d v="2023-10-23T09:50:22"/>
    <x v="1372"/>
    <d v="2023-10-23T16:27:11"/>
    <x v="0"/>
    <x v="0"/>
    <x v="0"/>
  </r>
  <r>
    <n v="256"/>
    <s v="FDC9X0RIPPGW-1"/>
    <s v="FDC9X0RIPPGW"/>
    <s v="Normal"/>
    <s v="Rocio Guerra"/>
    <s v="DNI"/>
    <n v="7761974"/>
    <n v="51"/>
    <n v="984272250"/>
    <x v="2"/>
    <s v="Tienda"/>
    <s v="Confirmada"/>
    <s v="Diferida"/>
    <s v="Ecommerce mobile"/>
    <m/>
    <m/>
    <x v="2"/>
    <s v="En Puerto"/>
    <m/>
    <x v="1"/>
    <s v="Schell 271 Miraflores Lima"/>
    <s v="Calle Schell Nro 271"/>
    <s v="MIRAFLORES"/>
    <s v="LIMA"/>
    <s v="LIMA"/>
    <d v="2023-10-23T09:51:07"/>
    <x v="1373"/>
    <d v="2023-10-23T16:15:34"/>
    <x v="0"/>
    <x v="0"/>
    <x v="0"/>
  </r>
  <r>
    <n v="257"/>
    <s v="FDC9X0S3BD1L-1"/>
    <s v="FDC9X0S3BD1L"/>
    <s v="Normal"/>
    <s v="MELANIE LORENA PACHECO MEDINA"/>
    <s v="DNI"/>
    <n v="72485023"/>
    <n v="51"/>
    <n v="972139855"/>
    <x v="2"/>
    <s v="Tienda"/>
    <s v="Confirmada"/>
    <s v="Diferida"/>
    <s v="Ecommerce desktop"/>
    <m/>
    <m/>
    <x v="0"/>
    <s v="En Puerto"/>
    <m/>
    <x v="1"/>
    <s v="Chincha Mariscal Benavides 276 Ica"/>
    <s v="Av. Mariscal Benavides Nro 276"/>
    <s v="CHINCHA ALTA"/>
    <s v="CHINCHA"/>
    <s v="ICA"/>
    <d v="2023-10-23T09:56:40"/>
    <x v="1374"/>
    <d v="2023-10-23T14:03:09"/>
    <x v="0"/>
    <x v="0"/>
    <x v="0"/>
  </r>
  <r>
    <n v="258"/>
    <s v="FDC9X0S68EOF-1"/>
    <s v="FDC9X0S68EOF"/>
    <s v="Normal"/>
    <s v="DAYVIS ALEJANDRO HINOJOSA HURTADO"/>
    <s v="DNI"/>
    <n v="45995671"/>
    <n v="51"/>
    <n v="954106084"/>
    <x v="2"/>
    <s v="Tienda"/>
    <s v="Confirmada"/>
    <s v="Diferida"/>
    <s v="Ecommerce desktop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3T09:59:50"/>
    <x v="1375"/>
    <d v="2023-10-23T11:07:15"/>
    <x v="0"/>
    <x v="0"/>
    <x v="0"/>
  </r>
  <r>
    <n v="259"/>
    <s v="FDC9X0SUAFG9-1"/>
    <s v="FDC9X0SUAFG9"/>
    <s v="Normal"/>
    <s v="CRUZ MIRYAM CALLE DOMINGUEZ"/>
    <s v="DNI"/>
    <n v="3380533"/>
    <n v="51"/>
    <n v="964690812"/>
    <x v="2"/>
    <s v="Tienda"/>
    <s v="Confirmada"/>
    <s v="Diferida"/>
    <s v="Ecommerce android"/>
    <s v="Tiendas"/>
    <s v="En Puerto"/>
    <x v="0"/>
    <s v="Creado"/>
    <m/>
    <x v="23"/>
    <s v="Open Plaza Piura"/>
    <s v="Av. Andres Avelino Caceres 147 C.C. Open Plaza Piura Tda. 88"/>
    <s v="PIURA"/>
    <s v="PIURA"/>
    <s v="PIURA"/>
    <d v="2023-10-23T10:01:17"/>
    <x v="1376"/>
    <d v="2023-10-23T10:35:45"/>
    <x v="3"/>
    <x v="1"/>
    <x v="0"/>
  </r>
  <r>
    <n v="260"/>
    <s v="FDC9X0ZWXQLY-1"/>
    <s v="FDC9X0ZWXQLY"/>
    <s v="Normal"/>
    <s v="ROSA MERCEDES RAMIREZ CHUNGA"/>
    <s v="DNI"/>
    <n v="44829520"/>
    <n v="51"/>
    <n v="950304211"/>
    <x v="2"/>
    <s v="Tienda"/>
    <s v="Confirmada"/>
    <s v="Diferida"/>
    <s v="Ecommerce iOS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10:02:39"/>
    <x v="1377"/>
    <d v="2023-10-23T13:51:02"/>
    <x v="0"/>
    <x v="0"/>
    <x v="0"/>
  </r>
  <r>
    <n v="261"/>
    <s v="FDC9X10JV2GI-1"/>
    <s v="FDC9X10JV2GI"/>
    <s v="Normal"/>
    <s v="Victor Hugo Gutierrez Yangua"/>
    <s v="DNI"/>
    <n v="74554189"/>
    <n v="51"/>
    <n v="923521166"/>
    <x v="2"/>
    <s v="Tienda"/>
    <s v="Confirmada"/>
    <s v="Diferida"/>
    <s v="Ecommerce desktop"/>
    <m/>
    <m/>
    <x v="2"/>
    <s v="En Puerto"/>
    <m/>
    <x v="1"/>
    <s v="Plaza Norte"/>
    <s v="Av. Alfredo Mendiola Nro 1400 Int. 132 - 134 C.C. Plaza Lima Norte"/>
    <s v="INDEPENDENCIA"/>
    <s v="LIMA"/>
    <s v="LIMA"/>
    <d v="2023-10-23T10:06:09"/>
    <x v="1378"/>
    <d v="2023-10-23T11:30:41"/>
    <x v="0"/>
    <x v="0"/>
    <x v="0"/>
  </r>
  <r>
    <n v="262"/>
    <s v="FDC9X1112M5B-1"/>
    <s v="FDC9X1112M5B"/>
    <s v="Normal"/>
    <s v="ERIC ALEXIS VILLEGAS DÍAZ"/>
    <s v="DNI"/>
    <n v="74530442"/>
    <n v="51"/>
    <n v="927534613"/>
    <x v="2"/>
    <s v="Tienda"/>
    <s v="Confirmada"/>
    <s v="Diferida"/>
    <s v="Ecommerce android"/>
    <m/>
    <m/>
    <x v="2"/>
    <s v="En Puerto"/>
    <m/>
    <x v="1"/>
    <s v="SJL Chimu 757 Lima"/>
    <s v="Av. Chimu Nro 757"/>
    <s v="SAN JUAN DE LURIGANCHO"/>
    <s v="LIMA"/>
    <s v="LIMA"/>
    <d v="2023-10-23T10:08:21"/>
    <x v="1379"/>
    <d v="2023-10-23T11:24:32"/>
    <x v="0"/>
    <x v="0"/>
    <x v="0"/>
  </r>
  <r>
    <n v="263"/>
    <s v="FDC9X11K4M2L-1"/>
    <s v="FDC9X11K4M2L"/>
    <s v="Normal"/>
    <s v="Arnol Stefan  Espinoza Coveñas"/>
    <s v="DNI"/>
    <n v="73198559"/>
    <n v="51"/>
    <n v="918620840"/>
    <x v="2"/>
    <s v="Tienda"/>
    <s v="Confirmada"/>
    <s v="Diferida"/>
    <s v="Ecommerce android"/>
    <m/>
    <m/>
    <x v="0"/>
    <s v="En Puerto"/>
    <m/>
    <x v="1"/>
    <s v="Open Plaza Piura"/>
    <s v="Av. Andres Avelino Caceres 147 C.C. Open Plaza Piura Tda. 88"/>
    <s v="PIURA"/>
    <s v="PIURA"/>
    <s v="PIURA"/>
    <d v="2023-10-23T10:11:37"/>
    <x v="1380"/>
    <d v="2023-10-23T17:17:36"/>
    <x v="0"/>
    <x v="0"/>
    <x v="0"/>
  </r>
  <r>
    <n v="264"/>
    <s v="FDC9X11WMS7E-1"/>
    <s v="FDC9X11WMS7E"/>
    <s v="Normal"/>
    <s v="candy carrillo aliga"/>
    <s v="DNI"/>
    <n v="43083998"/>
    <n v="51"/>
    <n v="964981779"/>
    <x v="2"/>
    <s v="Tienda"/>
    <s v="Confirmada"/>
    <s v="Diferida"/>
    <s v="Admin mobile"/>
    <m/>
    <m/>
    <x v="4"/>
    <s v="En Puerto"/>
    <m/>
    <x v="43"/>
    <s v="Real Plaza Huancayo"/>
    <s v="Av. Ferrocarril Nro 1035  C.C. Real Plaza Huancayo Tda. Nro 249"/>
    <s v="HUANCAYO"/>
    <s v="HUANCAYO"/>
    <s v="JUNÍN"/>
    <d v="2023-10-23T10:23:05"/>
    <x v="1381"/>
    <d v="2023-10-23T10:37:27"/>
    <x v="2"/>
    <x v="1"/>
    <x v="0"/>
  </r>
  <r>
    <n v="265"/>
    <s v="FDC9X12DLQRN-1"/>
    <s v="FDC9X12DLQRN"/>
    <s v="Normal"/>
    <s v="Betty Cubas becerra"/>
    <s v="DNI"/>
    <n v="16667000"/>
    <n v="51"/>
    <n v="979195842"/>
    <x v="2"/>
    <s v="Domicilio"/>
    <s v="Confirmada"/>
    <s v="Diferida"/>
    <s v="Ecommerce mobile"/>
    <m/>
    <m/>
    <x v="1"/>
    <s v="En Puerto"/>
    <m/>
    <x v="1"/>
    <s v="Delivery"/>
    <s v="Argentina 1480  Parque andres avelino caceres , iglesia inmaculada"/>
    <s v="JOSE LEONARDO ORTIZ"/>
    <s v="CHICLAYO"/>
    <s v="LAMBAYEQUE"/>
    <d v="2023-10-23T10:18:37"/>
    <x v="1382"/>
    <d v="2023-10-23T18:30:43"/>
    <x v="0"/>
    <x v="0"/>
    <x v="0"/>
  </r>
  <r>
    <n v="266"/>
    <s v="FDC9X12V64R8-1"/>
    <s v="FDC9X12V64R8"/>
    <s v="Normal"/>
    <s v="MERCEDES RIVERA RETO"/>
    <s v="DNI"/>
    <n v="40991658"/>
    <n v="51"/>
    <n v="926073615"/>
    <x v="2"/>
    <s v="Tienda"/>
    <s v="Confirmada"/>
    <s v="Diferida"/>
    <s v="Admin mobile"/>
    <m/>
    <m/>
    <x v="0"/>
    <s v="En Puerto"/>
    <m/>
    <x v="1"/>
    <s v="Sullana San Martin 620 Piura"/>
    <s v="Calle San Martin Nro 620"/>
    <s v="SULLANA"/>
    <s v="SULLANA"/>
    <s v="PIURA"/>
    <d v="2023-10-23T10:19:42"/>
    <x v="1383"/>
    <d v="2023-10-23T15:53:55"/>
    <x v="0"/>
    <x v="0"/>
    <x v="0"/>
  </r>
  <r>
    <n v="267"/>
    <s v="FDC9X130GWVT-1"/>
    <s v="FDC9X130GWVT"/>
    <s v="Normal"/>
    <s v="SERGIO BERNABE ESCOBEDO"/>
    <s v="DNI"/>
    <n v="44012715"/>
    <n v="51"/>
    <n v="990263705"/>
    <x v="2"/>
    <s v="Domicilio"/>
    <s v="Confirmada"/>
    <s v="Diferida"/>
    <s v="Ecommerce mobile"/>
    <m/>
    <m/>
    <x v="3"/>
    <s v="En Puerto"/>
    <m/>
    <x v="1"/>
    <s v="Delivery"/>
    <s v="AV BUENA VISTA 344 DPTO 202"/>
    <s v="SAN BORJA"/>
    <s v="LIMA"/>
    <s v="LIMA"/>
    <d v="2023-10-23T10:24:52"/>
    <x v="1384"/>
    <d v="2023-10-23T16:41:55"/>
    <x v="0"/>
    <x v="0"/>
    <x v="0"/>
  </r>
  <r>
    <n v="268"/>
    <s v="FDC9X130NCF1-1"/>
    <s v="FDC9X130NCF1"/>
    <s v="Normal"/>
    <s v="JOOAO LEONIDAS VASCONES EGOAVIL"/>
    <s v="DNI"/>
    <n v="47597626"/>
    <n v="51"/>
    <n v="941508009"/>
    <x v="2"/>
    <s v="Tienda"/>
    <s v="Confirmada"/>
    <s v="Diferida"/>
    <s v="Ecommerce mobile"/>
    <m/>
    <m/>
    <x v="2"/>
    <s v="En Puerto"/>
    <m/>
    <x v="1"/>
    <s v="Mall Plaza Comas"/>
    <s v="Av. Los Angeles S/N - Mall Plaza Comas Tda B1014 - B1018"/>
    <s v="COMAS"/>
    <s v="LIMA"/>
    <s v="LIMA"/>
    <d v="2023-10-23T10:35:14"/>
    <x v="1385"/>
    <d v="2023-10-23T15:58:08"/>
    <x v="0"/>
    <x v="0"/>
    <x v="0"/>
  </r>
  <r>
    <n v="269"/>
    <s v="FDC9X132R96M-1"/>
    <s v="FDC9X132R96M"/>
    <s v="Normal"/>
    <s v="Elva Valencia Vargas"/>
    <s v="DNI"/>
    <n v="10818047"/>
    <n v="51"/>
    <n v="933705987"/>
    <x v="2"/>
    <s v="Tienda"/>
    <s v="Confirmada"/>
    <s v="Diferida"/>
    <s v="Ecommerce iOS"/>
    <m/>
    <m/>
    <x v="2"/>
    <s v="En Puerto"/>
    <m/>
    <x v="1"/>
    <s v="SJL Chimu 757 Lima"/>
    <s v="Av. Chimu Nro 757"/>
    <s v="SAN JUAN DE LURIGANCHO"/>
    <s v="LIMA"/>
    <s v="LIMA"/>
    <d v="2023-10-23T10:25:36"/>
    <x v="1386"/>
    <d v="2023-10-23T17:50:54"/>
    <x v="0"/>
    <x v="0"/>
    <x v="0"/>
  </r>
  <r>
    <n v="270"/>
    <s v="FDC9X13DPP3M-1"/>
    <s v="FDC9X13DPP3M"/>
    <s v="Normal"/>
    <s v="ELIZABETH MUJICA FARFAN"/>
    <s v="DNI"/>
    <n v="9891944"/>
    <n v="51"/>
    <n v="959190267"/>
    <x v="2"/>
    <s v="Tienda"/>
    <s v="Confirmada"/>
    <s v="Diferida"/>
    <s v="Ecommerce desktop"/>
    <s v="Tiendas"/>
    <s v="En Puerto"/>
    <x v="2"/>
    <s v="Creado"/>
    <m/>
    <x v="23"/>
    <s v="Plaza Norte"/>
    <s v="Av. Alfredo Mendiola Nro 1400 Int. 132 - 134 C.C. Plaza Lima Norte"/>
    <s v="INDEPENDENCIA"/>
    <s v="LIMA"/>
    <s v="LIMA"/>
    <d v="2023-10-23T10:31:33"/>
    <x v="1387"/>
    <d v="2023-10-23T11:12:21"/>
    <x v="3"/>
    <x v="1"/>
    <x v="0"/>
  </r>
  <r>
    <n v="271"/>
    <s v="FDC9X13I8N5T-1"/>
    <s v="FDC9X13I8N5T"/>
    <s v="Normal"/>
    <s v="jenny soledad  lescano sanchez"/>
    <s v="DNI"/>
    <n v="18133939"/>
    <n v="51"/>
    <n v="934248283"/>
    <x v="2"/>
    <s v="Tienda"/>
    <s v="Confirmada"/>
    <s v="Diferida"/>
    <s v="Admin desktop"/>
    <m/>
    <m/>
    <x v="0"/>
    <s v="En Puerto"/>
    <m/>
    <x v="1"/>
    <s v="Real Plaza Trujillo"/>
    <s v="Av. Cesar Vallejo Oeste Nro 1345 C.C. Real Plaza Trujillo Tda. LC - 105B"/>
    <s v="TRUJILLO"/>
    <s v="TRUJILLO"/>
    <s v="LA LIBERTAD"/>
    <d v="2023-10-23T10:24:09"/>
    <x v="1388"/>
    <d v="2023-10-23T13:45:31"/>
    <x v="0"/>
    <x v="0"/>
    <x v="0"/>
  </r>
  <r>
    <n v="272"/>
    <s v="FDC9X13JFIP0-1"/>
    <s v="FDC9X13JFIP0"/>
    <s v="Normal"/>
    <s v="Erick Torres"/>
    <s v="DNI"/>
    <n v="46872843"/>
    <n v="51"/>
    <n v="980497461"/>
    <x v="2"/>
    <s v="Tienda"/>
    <s v="Confirmada"/>
    <s v="Diferida"/>
    <s v="Ecommerce mobile"/>
    <m/>
    <m/>
    <x v="4"/>
    <s v="En Puerto"/>
    <m/>
    <x v="1"/>
    <s v="Gamarra 801-803 La Victoria Lima"/>
    <s v="Jr. Gamarra Nro 801 - 803"/>
    <s v="LA VICTORIA"/>
    <s v="LIMA"/>
    <s v="LIMA"/>
    <d v="2023-10-23T10:24:47"/>
    <x v="1389"/>
    <d v="2023-10-23T16:40:44"/>
    <x v="0"/>
    <x v="0"/>
    <x v="0"/>
  </r>
  <r>
    <n v="273"/>
    <s v="FDC9X13KX477-1"/>
    <s v="FDC9X13KX477"/>
    <s v="Normal"/>
    <s v="FORTUNATO PINEDO PAREDES"/>
    <s v="DNI"/>
    <n v="40816704"/>
    <n v="51"/>
    <n v="932445748"/>
    <x v="2"/>
    <s v="Tienda"/>
    <s v="Confirmada"/>
    <s v="Diferida"/>
    <s v="Ecommerce android"/>
    <m/>
    <m/>
    <x v="0"/>
    <s v="En Puerto"/>
    <m/>
    <x v="1"/>
    <s v="Real Plaza Pucallpa"/>
    <s v="Av. Centenario Nro 1642 - CC. Real Plaza de LC-124 / LC- 126"/>
    <s v="YARINACOCHA"/>
    <s v="CORONEL PORTILLO"/>
    <s v="UCAYALI"/>
    <d v="2023-10-23T10:38:19"/>
    <x v="1390"/>
    <d v="2023-10-23T13:56:17"/>
    <x v="0"/>
    <x v="0"/>
    <x v="0"/>
  </r>
  <r>
    <n v="274"/>
    <s v="FDC9X13PG0ZK-1"/>
    <s v="FDC9X13PG0ZK"/>
    <s v="Normal"/>
    <s v="VILMA ZEGARRA HUAYLLA"/>
    <s v="DNI"/>
    <n v="21528112"/>
    <n v="51"/>
    <n v="920238568"/>
    <x v="2"/>
    <s v="Tienda"/>
    <s v="Confirmada"/>
    <s v="Diferida"/>
    <s v="Admin mobile"/>
    <s v="Tiendas"/>
    <s v="En Puerto"/>
    <x v="0"/>
    <s v="Creado"/>
    <m/>
    <x v="50"/>
    <s v="Abancay Arequipa 305 Apurimac"/>
    <s v="Jr. Arequipa 305"/>
    <s v="ABANCAY"/>
    <s v="ABANCAY"/>
    <s v="APURÍMAC"/>
    <d v="2023-10-23T10:25:06"/>
    <x v="1391"/>
    <d v="2023-10-23T15:40:25"/>
    <x v="3"/>
    <x v="1"/>
    <x v="0"/>
  </r>
  <r>
    <n v="275"/>
    <s v="FDC9X13U13NL-1"/>
    <s v="FDC9X13U13NL"/>
    <s v="Normal"/>
    <s v="NINFA LISBETH APFATA LLAMOCCA"/>
    <s v="DNI"/>
    <n v="62500184"/>
    <n v="51"/>
    <n v="900717176"/>
    <x v="2"/>
    <s v="Tienda"/>
    <s v="Confirmada"/>
    <s v="Diferida"/>
    <s v="Ecommerce desktop"/>
    <m/>
    <m/>
    <x v="4"/>
    <s v="En Puerto"/>
    <m/>
    <x v="1"/>
    <s v="La Rambla San Borja"/>
    <s v="Av. Javier Prado Este 2050 C.C. La Rambla Tdas. 140-141"/>
    <s v="SAN BORJA"/>
    <s v="LIMA"/>
    <s v="LIMA"/>
    <d v="2023-10-23T10:30:02"/>
    <x v="1392"/>
    <d v="2023-10-23T16:39:10"/>
    <x v="0"/>
    <x v="0"/>
    <x v="0"/>
  </r>
  <r>
    <n v="276"/>
    <s v="FDC9X13U9OCP-1"/>
    <s v="FDC9X13U9OCP"/>
    <s v="Normal"/>
    <s v="DERLY CURASCO PAUCAR"/>
    <s v="DNI"/>
    <n v="77203224"/>
    <n v="51"/>
    <n v="971830917"/>
    <x v="2"/>
    <s v="Tienda"/>
    <s v="Confirmada"/>
    <s v="Diferida"/>
    <s v="Ecommerce desktop"/>
    <m/>
    <m/>
    <x v="0"/>
    <s v="En Puerto"/>
    <m/>
    <x v="1"/>
    <s v="Real Plaza Cuzco"/>
    <s v="Av. La Cultura C.C. Real Plaza Cuzco, Tda Nro 148"/>
    <s v="CUSCO"/>
    <s v="CUSCO"/>
    <s v="CUSCO"/>
    <d v="2023-10-23T10:30:09"/>
    <x v="1393"/>
    <d v="2023-10-23T13:54:57"/>
    <x v="0"/>
    <x v="0"/>
    <x v="0"/>
  </r>
  <r>
    <n v="277"/>
    <s v="FDC9X148OIBC-1"/>
    <s v="FDC9X148OIBC"/>
    <s v="Normal"/>
    <s v="JAQUELINE LIZETTE VASQUEZ GONZALES"/>
    <s v="DNI"/>
    <n v="70255905"/>
    <n v="51"/>
    <n v="979455485"/>
    <x v="2"/>
    <s v="Tienda"/>
    <s v="Confirmada"/>
    <s v="Diferida"/>
    <s v="Ecommerce android"/>
    <m/>
    <m/>
    <x v="0"/>
    <s v="En Puerto"/>
    <m/>
    <x v="1"/>
    <s v="Mall Aventura Chiclayo"/>
    <s v="Av. Panamericana Nro 639 C.C. Mall Aventura Chiclayo"/>
    <s v="CHICLAYO"/>
    <s v="CHICLAYO"/>
    <s v="LAMBAYEQUE"/>
    <d v="2023-10-23T10:29:00"/>
    <x v="1394"/>
    <d v="2023-10-23T14:44:33"/>
    <x v="0"/>
    <x v="0"/>
    <x v="0"/>
  </r>
  <r>
    <n v="278"/>
    <s v="FDC9X14V9JPV-2"/>
    <s v="FDC9X14V9JPV"/>
    <s v="Normal"/>
    <s v="TREYSSY DIANNE AGUIRRE RUBINA"/>
    <s v="DNI"/>
    <n v="47102164"/>
    <n v="51"/>
    <n v="921872208"/>
    <x v="2"/>
    <s v="Tienda"/>
    <s v="Confirmada"/>
    <s v="Diferida"/>
    <s v="Ecommerce mobile"/>
    <m/>
    <m/>
    <x v="2"/>
    <s v="En Puerto"/>
    <m/>
    <x v="1"/>
    <s v="Plaza Norte"/>
    <s v="Av. Alfredo Mendiola Nro 1400 Int. 132 - 134 C.C. Plaza Lima Norte"/>
    <s v="INDEPENDENCIA"/>
    <s v="LIMA"/>
    <s v="LIMA"/>
    <d v="2023-10-23T10:34:18"/>
    <x v="1395"/>
    <d v="2023-10-23T17:38:25"/>
    <x v="0"/>
    <x v="0"/>
    <x v="0"/>
  </r>
  <r>
    <n v="279"/>
    <s v="FDC9X15C6CCQ-1"/>
    <s v="FDC9X15C6CCQ"/>
    <s v="Normal"/>
    <s v="YOLANDA NATALY MENDOZA LEON"/>
    <s v="DNI"/>
    <n v="43311694"/>
    <n v="51"/>
    <n v="937093879"/>
    <x v="2"/>
    <s v="Domicilio"/>
    <s v="Confirmada"/>
    <s v="Diferida"/>
    <s v="Ecommerce mobile"/>
    <m/>
    <m/>
    <x v="1"/>
    <s v="En Puerto"/>
    <m/>
    <x v="1"/>
    <s v="Delivery"/>
    <s v="AV LIBERTAD 133 AV LIBERTAD MZ A1 LOTE 18"/>
    <s v="CASMA"/>
    <s v="CASMA"/>
    <s v="ANCASH"/>
    <d v="2023-10-23T10:35:07"/>
    <x v="1396"/>
    <d v="2023-10-23T19:33:37"/>
    <x v="0"/>
    <x v="0"/>
    <x v="0"/>
  </r>
  <r>
    <n v="280"/>
    <s v="FDC9X15C6CCQ-2"/>
    <s v="FDC9X15C6CCQ"/>
    <s v="Normal"/>
    <s v="YOLANDA NATALY MENDOZA LEON"/>
    <s v="DNI"/>
    <n v="43311694"/>
    <n v="51"/>
    <n v="937093879"/>
    <x v="2"/>
    <s v="Domicilio"/>
    <s v="Confirmada"/>
    <s v="Diferida"/>
    <s v="Ecommerce mobile"/>
    <m/>
    <m/>
    <x v="1"/>
    <s v="En Puerto"/>
    <m/>
    <x v="49"/>
    <s v="Delivery"/>
    <s v="AV LIBERTAD 133 AV LIBERTAD MZ A1 LOTE 18"/>
    <s v="CASMA"/>
    <s v="CASMA"/>
    <s v="ANCASH"/>
    <d v="2023-10-23T10:35:07"/>
    <x v="1396"/>
    <d v="2023-10-23T10:53:44"/>
    <x v="3"/>
    <x v="1"/>
    <x v="0"/>
  </r>
  <r>
    <n v="281"/>
    <s v="FDC9X15JI0H2-1"/>
    <s v="FDC9X15JI0H2"/>
    <s v="Normal"/>
    <s v="Gisel linith Pezo Arevalo"/>
    <s v="DNI"/>
    <n v="75280262"/>
    <n v="51"/>
    <m/>
    <x v="2"/>
    <s v="Tienda"/>
    <s v="Confirmada"/>
    <s v="Diferida"/>
    <s v="Admin mobile"/>
    <s v="Tiendas"/>
    <s v="En Puerto"/>
    <x v="0"/>
    <s v="Creado"/>
    <m/>
    <x v="23"/>
    <s v="Chimbote Ladislao Espinar 505-509 Ancash"/>
    <s v="Jr. Ladislao Espinar Nro 505 - 509"/>
    <s v="CHIMBOTE"/>
    <s v="SANTA"/>
    <s v="ANCASH"/>
    <d v="2023-10-23T10:37:32"/>
    <x v="1397"/>
    <d v="2023-10-23T11:16:23"/>
    <x v="3"/>
    <x v="1"/>
    <x v="0"/>
  </r>
  <r>
    <n v="282"/>
    <s v="FDC9X15NUHMT-1"/>
    <s v="FDC9X15NUHMT"/>
    <s v="Normal"/>
    <s v="THAIS KARLA PACHECO ROCA"/>
    <s v="DNI"/>
    <n v="70155515"/>
    <n v="51"/>
    <n v="914108891"/>
    <x v="2"/>
    <s v="Tienda"/>
    <s v="Confirmada"/>
    <s v="Diferida"/>
    <s v="Ecommerce iOS"/>
    <m/>
    <m/>
    <x v="0"/>
    <s v="En Puerto"/>
    <m/>
    <x v="1"/>
    <s v="Abancay Arequipa 305 Apurimac"/>
    <s v="Jr. Arequipa 305"/>
    <s v="ABANCAY"/>
    <s v="ABANCAY"/>
    <s v="APURÍMAC"/>
    <d v="2023-10-23T10:36:09"/>
    <x v="1398"/>
    <d v="2023-10-23T14:26:04"/>
    <x v="0"/>
    <x v="0"/>
    <x v="0"/>
  </r>
  <r>
    <n v="283"/>
    <s v="FDC9X15P9Y1U-2"/>
    <s v="FDC9X15P9Y1U"/>
    <s v="Normal"/>
    <s v="PAULA ELIZABETH GONZALES CASTILLO"/>
    <s v="DNI"/>
    <n v="42651826"/>
    <n v="51"/>
    <n v="968463824"/>
    <x v="2"/>
    <s v="Domicilio"/>
    <s v="Confirmada"/>
    <s v="Diferida"/>
    <s v="Admin desktop"/>
    <m/>
    <m/>
    <x v="1"/>
    <s v="En Puerto"/>
    <m/>
    <x v="54"/>
    <s v="Delivery"/>
    <s v="CALLE AREQUIPA 210 REF: CERCA AL CEPRO O AUGEL AYABACA"/>
    <s v="AYABACA"/>
    <s v="AYABACA"/>
    <s v="PIURA"/>
    <d v="2023-10-23T16:56:01"/>
    <x v="273"/>
    <d v="2023-10-23T18:58:30"/>
    <x v="2"/>
    <x v="1"/>
    <x v="0"/>
  </r>
  <r>
    <n v="284"/>
    <s v="FDC9X15W063S-1"/>
    <s v="FDC9X15W063S"/>
    <s v="Normal"/>
    <s v="JEFRI JESUS FIGUEROA SARMIENTO"/>
    <s v="DNI"/>
    <n v="71917664"/>
    <n v="51"/>
    <n v="934715758"/>
    <x v="2"/>
    <s v="Tienda"/>
    <s v="Confirmada"/>
    <s v="Diferida"/>
    <s v="Ecommerce android"/>
    <m/>
    <m/>
    <x v="0"/>
    <s v="En Puerto"/>
    <m/>
    <x v="1"/>
    <s v="Chimbote Ladislao Espinar 505-509 Ancash"/>
    <s v="Jr. Ladislao Espinar Nro 505 - 509"/>
    <s v="CHIMBOTE"/>
    <s v="SANTA"/>
    <s v="ANCASH"/>
    <d v="2023-10-23T10:43:28"/>
    <x v="1399"/>
    <d v="2023-10-23T14:37:46"/>
    <x v="0"/>
    <x v="0"/>
    <x v="0"/>
  </r>
  <r>
    <n v="285"/>
    <s v="FDC9X167SLHT-1"/>
    <s v="FDC9X167SLHT"/>
    <s v="Normal"/>
    <s v="Marisu Muñoz Hernández"/>
    <s v="DNI"/>
    <n v="42895767"/>
    <n v="51"/>
    <n v="914386924"/>
    <x v="2"/>
    <s v="Tienda"/>
    <s v="Confirmada"/>
    <s v="Diferida"/>
    <s v="Ecommerce android"/>
    <m/>
    <m/>
    <x v="0"/>
    <s v="En Puerto"/>
    <m/>
    <x v="1"/>
    <s v="Plaza Del Sol Ica"/>
    <s v="Av. San Martin 727 - 763, LC 236-238"/>
    <s v="ICA"/>
    <s v="ICA"/>
    <s v="ICA"/>
    <d v="2023-10-23T10:43:26"/>
    <x v="1400"/>
    <d v="2023-10-23T15:57:37"/>
    <x v="0"/>
    <x v="0"/>
    <x v="0"/>
  </r>
  <r>
    <n v="286"/>
    <s v="FDC9X168QW8T-1"/>
    <s v="FDC9X168QW8T"/>
    <s v="Normal"/>
    <s v="LUIS DANIEL CHAVEZ INFANTE"/>
    <s v="DNI"/>
    <n v="73220809"/>
    <n v="51"/>
    <n v="950201669"/>
    <x v="2"/>
    <s v="Tienda"/>
    <s v="Confirmada"/>
    <s v="Diferida"/>
    <s v="Ecommerce mobile"/>
    <m/>
    <m/>
    <x v="0"/>
    <s v="En Puerto"/>
    <m/>
    <x v="1"/>
    <s v="Trujillo Ayacucho 552 La Libertad"/>
    <s v="Jr. Ayacucho Nro 552"/>
    <s v="TRUJILLO"/>
    <s v="TRUJILLO"/>
    <s v="LA LIBERTAD"/>
    <d v="2023-10-23T10:41:35"/>
    <x v="1401"/>
    <d v="2023-10-23T16:21:13"/>
    <x v="0"/>
    <x v="0"/>
    <x v="0"/>
  </r>
  <r>
    <n v="287"/>
    <s v="FDC9X16C9D26-1"/>
    <s v="FDC9X16C9D26"/>
    <s v="Normal"/>
    <s v="ELMER COBA MENDOZA"/>
    <s v="DNI"/>
    <n v="26702541"/>
    <n v="51"/>
    <n v="976787083"/>
    <x v="2"/>
    <s v="Tienda"/>
    <s v="Confirmada"/>
    <s v="Diferida"/>
    <s v="Ecommerce iOS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10:42:06"/>
    <x v="1402"/>
    <d v="2023-10-23T14:16:47"/>
    <x v="0"/>
    <x v="0"/>
    <x v="0"/>
  </r>
  <r>
    <n v="288"/>
    <s v="FDC9X16E5YTP-1"/>
    <s v="FDC9X16E5YTP"/>
    <s v="Normal"/>
    <s v="MARIO MICHAEL VEGA HURTADO"/>
    <s v="DNI"/>
    <n v="45594820"/>
    <n v="51"/>
    <n v="910316604"/>
    <x v="2"/>
    <s v="Domicilio"/>
    <s v="Confirmada"/>
    <s v="Diferida"/>
    <s v="Ecommerce android"/>
    <m/>
    <m/>
    <x v="1"/>
    <s v="En Puerto"/>
    <m/>
    <x v="1"/>
    <s v="Delivery"/>
    <s v="CALLE LOS CLAVELES A 18 DOS CUADRAS MÁS ARRIBA DE LA IGLESIA SAN LORENZO O AL FINALIZAR LA AV. OBRERA DOS CUADRAS A LA IZQUIERDA Y MEDIA CUADRA HACIA ARRIBA"/>
    <s v="ALTO SELVA ALEGRE"/>
    <s v="AREQUIPA"/>
    <s v="AREQUIPA"/>
    <d v="2023-10-23T10:42:27"/>
    <x v="1403"/>
    <d v="2023-10-23T19:38:05"/>
    <x v="0"/>
    <x v="0"/>
    <x v="0"/>
  </r>
  <r>
    <n v="289"/>
    <s v="FDC9X16V0OFI-1"/>
    <s v="FDC9X16V0OFI"/>
    <s v="Normal"/>
    <s v="NELLY ELIZABETH GIL MACHACA"/>
    <s v="DNI"/>
    <n v="43003691"/>
    <n v="51"/>
    <n v="958429903"/>
    <x v="2"/>
    <s v="Tienda"/>
    <s v="Confirmada"/>
    <s v="Diferida"/>
    <s v="Ecommerce mobile"/>
    <m/>
    <m/>
    <x v="2"/>
    <s v="En Puerto"/>
    <m/>
    <x v="1"/>
    <s v="Mall Plaza Bellavista"/>
    <s v="Av. Oscar R. Benavides Nro 3866 C.C. Mall Aventura Plaza Tda. 1040"/>
    <s v="CALLAO"/>
    <s v="PROV. CONST. DEL CALLAO"/>
    <s v="CALLAO"/>
    <d v="2023-10-23T10:54:04"/>
    <x v="1404"/>
    <d v="2023-10-23T15:56:00"/>
    <x v="0"/>
    <x v="0"/>
    <x v="0"/>
  </r>
  <r>
    <n v="290"/>
    <s v="FDC9X16W39J2-1"/>
    <s v="FDC9X16W39J2"/>
    <s v="Normal"/>
    <s v="SHANEF IVAN ROSALES ACUÑA"/>
    <s v="DNI"/>
    <n v="46588119"/>
    <n v="51"/>
    <n v="973252781"/>
    <x v="2"/>
    <s v="Tienda"/>
    <s v="Confirmada"/>
    <s v="Diferida"/>
    <s v="Ecommerce iOS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3T10:47:13"/>
    <x v="1405"/>
    <d v="2023-10-23T11:22:34"/>
    <x v="0"/>
    <x v="0"/>
    <x v="0"/>
  </r>
  <r>
    <n v="291"/>
    <s v="FDC9X16WDZFR-1"/>
    <s v="FDC9X16WDZFR"/>
    <s v="Normal"/>
    <s v="LIZ MAGALLY ARANDA MORALES"/>
    <s v="DNI"/>
    <n v="42593677"/>
    <n v="51"/>
    <n v="950590600"/>
    <x v="2"/>
    <s v="Tienda"/>
    <s v="Confirmada"/>
    <s v="Diferida"/>
    <s v="Ecommerce android"/>
    <m/>
    <m/>
    <x v="0"/>
    <s v="En Puerto"/>
    <m/>
    <x v="1"/>
    <s v="Huaraz Luzuriaga 526 Ancash"/>
    <s v="Av. Luzuriaga Nro 526"/>
    <s v="HUARAZ"/>
    <s v="HUARAZ"/>
    <s v="ANCASH"/>
    <d v="2023-10-23T10:44:29"/>
    <x v="282"/>
    <d v="2023-10-23T15:58:16"/>
    <x v="0"/>
    <x v="0"/>
    <x v="0"/>
  </r>
  <r>
    <n v="292"/>
    <s v="FDC9X175M9KQ-1"/>
    <s v="FDC9X175M9KQ"/>
    <s v="Normal"/>
    <s v="ALBERTO LOZANO FASABI"/>
    <s v="DNI"/>
    <n v="45218404"/>
    <n v="51"/>
    <n v="989165077"/>
    <x v="2"/>
    <s v="Tienda"/>
    <s v="Confirmada"/>
    <s v="Diferida"/>
    <s v="Admin mobile"/>
    <m/>
    <m/>
    <x v="0"/>
    <s v="En Puerto"/>
    <m/>
    <x v="1"/>
    <s v="Chincha Mariscal Benavides 276 Ica"/>
    <s v="Av. Mariscal Benavides Nro 276"/>
    <s v="CHINCHA ALTA"/>
    <s v="CHINCHA"/>
    <s v="ICA"/>
    <d v="2023-10-23T10:47:32"/>
    <x v="1406"/>
    <d v="2023-10-23T14:15:20"/>
    <x v="0"/>
    <x v="0"/>
    <x v="0"/>
  </r>
  <r>
    <n v="293"/>
    <s v="FDC9X176BZMI-1"/>
    <s v="FDC9X176BZMI"/>
    <s v="Normal"/>
    <s v="ANITA CECILIA PEÑA PAREDES"/>
    <s v="DNI"/>
    <n v="44645262"/>
    <n v="51"/>
    <n v="952477728"/>
    <x v="2"/>
    <s v="Tienda"/>
    <s v="Confirmada"/>
    <s v="Diferida"/>
    <s v="Admin desktop"/>
    <m/>
    <m/>
    <x v="0"/>
    <s v="En Puerto"/>
    <m/>
    <x v="1"/>
    <s v="Huamachuco Jose Balta 780 La Libertad"/>
    <s v="Jirón José Balta 780"/>
    <s v="HUAMACHUCO"/>
    <s v="SANCHEZ CARRION"/>
    <s v="LA LIBERTAD"/>
    <d v="2023-10-23T14:16:29"/>
    <x v="1407"/>
    <d v="2023-10-23T17:10:08"/>
    <x v="0"/>
    <x v="0"/>
    <x v="0"/>
  </r>
  <r>
    <n v="294"/>
    <s v="FDC9X17NLOK0-1"/>
    <s v="FDC9X17NLOK0"/>
    <s v="Normal"/>
    <s v="PIERO PAUL LUIS COLLAO"/>
    <s v="DNI"/>
    <n v="72072361"/>
    <n v="51"/>
    <n v="994666969"/>
    <x v="2"/>
    <s v="Tienda"/>
    <s v="Confirmada"/>
    <s v="Diferida"/>
    <s v="Ecommerce mobile"/>
    <m/>
    <m/>
    <x v="0"/>
    <s v="En Puerto"/>
    <m/>
    <x v="1"/>
    <s v="Open Plaza Huancayo"/>
    <s v="Av. Ferrocarril Nro 146-150 Esq. Con Prol. San Carlos Nro 136 C.C. Open Plaza Huancayo LC30"/>
    <s v="HUANCAYO"/>
    <s v="HUANCAYO"/>
    <s v="JUNÍN"/>
    <d v="2023-10-23T10:49:30"/>
    <x v="1408"/>
    <d v="2023-10-23T14:35:49"/>
    <x v="0"/>
    <x v="0"/>
    <x v="0"/>
  </r>
  <r>
    <n v="295"/>
    <s v="FDC9X17PE036-1"/>
    <s v="FDC9X17PE036"/>
    <s v="Normal"/>
    <s v="CLAUDIA ELIANA VALENCIA GOMEZ"/>
    <s v="DNI"/>
    <n v="74211941"/>
    <n v="51"/>
    <n v="991895104"/>
    <x v="2"/>
    <s v="Tienda"/>
    <s v="Confirmada"/>
    <s v="Diferida"/>
    <s v="Ecommerce iOS"/>
    <m/>
    <m/>
    <x v="0"/>
    <s v="En Puerto"/>
    <m/>
    <x v="1"/>
    <s v="Mall Aventura Arequipa"/>
    <s v="Av. Porongoche 500 C.C. Mall Aventura Plaza Arequipa Tda. 2026-2028"/>
    <s v="AREQUIPA"/>
    <s v="AREQUIPA"/>
    <s v="AREQUIPA"/>
    <d v="2023-10-23T10:54:28"/>
    <x v="1409"/>
    <d v="2023-10-23T14:48:12"/>
    <x v="0"/>
    <x v="0"/>
    <x v="0"/>
  </r>
  <r>
    <n v="296"/>
    <s v="FDC9X18SXG17-1"/>
    <s v="FDC9X18SXG17"/>
    <s v="Normal"/>
    <s v="Hilda Margarita Alanya Barja"/>
    <s v="DNI"/>
    <n v="20025053"/>
    <n v="51"/>
    <n v="966351961"/>
    <x v="2"/>
    <s v="Tienda"/>
    <s v="Confirmada"/>
    <s v="Diferida"/>
    <s v="Ecommerce android"/>
    <m/>
    <m/>
    <x v="4"/>
    <s v="En Puerto"/>
    <m/>
    <x v="55"/>
    <s v="Open Plaza Huancayo"/>
    <s v="Av. Ferrocarril Nro 146-150 Esq. Con Prol. San Carlos Nro 136 C.C. Open Plaza Huancayo LC30"/>
    <s v="HUANCAYO"/>
    <s v="HUANCAYO"/>
    <s v="JUNÍN"/>
    <d v="2023-10-23T10:57:37"/>
    <x v="1410"/>
    <d v="2023-10-23T16:32:34"/>
    <x v="2"/>
    <x v="1"/>
    <x v="0"/>
  </r>
  <r>
    <n v="297"/>
    <s v="FDC9X18W32G7-1"/>
    <s v="FDC9X18W32G7"/>
    <s v="Normal"/>
    <s v="OSCAR PEDRO SOLIS RIVERA"/>
    <s v="DNI"/>
    <n v="41661896"/>
    <n v="51"/>
    <n v="910704359"/>
    <x v="2"/>
    <s v="Tienda"/>
    <s v="Confirmada"/>
    <s v="Diferida"/>
    <s v="Admin mobile"/>
    <m/>
    <m/>
    <x v="0"/>
    <s v="En Puerto"/>
    <m/>
    <x v="1"/>
    <s v="Huaraz Luzuriaga 526 Ancash"/>
    <s v="Av. Luzuriaga Nro 526"/>
    <s v="HUARAZ"/>
    <s v="HUARAZ"/>
    <s v="ANCASH"/>
    <d v="2023-10-23T10:56:42"/>
    <x v="1411"/>
    <d v="2023-10-23T14:49:09"/>
    <x v="0"/>
    <x v="0"/>
    <x v="0"/>
  </r>
  <r>
    <n v="298"/>
    <s v="FDC9X190UJWW-1"/>
    <s v="FDC9X190UJWW"/>
    <s v="Normal"/>
    <s v="LUIS ALBERTO HINOJOSA RAMIREZ"/>
    <s v="DNI"/>
    <n v="42753251"/>
    <n v="51"/>
    <n v="935233393"/>
    <x v="2"/>
    <s v="Tienda"/>
    <s v="Confirmada"/>
    <s v="Diferida"/>
    <s v="Admin mobile"/>
    <m/>
    <m/>
    <x v="0"/>
    <s v="En Puerto"/>
    <m/>
    <x v="1"/>
    <s v="Abancay Arequipa 305 Apurimac"/>
    <s v="Jr. Arequipa 305"/>
    <s v="ABANCAY"/>
    <s v="ABANCAY"/>
    <s v="APURÍMAC"/>
    <d v="2023-10-23T10:57:45"/>
    <x v="1412"/>
    <d v="2023-10-23T14:38:32"/>
    <x v="0"/>
    <x v="0"/>
    <x v="0"/>
  </r>
  <r>
    <n v="299"/>
    <s v="FDC9X197GI1Q-1"/>
    <s v="FDC9X197GI1Q"/>
    <s v="Normal"/>
    <s v="Jhonatan Valentin Bonilla Pinedo"/>
    <s v="DNI"/>
    <n v="47968777"/>
    <n v="51"/>
    <n v="988894280"/>
    <x v="2"/>
    <s v="Tienda"/>
    <s v="Confirmada"/>
    <s v="Diferida"/>
    <s v="Ecommerce desktop"/>
    <m/>
    <m/>
    <x v="2"/>
    <s v="En Puerto"/>
    <m/>
    <x v="1"/>
    <s v="Real Plaza Centro Cívico"/>
    <s v="Av. Garcilazo de la Vega Nro 1337 Int. 2011 C.C. Real Plaza Centro Civico"/>
    <s v="LIMA"/>
    <s v="LIMA"/>
    <s v="LIMA"/>
    <d v="2023-10-23T10:59:26"/>
    <x v="1413"/>
    <d v="2023-10-23T15:51:32"/>
    <x v="0"/>
    <x v="0"/>
    <x v="0"/>
  </r>
  <r>
    <n v="300"/>
    <s v="FDC9X19E0BMW-1"/>
    <s v="FDC9X19E0BMW"/>
    <s v="Normal"/>
    <s v="TANIA SOLEDAD MELENDEZ RETUERTO"/>
    <s v="DNI"/>
    <n v="70368748"/>
    <n v="51"/>
    <n v="965126438"/>
    <x v="2"/>
    <s v="Tienda"/>
    <s v="Confirmada"/>
    <s v="Diferida"/>
    <s v="Ecommerce android"/>
    <m/>
    <m/>
    <x v="2"/>
    <s v="En Puerto"/>
    <m/>
    <x v="1"/>
    <s v="Mega Plaza Independencia"/>
    <s v="Av. Alfredo Mendiola  Nro 698  C.C. Megaplaza Tda. 30"/>
    <s v="INDEPENDENCIA"/>
    <s v="LIMA"/>
    <s v="LIMA"/>
    <d v="2023-10-23T11:04:29"/>
    <x v="1219"/>
    <d v="2023-10-23T17:07:40"/>
    <x v="0"/>
    <x v="0"/>
    <x v="0"/>
  </r>
  <r>
    <n v="301"/>
    <s v="FDC9X1GAC936-1"/>
    <s v="FDC9X1GAC936"/>
    <s v="Normal"/>
    <s v="HERMES CALDERON MEZA"/>
    <s v="DNI"/>
    <n v="10019787"/>
    <n v="51"/>
    <n v="938591372"/>
    <x v="2"/>
    <s v="Tienda"/>
    <s v="Confirmada"/>
    <s v="Diferida"/>
    <s v="Admin mobile"/>
    <m/>
    <m/>
    <x v="4"/>
    <s v="En Puerto"/>
    <m/>
    <x v="1"/>
    <s v="Real Plaza Primavera"/>
    <s v="Av. Angamos Este 2681 Int. 113 - San Borja"/>
    <s v="SAN BORJA"/>
    <s v="LIMA"/>
    <s v="LIMA"/>
    <d v="2023-10-23T11:01:53"/>
    <x v="1414"/>
    <d v="2023-10-23T16:36:40"/>
    <x v="0"/>
    <x v="0"/>
    <x v="0"/>
  </r>
  <r>
    <n v="302"/>
    <s v="FDC9X1GEQVFH-1"/>
    <s v="FDC9X1GEQVFH"/>
    <s v="Normal"/>
    <s v="ZORAIDA ALAVI CHILLIHUANI"/>
    <s v="DNI"/>
    <n v="45430999"/>
    <n v="51"/>
    <n v="956292140"/>
    <x v="2"/>
    <s v="Tienda"/>
    <s v="Confirmada"/>
    <s v="Diferida"/>
    <s v="Ecommerce android"/>
    <m/>
    <m/>
    <x v="0"/>
    <s v="En Puerto"/>
    <m/>
    <x v="1"/>
    <s v="Real Plaza Cuzco"/>
    <s v="Av. La Cultura C.C. Real Plaza Cuzco, Tda Nro 148"/>
    <s v="CUSCO"/>
    <s v="CUSCO"/>
    <s v="CUSCO"/>
    <d v="2023-10-23T11:02:52"/>
    <x v="1415"/>
    <d v="2023-10-23T14:34:18"/>
    <x v="0"/>
    <x v="0"/>
    <x v="0"/>
  </r>
  <r>
    <n v="303"/>
    <s v="FDC9X1GQJBB9-1"/>
    <s v="FDC9X1GQJBB9"/>
    <s v="Normal"/>
    <s v="XIOMARA KAREN ARMAS ARAUJO"/>
    <s v="DNI"/>
    <n v="70789193"/>
    <n v="51"/>
    <n v="983484774"/>
    <x v="2"/>
    <s v="Tienda"/>
    <s v="Confirmada"/>
    <s v="Diferida"/>
    <s v="Ecommerce iOS"/>
    <m/>
    <m/>
    <x v="0"/>
    <s v="En Puerto"/>
    <m/>
    <x v="1"/>
    <s v="Ayacucho Asamblea 206-208 Ayacucho"/>
    <s v="Jr. Asamblea Nro. 206 - 208"/>
    <s v="AYACUCHO"/>
    <s v="HUAMANGA"/>
    <s v="AYACUCHO"/>
    <d v="2023-10-23T11:05:05"/>
    <x v="1416"/>
    <d v="2023-10-23T15:01:26"/>
    <x v="0"/>
    <x v="0"/>
    <x v="0"/>
  </r>
  <r>
    <n v="304"/>
    <s v="FDC9X1GQW6D7-1"/>
    <s v="FDC9X1GQW6D7"/>
    <s v="Normal"/>
    <s v="CARMEN FABIOLA AYALA VALLEJOS"/>
    <s v="DNI"/>
    <n v="48716677"/>
    <n v="51"/>
    <n v="989664967"/>
    <x v="2"/>
    <s v="Tienda"/>
    <s v="Confirmada"/>
    <s v="Diferida"/>
    <s v="Ecommerce android"/>
    <m/>
    <m/>
    <x v="4"/>
    <s v="En Puerto"/>
    <m/>
    <x v="1"/>
    <s v="El Polo"/>
    <s v="Av. El Polo 706 Tda. B 127-128"/>
    <s v="SANTIAGO DE SURCO"/>
    <s v="LIMA"/>
    <s v="LIMA"/>
    <d v="2023-10-23T11:06:15"/>
    <x v="1417"/>
    <d v="2023-10-23T16:35:36"/>
    <x v="0"/>
    <x v="0"/>
    <x v="0"/>
  </r>
  <r>
    <n v="305"/>
    <s v="FDC9X1H5D3Q8-1"/>
    <s v="FDC9X1H5D3Q8"/>
    <s v="Normal"/>
    <s v="Sheyla Paola Cruzatti Mendoza"/>
    <s v="DNI"/>
    <n v="77163514"/>
    <n v="51"/>
    <n v="934389104"/>
    <x v="2"/>
    <s v="Domicilio"/>
    <s v="Confirmada"/>
    <s v="Diferida"/>
    <s v="Ecommerce mobile"/>
    <m/>
    <m/>
    <x v="3"/>
    <s v="En Puerto"/>
    <m/>
    <x v="1"/>
    <s v="Delivery"/>
    <s v="Jirón Galeano 929 Dpto 302 Urb Los Rosales  Altura cuadra 46 de la Av Aviación"/>
    <s v="SANTIAGO DE SURCO"/>
    <s v="LIMA"/>
    <s v="LIMA"/>
    <d v="2023-10-23T11:08:06"/>
    <x v="1418"/>
    <d v="2023-10-23T16:34:48"/>
    <x v="0"/>
    <x v="0"/>
    <x v="0"/>
  </r>
  <r>
    <n v="306"/>
    <s v="FDC9X1HWZTEQ-1"/>
    <s v="FDC9X1HWZTEQ"/>
    <s v="Normal"/>
    <s v="diana  miche atabillo"/>
    <s v="DNI"/>
    <n v="5861755"/>
    <n v="51"/>
    <n v="918605127"/>
    <x v="2"/>
    <s v="Domicilio"/>
    <s v="Confirmada"/>
    <s v="Diferida"/>
    <s v="Admin desktop"/>
    <m/>
    <m/>
    <x v="1"/>
    <s v="En Puerto"/>
    <m/>
    <x v="1"/>
    <s v="Delivery"/>
    <s v="jiron bolognesi c2  atras de la planta de electrotocache"/>
    <s v="TOCACHE"/>
    <s v="TOCACHE"/>
    <s v="SAN MARTÍN"/>
    <d v="2023-10-23T11:49:40"/>
    <x v="1419"/>
    <d v="2023-10-23T19:33:55"/>
    <x v="0"/>
    <x v="0"/>
    <x v="0"/>
  </r>
  <r>
    <n v="307"/>
    <s v="FDC9X1HWZTEQ-3"/>
    <s v="FDC9X1HWZTEQ"/>
    <s v="Normal"/>
    <s v="diana  miche atabillo"/>
    <s v="DNI"/>
    <n v="5861755"/>
    <n v="51"/>
    <n v="918605127"/>
    <x v="2"/>
    <s v="Domicilio"/>
    <s v="Confirmada"/>
    <s v="Diferida"/>
    <s v="Admin desktop"/>
    <m/>
    <m/>
    <x v="1"/>
    <s v="En Puerto"/>
    <m/>
    <x v="38"/>
    <s v="Delivery"/>
    <s v="jiron bolognesi c2  atras de la planta de electrotocache"/>
    <s v="TOCACHE"/>
    <s v="TOCACHE"/>
    <s v="SAN MARTÍN"/>
    <d v="2023-10-23T11:49:40"/>
    <x v="1419"/>
    <d v="2023-10-23T12:48:17"/>
    <x v="2"/>
    <x v="1"/>
    <x v="0"/>
  </r>
  <r>
    <n v="308"/>
    <s v="FDC9X1HZ750V-1"/>
    <s v="FDC9X1HZ750V"/>
    <s v="Normal"/>
    <s v="CRISTTEL ALEJANDRA HERRERA GUILLEN"/>
    <s v="DNI"/>
    <n v="70453232"/>
    <n v="51"/>
    <n v="982688851"/>
    <x v="2"/>
    <s v="Tienda"/>
    <s v="Confirmada"/>
    <s v="Diferida"/>
    <s v="Ecommerce iOS"/>
    <m/>
    <m/>
    <x v="0"/>
    <s v="En Puerto"/>
    <m/>
    <x v="1"/>
    <s v="Mall Aventura Arequipa"/>
    <s v="Av. Porongoche 500 C.C. Mall Aventura Plaza Arequipa Tda. 2026-2028"/>
    <s v="AREQUIPA"/>
    <s v="AREQUIPA"/>
    <s v="AREQUIPA"/>
    <d v="2023-10-23T11:12:21"/>
    <x v="1420"/>
    <d v="2023-10-23T14:32:11"/>
    <x v="0"/>
    <x v="0"/>
    <x v="0"/>
  </r>
  <r>
    <n v="309"/>
    <s v="FDC9X1I2H18O-1"/>
    <s v="FDC9X1I2H18O"/>
    <s v="Normal"/>
    <s v="XIOMARA BETTY LINARES VALDIVIEZO"/>
    <s v="DNI"/>
    <n v="70750520"/>
    <m/>
    <m/>
    <x v="2"/>
    <s v="Tienda"/>
    <s v="Confirmada"/>
    <s v="Diferida"/>
    <s v="Admin desktop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11:12:44"/>
    <x v="1421"/>
    <d v="2023-10-23T13:55:57"/>
    <x v="0"/>
    <x v="0"/>
    <x v="0"/>
  </r>
  <r>
    <n v="310"/>
    <s v="FDC9X1I59SLI-1"/>
    <s v="FDC9X1I59SLI"/>
    <s v="Normal"/>
    <s v="MIRKO JEANLUI JUAREZ VILCHEZ"/>
    <s v="DNI"/>
    <n v="76293943"/>
    <n v="51"/>
    <n v="906738288"/>
    <x v="2"/>
    <s v="Tienda"/>
    <s v="Confirmada"/>
    <s v="Diferida"/>
    <s v="Ecommerce android"/>
    <m/>
    <m/>
    <x v="4"/>
    <s v="En Puerto"/>
    <m/>
    <x v="38"/>
    <s v="Real Plaza Trujillo"/>
    <s v="Av. Cesar Vallejo Oeste Nro 1345 C.C. Real Plaza Trujillo Tda. LC - 105B"/>
    <s v="TRUJILLO"/>
    <s v="TRUJILLO"/>
    <s v="LA LIBERTAD"/>
    <d v="2023-10-23T11:15:41"/>
    <x v="1422"/>
    <d v="2023-10-23T16:50:30"/>
    <x v="2"/>
    <x v="1"/>
    <x v="0"/>
  </r>
  <r>
    <n v="311"/>
    <s v="FDC9X1I8S9F7-1"/>
    <s v="FDC9X1I8S9F7"/>
    <s v="Normal"/>
    <s v="PAULA IZQUIERDO PAUCAR"/>
    <s v="DNI"/>
    <n v="40649953"/>
    <n v="51"/>
    <n v="940203903"/>
    <x v="2"/>
    <s v="Tienda"/>
    <s v="Confirmada"/>
    <s v="Diferida"/>
    <s v="Ecommerce desktop"/>
    <m/>
    <m/>
    <x v="0"/>
    <s v="En Puerto"/>
    <m/>
    <x v="1"/>
    <s v="Real Plaza Pucallpa"/>
    <s v="Av. Centenario Nro 1642 - CC. Real Plaza de LC-124 / LC- 126"/>
    <s v="YARINACOCHA"/>
    <s v="CORONEL PORTILLO"/>
    <s v="UCAYALI"/>
    <d v="2023-10-23T11:13:08"/>
    <x v="1423"/>
    <d v="2023-10-23T14:05:57"/>
    <x v="0"/>
    <x v="0"/>
    <x v="0"/>
  </r>
  <r>
    <n v="312"/>
    <s v="FDC9X1IFR31Z-1"/>
    <s v="FDC9X1IFR31Z"/>
    <s v="Normal"/>
    <s v="Daniel Nanquén Bengoa"/>
    <s v="DNI"/>
    <n v="72488640"/>
    <n v="51"/>
    <n v="992556854"/>
    <x v="2"/>
    <s v="Tienda"/>
    <s v="Confirmada"/>
    <s v="Diferida"/>
    <s v="Ecommerce mobile"/>
    <m/>
    <m/>
    <x v="4"/>
    <s v="En Puerto"/>
    <m/>
    <x v="1"/>
    <s v="Real Plaza Primavera"/>
    <s v="Av. Angamos Este 2681 Int. 113 - San Borja"/>
    <s v="SAN BORJA"/>
    <s v="LIMA"/>
    <s v="LIMA"/>
    <d v="2023-10-23T11:15:45"/>
    <x v="1424"/>
    <d v="2023-10-23T16:33:24"/>
    <x v="0"/>
    <x v="0"/>
    <x v="0"/>
  </r>
  <r>
    <n v="313"/>
    <s v="FDC9X1IGGT5L-1"/>
    <s v="FDC9X1IGGT5L"/>
    <s v="Normal"/>
    <s v="JORGE LUIS PUMAYALLA ROJAS"/>
    <s v="DNI"/>
    <n v="41912638"/>
    <n v="51"/>
    <n v="948948857"/>
    <x v="2"/>
    <s v="Tienda"/>
    <s v="Confirmada"/>
    <s v="Diferida"/>
    <s v="Ecommerce android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11:13:49"/>
    <x v="1425"/>
    <d v="2023-10-23T15:14:43"/>
    <x v="0"/>
    <x v="0"/>
    <x v="0"/>
  </r>
  <r>
    <n v="314"/>
    <s v="FDC9X1IK5PK1-1"/>
    <s v="FDC9X1IK5PK1"/>
    <s v="Normal"/>
    <s v="JOSE MARCOS ESPINOZA CASTAÑEDA"/>
    <s v="DNI"/>
    <n v="70408076"/>
    <n v="51"/>
    <n v="981321848"/>
    <x v="2"/>
    <s v="Tienda"/>
    <s v="Confirmada"/>
    <s v="Diferida"/>
    <s v="Ecommerce desktop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11:15:15"/>
    <x v="1426"/>
    <d v="2023-10-23T14:11:29"/>
    <x v="0"/>
    <x v="0"/>
    <x v="0"/>
  </r>
  <r>
    <n v="315"/>
    <s v="FDC9X1IR8UTI-1"/>
    <s v="FDC9X1IR8UTI"/>
    <s v="Normal"/>
    <s v="YALILE MIRIAM VILLAMIL FRISANCHO"/>
    <s v="DNI"/>
    <n v="1335036"/>
    <n v="51"/>
    <n v="964320842"/>
    <x v="2"/>
    <s v="Tienda"/>
    <s v="Confirmada"/>
    <s v="Diferida"/>
    <s v="Ecommerce mobile"/>
    <m/>
    <m/>
    <x v="2"/>
    <s v="En Puerto"/>
    <m/>
    <x v="1"/>
    <s v="Real Plaza Salaverry"/>
    <s v="Av. Salaverry Nro 24 - LC. Nro 421 CC. Real Plaza Salaverry"/>
    <s v="JESUS MARIA"/>
    <s v="LIMA"/>
    <s v="LIMA"/>
    <d v="2023-10-23T11:16:14"/>
    <x v="1427"/>
    <d v="2023-10-23T16:06:52"/>
    <x v="0"/>
    <x v="0"/>
    <x v="0"/>
  </r>
  <r>
    <n v="316"/>
    <s v="FDC9X1JDP0A4-1"/>
    <s v="FDC9X1JDP0A4"/>
    <s v="Normal"/>
    <s v="ROTCEH GABRIELA ESPINOZA QUINTANA"/>
    <s v="DNI"/>
    <n v="62616992"/>
    <n v="51"/>
    <n v="913120844"/>
    <x v="2"/>
    <s v="Tienda"/>
    <s v="Confirmada"/>
    <s v="Diferida"/>
    <s v="Admin mobile"/>
    <s v="Tiendas"/>
    <s v="En Puerto"/>
    <x v="2"/>
    <s v="Creado"/>
    <m/>
    <x v="35"/>
    <s v="SJL Chimu 757 Lima"/>
    <s v="Av. Chimu Nro 757"/>
    <s v="SAN JUAN DE LURIGANCHO"/>
    <s v="LIMA"/>
    <s v="LIMA"/>
    <d v="2023-10-23T11:19:52"/>
    <x v="1428"/>
    <d v="2023-10-23T15:16:55"/>
    <x v="3"/>
    <x v="1"/>
    <x v="0"/>
  </r>
  <r>
    <n v="317"/>
    <s v="FDC9X1JEGVLU-1"/>
    <s v="FDC9X1JEGVLU"/>
    <s v="Normal"/>
    <s v="Karen Cruzado"/>
    <s v="DNI"/>
    <n v="45899067"/>
    <n v="51"/>
    <n v="942574790"/>
    <x v="2"/>
    <s v="Tienda"/>
    <s v="Confirmada"/>
    <s v="Diferida"/>
    <s v="Admin mobile"/>
    <s v="Tiendas"/>
    <s v="En Puerto"/>
    <x v="0"/>
    <s v="Creado"/>
    <m/>
    <x v="56"/>
    <s v="Chiclayo Elias Aguirre 471 Lambayeque"/>
    <s v="Calle Elias Aguirre Nro 471"/>
    <s v="CHICLAYO"/>
    <s v="CHICLAYO"/>
    <s v="LAMBAYEQUE"/>
    <d v="2023-10-23T11:20:09"/>
    <x v="1429"/>
    <d v="2023-10-23T12:42:44"/>
    <x v="3"/>
    <x v="1"/>
    <x v="0"/>
  </r>
  <r>
    <n v="318"/>
    <s v="FDC9X1JGYXAS-1"/>
    <s v="FDC9X1JGYXAS"/>
    <s v="Normal"/>
    <s v="CARLOS ENRIQUE PEDEMONTE GARCIA"/>
    <s v="DNI"/>
    <n v="70337048"/>
    <n v="51"/>
    <n v="994793875"/>
    <x v="2"/>
    <s v="Tienda"/>
    <s v="Confirmada"/>
    <s v="Diferida"/>
    <s v="Ecommerce android"/>
    <m/>
    <m/>
    <x v="2"/>
    <s v="En Puerto"/>
    <m/>
    <x v="1"/>
    <s v="Real Plaza Santa Clara"/>
    <s v="Av. Nicolas Ayllon 8694 C.C. Real Plaza Santa Clara Tda.142-143"/>
    <s v="ATE"/>
    <s v="LIMA"/>
    <s v="LIMA"/>
    <d v="2023-10-23T11:21:24"/>
    <x v="1430"/>
    <d v="2023-10-23T16:31:01"/>
    <x v="0"/>
    <x v="0"/>
    <x v="0"/>
  </r>
  <r>
    <n v="319"/>
    <s v="FDC9X1JL80GQ-2"/>
    <s v="FDC9X1JL80GQ"/>
    <s v="Normal"/>
    <s v="ROSSEMARY DEL PILAR PASCO DELGADO"/>
    <s v="DNI"/>
    <n v="41116472"/>
    <n v="51"/>
    <n v="993888479"/>
    <x v="2"/>
    <s v="Tienda"/>
    <s v="Confirmada"/>
    <s v="Diferida"/>
    <s v="Ecommerce android"/>
    <m/>
    <m/>
    <x v="0"/>
    <s v="En Puerto"/>
    <m/>
    <x v="1"/>
    <s v="Huaraz Luzuriaga 526 Ancash"/>
    <s v="Av. Luzuriaga Nro 526"/>
    <s v="HUARAZ"/>
    <s v="HUARAZ"/>
    <s v="ANCASH"/>
    <d v="2023-10-23T11:23:20"/>
    <x v="1431"/>
    <d v="2023-10-23T14:48:04"/>
    <x v="0"/>
    <x v="0"/>
    <x v="0"/>
  </r>
  <r>
    <n v="320"/>
    <s v="FDC9X1K2KA2H-1"/>
    <s v="FDC9X1K2KA2H"/>
    <s v="Normal"/>
    <s v="HERNAN ARZAPALO LANDIO"/>
    <s v="DNI"/>
    <n v="43140815"/>
    <n v="51"/>
    <n v="971233378"/>
    <x v="2"/>
    <s v="Tienda"/>
    <s v="Confirmada"/>
    <s v="Diferida"/>
    <s v="Admin desktop"/>
    <m/>
    <m/>
    <x v="0"/>
    <s v="En Puerto"/>
    <m/>
    <x v="1"/>
    <s v="Tarapoto Plaza De Armas 451 San Martin"/>
    <s v="Jr. Plaza de Armas Nro 451"/>
    <s v="TARAPOTO"/>
    <s v="SAN MARTIN"/>
    <s v="SAN MARTÍN"/>
    <d v="2023-10-23T11:24:53"/>
    <x v="1432"/>
    <d v="2023-10-23T14:07:18"/>
    <x v="0"/>
    <x v="0"/>
    <x v="0"/>
  </r>
  <r>
    <n v="321"/>
    <s v="FDC9X1KKFE2L-1"/>
    <s v="FDC9X1KKFE2L"/>
    <s v="Normal"/>
    <s v="FREDY MIGUEL DIAZ JULCA"/>
    <s v="DNI"/>
    <n v="46315833"/>
    <n v="51"/>
    <n v="918324989"/>
    <x v="2"/>
    <s v="Tienda"/>
    <s v="Confirmada"/>
    <s v="Diferida"/>
    <s v="Ecommerce android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11:27:12"/>
    <x v="1433"/>
    <d v="2023-10-23T14:59:34"/>
    <x v="0"/>
    <x v="0"/>
    <x v="0"/>
  </r>
  <r>
    <n v="322"/>
    <s v="FDC9X1KR9X98-1"/>
    <s v="FDC9X1KR9X98"/>
    <s v="Normal"/>
    <s v="Marleny Isabel Arevalo de Cuadra"/>
    <s v="DNI"/>
    <n v="26928539"/>
    <n v="51"/>
    <n v="989874340"/>
    <x v="2"/>
    <s v="Tienda"/>
    <s v="Confirmada"/>
    <s v="Diferida"/>
    <s v="Ecommerce desktop"/>
    <m/>
    <m/>
    <x v="4"/>
    <s v="En Puerto"/>
    <m/>
    <x v="38"/>
    <s v="Mall Aventura Trujillo"/>
    <s v="Av. Mansiche con America Oeste s/n C.C. Mall Plaza Tda. 1071-1075"/>
    <s v="TRUJILLO"/>
    <s v="TRUJILLO"/>
    <s v="LA LIBERTAD"/>
    <d v="2023-10-23T11:31:32"/>
    <x v="1434"/>
    <d v="2023-10-23T12:24:59"/>
    <x v="2"/>
    <x v="1"/>
    <x v="0"/>
  </r>
  <r>
    <n v="323"/>
    <s v="FDC9X1KRMSF5-1"/>
    <s v="FDC9X1KRMSF5"/>
    <s v="Normal"/>
    <s v="MIRIAM YANINA LLAJARUNA SÁNCHEZ"/>
    <s v="DNI"/>
    <n v="71782244"/>
    <n v="51"/>
    <n v="987822916"/>
    <x v="2"/>
    <s v="Tienda"/>
    <s v="Confirmada"/>
    <s v="Diferida"/>
    <s v="Ecommerce desktop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11:29:59"/>
    <x v="1435"/>
    <d v="2023-10-23T14:34:09"/>
    <x v="0"/>
    <x v="0"/>
    <x v="0"/>
  </r>
  <r>
    <n v="324"/>
    <s v="FDC9X1KXTQ2F-1"/>
    <s v="FDC9X1KXTQ2F"/>
    <s v="Normal"/>
    <s v="YALILE MIRIAM VILLAMIL FRISANCHO"/>
    <s v="DNI"/>
    <n v="1335036"/>
    <n v="51"/>
    <n v="964320842"/>
    <x v="2"/>
    <s v="Tienda"/>
    <s v="Confirmada"/>
    <s v="Diferida"/>
    <s v="Ecommerce mobile"/>
    <m/>
    <m/>
    <x v="2"/>
    <s v="En Puerto"/>
    <m/>
    <x v="1"/>
    <s v="Real Plaza Salaverry"/>
    <s v="Av. Salaverry Nro 24 - LC. Nro 421 CC. Real Plaza Salaverry"/>
    <s v="JESUS MARIA"/>
    <s v="LIMA"/>
    <s v="LIMA"/>
    <d v="2023-10-23T11:31:50"/>
    <x v="1436"/>
    <d v="2023-10-23T16:05:51"/>
    <x v="0"/>
    <x v="0"/>
    <x v="0"/>
  </r>
  <r>
    <n v="325"/>
    <s v="FDC9X1L7Y500-2"/>
    <s v="FDC9X1L7Y500"/>
    <s v="Normal"/>
    <s v="GLADYS EUGENIA SALAZAR POZO"/>
    <s v="DNI"/>
    <n v="15680555"/>
    <m/>
    <m/>
    <x v="2"/>
    <s v="Tienda"/>
    <s v="Confirmada"/>
    <s v="Diferida"/>
    <s v="Admin mobile"/>
    <m/>
    <m/>
    <x v="2"/>
    <s v="En Puerto"/>
    <m/>
    <x v="1"/>
    <s v="CC Risso"/>
    <s v="Av. General Alvarez de Arenales 2283."/>
    <s v="LINCE"/>
    <s v="LIMA"/>
    <s v="LIMA"/>
    <d v="2023-10-23T11:34:08"/>
    <x v="1437"/>
    <d v="2023-10-23T16:08:08"/>
    <x v="0"/>
    <x v="0"/>
    <x v="0"/>
  </r>
  <r>
    <n v="326"/>
    <s v="FDC9X1L80A76-1"/>
    <s v="FDC9X1L80A76"/>
    <s v="Normal"/>
    <s v="CORINA CERVANTES RIVAS"/>
    <s v="DNI"/>
    <n v="70102376"/>
    <n v="51"/>
    <n v="953439915"/>
    <x v="2"/>
    <s v="Tienda"/>
    <s v="Confirmada"/>
    <s v="Diferida"/>
    <s v="Admin desktop"/>
    <m/>
    <m/>
    <x v="0"/>
    <s v="En Puerto"/>
    <m/>
    <x v="1"/>
    <s v="Abancay Arequipa 305 Apurimac"/>
    <s v="Jr. Arequipa 305"/>
    <s v="ABANCAY"/>
    <s v="ABANCAY"/>
    <s v="APURÍMAC"/>
    <d v="2023-10-23T11:31:06"/>
    <x v="1438"/>
    <d v="2023-10-23T14:57:49"/>
    <x v="0"/>
    <x v="0"/>
    <x v="0"/>
  </r>
  <r>
    <n v="327"/>
    <s v="FDC9X1LABWAD-1"/>
    <s v="FDC9X1LABWAD"/>
    <s v="Normal"/>
    <s v="GABRIELLA ARIAS TIZON"/>
    <s v="DNI"/>
    <n v="10610558"/>
    <n v="51"/>
    <n v="981113369"/>
    <x v="2"/>
    <s v="Domicilio"/>
    <s v="Confirmada"/>
    <s v="Diferida"/>
    <s v="Ecommerce desktop"/>
    <m/>
    <m/>
    <x v="3"/>
    <s v="En Puerto"/>
    <m/>
    <x v="1"/>
    <s v="Delivery"/>
    <s v="Jr. Las Higueras 223, departamento 104, Urb. Residencial Monterrico Altura de la cuadra 6 de la Av. La Molina"/>
    <s v="LA MOLINA"/>
    <s v="LIMA"/>
    <s v="LIMA"/>
    <d v="2023-10-23T11:31:50"/>
    <x v="1439"/>
    <d v="2023-10-23T16:28:23"/>
    <x v="0"/>
    <x v="0"/>
    <x v="0"/>
  </r>
  <r>
    <n v="328"/>
    <s v="FDC9X1LDS826-1"/>
    <s v="FDC9X1LDS826"/>
    <s v="Normal"/>
    <s v="LIZ CORNEJO QUISPE"/>
    <s v="DNI"/>
    <n v="70291400"/>
    <n v="51"/>
    <n v="935949557"/>
    <x v="2"/>
    <s v="Tienda"/>
    <s v="Confirmada"/>
    <s v="Diferida"/>
    <s v="Admin desktop"/>
    <m/>
    <m/>
    <x v="0"/>
    <s v="En Puerto"/>
    <m/>
    <x v="1"/>
    <s v="Real Plaza Juliaca"/>
    <s v="Calle Tumbes y San Martin s/n C.C. Real Plaza Juliaca Tda. Nro 135"/>
    <s v="JULIACA"/>
    <s v="SAN ROMAN"/>
    <s v="PUNO"/>
    <d v="2023-10-23T11:34:40"/>
    <x v="1440"/>
    <d v="2023-10-23T19:10:09"/>
    <x v="0"/>
    <x v="0"/>
    <x v="0"/>
  </r>
  <r>
    <n v="329"/>
    <s v="FDC9X1LGF474-1"/>
    <s v="FDC9X1LGF474"/>
    <s v="Normal"/>
    <s v="ISABEL  URRUNAGA SILVA"/>
    <s v="DNI"/>
    <n v="71894527"/>
    <n v="51"/>
    <n v="957208664"/>
    <x v="2"/>
    <s v="Tienda"/>
    <s v="Confirmada"/>
    <s v="Diferida"/>
    <s v="Ecommerce desktop"/>
    <m/>
    <m/>
    <x v="2"/>
    <s v="En Puerto"/>
    <m/>
    <x v="1"/>
    <s v="Mall Plaza Comas"/>
    <s v="Av. Los Angeles S/N - Mall Plaza Comas Tda B1014 - B1018"/>
    <s v="COMAS"/>
    <s v="LIMA"/>
    <s v="LIMA"/>
    <d v="2023-10-23T12:29:46"/>
    <x v="1441"/>
    <d v="2023-10-23T16:13:59"/>
    <x v="0"/>
    <x v="0"/>
    <x v="0"/>
  </r>
  <r>
    <n v="330"/>
    <s v="FDC9X1LLHBOY-1"/>
    <s v="FDC9X1LLHBOY"/>
    <s v="Normal"/>
    <s v="Angela Luza Puma"/>
    <s v="DNI"/>
    <n v="73038461"/>
    <n v="51"/>
    <n v="946432160"/>
    <x v="2"/>
    <s v="Tienda"/>
    <s v="Confirmada"/>
    <s v="Diferida"/>
    <s v="Ecommerce iOS"/>
    <m/>
    <m/>
    <x v="0"/>
    <s v="En Puerto"/>
    <m/>
    <x v="1"/>
    <s v="Arequipa San Juan De Dios 225 Arequipa"/>
    <s v="San Juan de Dios Nro 225"/>
    <s v="AREQUIPA"/>
    <s v="AREQUIPA"/>
    <s v="AREQUIPA"/>
    <d v="2023-10-23T11:32:48"/>
    <x v="1442"/>
    <d v="2023-10-23T14:03:26"/>
    <x v="0"/>
    <x v="0"/>
    <x v="0"/>
  </r>
  <r>
    <n v="331"/>
    <s v="FDC9X1LRO9F1-1"/>
    <s v="FDC9X1LRO9F1"/>
    <s v="Normal"/>
    <s v="IBETH HUANCAPAZA CANAZA"/>
    <s v="DNI"/>
    <n v="70323221"/>
    <n v="1"/>
    <n v="916635085"/>
    <x v="2"/>
    <s v="Tienda"/>
    <s v="Confirmada"/>
    <s v="Diferida"/>
    <s v="Admin desktop"/>
    <m/>
    <m/>
    <x v="1"/>
    <s v="En Puerto"/>
    <m/>
    <x v="38"/>
    <s v="Real Plaza Juliaca"/>
    <s v="Calle Tumbes y San Martin s/n C.C. Real Plaza Juliaca Tda. Nro 135"/>
    <s v="JULIACA"/>
    <s v="SAN ROMAN"/>
    <s v="PUNO"/>
    <d v="2023-10-23T11:35:30"/>
    <x v="1443"/>
    <d v="2023-10-23T14:58:02"/>
    <x v="2"/>
    <x v="1"/>
    <x v="0"/>
  </r>
  <r>
    <n v="332"/>
    <s v="FDC9X1M1Z5D0-1"/>
    <s v="FDC9X1M1Z5D0"/>
    <s v="Normal"/>
    <s v="Deysi Lisseth  Pajares Cabrera"/>
    <s v="DNI"/>
    <n v="48004986"/>
    <n v="51"/>
    <n v="920445940"/>
    <x v="2"/>
    <s v="Tienda"/>
    <s v="Confirmada"/>
    <s v="Diferida"/>
    <s v="Ecommerce mobile"/>
    <m/>
    <m/>
    <x v="2"/>
    <s v="En Puerto"/>
    <m/>
    <x v="1"/>
    <s v="SJL Chimu 757 Lima"/>
    <s v="Av. Chimu Nro 757"/>
    <s v="SAN JUAN DE LURIGANCHO"/>
    <s v="LIMA"/>
    <s v="LIMA"/>
    <d v="2023-10-23T11:35:47"/>
    <x v="1444"/>
    <d v="2023-10-23T16:02:59"/>
    <x v="0"/>
    <x v="0"/>
    <x v="0"/>
  </r>
  <r>
    <n v="333"/>
    <s v="FDC9X1M73HYP-1"/>
    <s v="FDC9X1M73HYP"/>
    <s v="Normal"/>
    <s v="MARTHA CECILIA CANAVAL WESTRES"/>
    <s v="DNI"/>
    <n v="25655488"/>
    <n v="51"/>
    <n v="993715435"/>
    <x v="2"/>
    <s v="Tienda"/>
    <s v="Confirmada"/>
    <s v="Diferida"/>
    <s v="Admin mobile"/>
    <m/>
    <m/>
    <x v="2"/>
    <s v="En Puerto"/>
    <m/>
    <x v="1"/>
    <s v="Minka Callao"/>
    <s v="Av. Argentina 3093 Local L570 C.C. Minka"/>
    <s v="CALLAO"/>
    <s v="PROV. CONST. DEL CALLAO"/>
    <s v="CALLAO"/>
    <d v="2023-10-23T11:39:01"/>
    <x v="1445"/>
    <d v="2023-10-23T16:29:31"/>
    <x v="0"/>
    <x v="0"/>
    <x v="0"/>
  </r>
  <r>
    <n v="334"/>
    <s v="FDC9X1M888B6-1"/>
    <s v="FDC9X1M888B6"/>
    <s v="Normal"/>
    <s v="CESAR ALEXANDER VARGAS ESPINOZA"/>
    <s v="DNI"/>
    <n v="72800892"/>
    <n v="51"/>
    <n v="953153749"/>
    <x v="2"/>
    <s v="Tienda"/>
    <s v="Confirmada"/>
    <s v="Diferida"/>
    <s v="Ecommerce android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11:38:08"/>
    <x v="1446"/>
    <d v="2023-10-23T14:25:36"/>
    <x v="0"/>
    <x v="0"/>
    <x v="0"/>
  </r>
  <r>
    <n v="335"/>
    <s v="FDC9X1MEFBFU-1"/>
    <s v="FDC9X1MEFBFU"/>
    <s v="Normal"/>
    <s v="Giancarlo Vivanco Munayco"/>
    <s v="DNI"/>
    <n v="76066077"/>
    <n v="51"/>
    <n v="951714267"/>
    <x v="2"/>
    <s v="Tienda"/>
    <s v="Confirmada"/>
    <s v="Diferida"/>
    <s v="Ecommerce mobile"/>
    <m/>
    <m/>
    <x v="2"/>
    <s v="En Puerto"/>
    <m/>
    <x v="1"/>
    <s v="Mall Del Sur"/>
    <s v="Av. Los Lirios Nro 301 LCS-1042 C.C. Mall del Sur"/>
    <s v="SAN JUAN DE MIRAFLORES"/>
    <s v="LIMA"/>
    <s v="LIMA"/>
    <d v="2023-10-23T11:39:50"/>
    <x v="1447"/>
    <d v="2023-10-23T16:26:57"/>
    <x v="0"/>
    <x v="0"/>
    <x v="0"/>
  </r>
  <r>
    <n v="336"/>
    <s v="FDC9X1MKMWNX-1"/>
    <s v="FDC9X1MKMWNX"/>
    <s v="Normal"/>
    <s v="MILWAR YURI OCHOA QUISPE"/>
    <s v="DNI"/>
    <n v="29551558"/>
    <n v="51"/>
    <n v="989780019"/>
    <x v="2"/>
    <s v="Tienda"/>
    <s v="Confirmada"/>
    <s v="Diferida"/>
    <s v="Ecommerce android"/>
    <m/>
    <m/>
    <x v="0"/>
    <s v="En Puerto"/>
    <m/>
    <x v="1"/>
    <s v="Tambopata Leon Velarde 315 Madre De Dios"/>
    <s v="Av. Leon Velarde Nro. 315 -- (C.C. Nativa Center)"/>
    <s v="TAMBOPATA"/>
    <s v="TAMBOPATA"/>
    <s v="MADRE DE DIOS"/>
    <d v="2023-10-23T11:39:30"/>
    <x v="1448"/>
    <d v="2023-10-23T14:30:41"/>
    <x v="0"/>
    <x v="0"/>
    <x v="0"/>
  </r>
  <r>
    <n v="337"/>
    <s v="FDC9X1MLL7M1-1"/>
    <s v="FDC9X1MLL7M1"/>
    <s v="Normal"/>
    <s v="Cesar Hidalgo"/>
    <s v="DNI"/>
    <n v="41192568"/>
    <n v="51"/>
    <n v="957225519"/>
    <x v="2"/>
    <s v="Tienda"/>
    <s v="Confirmada"/>
    <s v="Diferida"/>
    <s v="Ecommerce mobile"/>
    <m/>
    <m/>
    <x v="2"/>
    <s v="En Puert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1:42:32"/>
    <x v="1449"/>
    <d v="2023-10-23T17:54:56"/>
    <x v="0"/>
    <x v="0"/>
    <x v="0"/>
  </r>
  <r>
    <n v="338"/>
    <s v="FDC9X1N7BPL3-1"/>
    <s v="FDC9X1N7BPL3"/>
    <s v="Normal"/>
    <s v="Franklin Cayampi"/>
    <s v="DNI"/>
    <n v="40032603"/>
    <n v="51"/>
    <n v="980419517"/>
    <x v="2"/>
    <s v="Tienda"/>
    <s v="Confirmada"/>
    <s v="Diferida"/>
    <s v="Ecommerce desktop"/>
    <m/>
    <m/>
    <x v="2"/>
    <s v="En Puerto"/>
    <m/>
    <x v="1"/>
    <s v="La Rambla Brasil"/>
    <s v="Av. Brasil Nro 778 LC. 126 – 127 – CC. La Rambla Brasil"/>
    <s v="BREÑA"/>
    <s v="LIMA"/>
    <s v="LIMA"/>
    <d v="2023-10-23T11:43:11"/>
    <x v="1450"/>
    <d v="2023-10-23T16:14:31"/>
    <x v="0"/>
    <x v="0"/>
    <x v="0"/>
  </r>
  <r>
    <n v="339"/>
    <s v="FDC9X1N7MHRI-1"/>
    <s v="FDC9X1N7MHRI"/>
    <s v="Normal"/>
    <s v="Jose Antonio Silva"/>
    <s v="CE"/>
    <n v="5151125"/>
    <n v="51"/>
    <n v="932210500"/>
    <x v="2"/>
    <s v="Tienda"/>
    <s v="Confirmada"/>
    <s v="Diferida"/>
    <s v="Admin desktop"/>
    <m/>
    <m/>
    <x v="0"/>
    <s v="En Puerto"/>
    <m/>
    <x v="1"/>
    <s v="Lurin Monasterio 1582 Lima"/>
    <s v="Calle Monasterio, Lurín 1582 Sub Lote C"/>
    <s v="LURIN"/>
    <s v="LIMA"/>
    <s v="LIMA"/>
    <d v="2023-10-23T11:43:06"/>
    <x v="1451"/>
    <d v="2023-10-23T14:37:20"/>
    <x v="0"/>
    <x v="0"/>
    <x v="0"/>
  </r>
  <r>
    <n v="340"/>
    <s v="FDC9X1NF6R01-1"/>
    <s v="FDC9X1NF6R01"/>
    <s v="Normal"/>
    <s v="EMILIO GONZALO CONCHA ARROSPIDE"/>
    <s v="DNI"/>
    <n v="70617301"/>
    <n v="82"/>
    <n v="931131315"/>
    <x v="2"/>
    <s v="Tienda"/>
    <s v="Confirmada"/>
    <s v="Diferida"/>
    <s v="Admin desktop"/>
    <m/>
    <m/>
    <x v="0"/>
    <s v="En Puerto"/>
    <m/>
    <x v="1"/>
    <s v="Tambopata Leon Velarde 315 Madre De Dios"/>
    <s v="Av. Leon Velarde Nro. 315 -- (C.C. Nativa Center)"/>
    <s v="TAMBOPATA"/>
    <s v="TAMBOPATA"/>
    <s v="MADRE DE DIOS"/>
    <d v="2023-10-23T12:57:09"/>
    <x v="1452"/>
    <d v="2023-10-23T14:28:26"/>
    <x v="0"/>
    <x v="0"/>
    <x v="0"/>
  </r>
  <r>
    <n v="341"/>
    <s v="FDC9X1NOYBT7-1"/>
    <s v="FDC9X1NOYBT7"/>
    <s v="Normal"/>
    <s v="Pamela Vega"/>
    <s v="DNI"/>
    <n v="76726418"/>
    <n v="51"/>
    <n v="966073779"/>
    <x v="2"/>
    <s v="Tienda"/>
    <s v="Confirmada"/>
    <s v="Diferida"/>
    <s v="Ecommerce mobile"/>
    <m/>
    <m/>
    <x v="2"/>
    <s v="En Puerto"/>
    <m/>
    <x v="1"/>
    <s v="Plaza San Miguel"/>
    <s v="Av. La Marina Nro 2000 Tda. Nro 96 SN C.C. Plaza San Miguel"/>
    <s v="SAN MIGUEL"/>
    <s v="LIMA"/>
    <s v="LIMA"/>
    <d v="2023-10-23T11:46:42"/>
    <x v="1453"/>
    <d v="2023-10-23T16:14:55"/>
    <x v="0"/>
    <x v="0"/>
    <x v="0"/>
  </r>
  <r>
    <n v="342"/>
    <s v="FDC9X1NQ0X13-1"/>
    <s v="FDC9X1NQ0X13"/>
    <s v="Normal"/>
    <s v="LUIS JAVIER LOREDO PORTOCARRERO"/>
    <s v="DNI"/>
    <n v="32986648"/>
    <n v="51"/>
    <n v="928338807"/>
    <x v="2"/>
    <s v="Tienda"/>
    <s v="Confirmada"/>
    <s v="Diferida"/>
    <s v="Admin mobile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11:47:02"/>
    <x v="1454"/>
    <d v="2023-10-23T14:55:37"/>
    <x v="0"/>
    <x v="0"/>
    <x v="0"/>
  </r>
  <r>
    <n v="343"/>
    <s v="FDC9X1NRGD8K-1"/>
    <s v="FDC9X1NRGD8K"/>
    <s v="Normal"/>
    <s v="ROSA ELVIRA KENGUA MARTINEZ"/>
    <s v="DNI"/>
    <n v="21887919"/>
    <n v="51"/>
    <n v="981588829"/>
    <x v="2"/>
    <s v="Tienda"/>
    <s v="Confirmada"/>
    <s v="Diferida"/>
    <s v="Ecommerce android"/>
    <m/>
    <m/>
    <x v="0"/>
    <s v="En Puerto"/>
    <m/>
    <x v="1"/>
    <s v="Chincha Mariscal Benavides 276 Ica"/>
    <s v="Av. Mariscal Benavides Nro 276"/>
    <s v="CHINCHA ALTA"/>
    <s v="CHINCHA"/>
    <s v="ICA"/>
    <d v="2023-10-23T11:48:35"/>
    <x v="1455"/>
    <d v="2023-10-23T14:01:28"/>
    <x v="0"/>
    <x v="0"/>
    <x v="0"/>
  </r>
  <r>
    <n v="344"/>
    <s v="FDC9X1NRR3LU-1"/>
    <s v="FDC9X1NRR3LU"/>
    <s v="Normal"/>
    <s v="YORCHS CLINTON ALFARO ROMERO"/>
    <s v="DNI"/>
    <n v="48014586"/>
    <n v="51"/>
    <n v="957352872"/>
    <x v="2"/>
    <s v="Tienda"/>
    <s v="Confirmada"/>
    <s v="Diferida"/>
    <s v="Ecommerce desktop"/>
    <m/>
    <m/>
    <x v="2"/>
    <s v="En Puert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1:55:21"/>
    <x v="1456"/>
    <d v="2023-10-23T18:25:54"/>
    <x v="0"/>
    <x v="0"/>
    <x v="0"/>
  </r>
  <r>
    <n v="345"/>
    <s v="FDC9X1NVMFGJ-1"/>
    <s v="FDC9X1NVMFGJ"/>
    <s v="Normal"/>
    <s v="MARTIN EDUARDO RIVASPLATA CARRERA"/>
    <s v="DNI"/>
    <n v="7860262"/>
    <n v="51"/>
    <n v="998236984"/>
    <x v="2"/>
    <s v="Domicilio"/>
    <s v="Confirmada"/>
    <s v="Diferida"/>
    <s v="Ecommerce mobile"/>
    <m/>
    <m/>
    <x v="3"/>
    <s v="En Puerto"/>
    <m/>
    <x v="1"/>
    <s v="Delivery"/>
    <s v="RICARDO ARANDA 189 VISTA ALEGRE SURCO ALT CDA 22 VELASCO ASTETE"/>
    <s v="SANTIAGO DE SURCO"/>
    <s v="LIMA"/>
    <s v="LIMA"/>
    <d v="2023-10-23T11:47:48"/>
    <x v="1457"/>
    <d v="2023-10-23T16:32:08"/>
    <x v="0"/>
    <x v="0"/>
    <x v="0"/>
  </r>
  <r>
    <n v="346"/>
    <s v="FDC9X1O1IOLQ-1"/>
    <s v="FDC9X1O1IOLQ"/>
    <s v="Normal"/>
    <s v="Carmen Ramírez López"/>
    <s v="DNI"/>
    <n v="40195088"/>
    <n v="51"/>
    <n v="969696805"/>
    <x v="2"/>
    <s v="Tienda"/>
    <s v="Confirmada"/>
    <s v="Diferida"/>
    <s v="Ecommerce mobile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11:49:26"/>
    <x v="1458"/>
    <d v="2023-10-23T14:36:06"/>
    <x v="0"/>
    <x v="0"/>
    <x v="0"/>
  </r>
  <r>
    <n v="347"/>
    <s v="FDC9X1O6XRRU-1"/>
    <s v="FDC9X1O6XRRU"/>
    <s v="Normal"/>
    <s v="WILMER PARICAHUA BELIZARIO"/>
    <s v="DNI"/>
    <n v="70137657"/>
    <n v="51"/>
    <n v="997629270"/>
    <x v="2"/>
    <s v="Tienda"/>
    <s v="Confirmada"/>
    <s v="Diferida"/>
    <s v="Admin desktop"/>
    <m/>
    <m/>
    <x v="0"/>
    <s v="En Puerto"/>
    <m/>
    <x v="1"/>
    <s v="Real Plaza Juliaca"/>
    <s v="Calle Tumbes y San Martin s/n C.C. Real Plaza Juliaca Tda. Nro 135"/>
    <s v="JULIACA"/>
    <s v="SAN ROMAN"/>
    <s v="PUNO"/>
    <d v="2023-10-23T11:49:37"/>
    <x v="1459"/>
    <d v="2023-10-23T15:08:42"/>
    <x v="0"/>
    <x v="0"/>
    <x v="0"/>
  </r>
  <r>
    <n v="348"/>
    <s v="FDC9X1OKOYD8-1"/>
    <s v="FDC9X1OKOYD8"/>
    <s v="Normal"/>
    <s v="NATHALY STEPHANIE ARIAS BALAREZO"/>
    <s v="DNI"/>
    <n v="70352550"/>
    <n v="51"/>
    <n v="989791551"/>
    <x v="2"/>
    <s v="Tienda"/>
    <s v="Confirmada"/>
    <s v="Diferida"/>
    <s v="Ecommerce desktop"/>
    <m/>
    <m/>
    <x v="4"/>
    <s v="En Puerto"/>
    <m/>
    <x v="1"/>
    <s v="La Rambla San Borja"/>
    <s v="Av. Javier Prado Este 2050 C.C. La Rambla Tdas. 140-141"/>
    <s v="SAN BORJA"/>
    <s v="LIMA"/>
    <s v="LIMA"/>
    <d v="2023-10-23T11:51:48"/>
    <x v="1460"/>
    <d v="2023-10-23T16:30:36"/>
    <x v="0"/>
    <x v="0"/>
    <x v="0"/>
  </r>
  <r>
    <n v="349"/>
    <s v="FDC9X1OLCJIF-1"/>
    <s v="FDC9X1OLCJIF"/>
    <s v="Normal"/>
    <s v="LUIS ENRIQUE MENDOZA COSTA"/>
    <s v="DNI"/>
    <n v="40285946"/>
    <n v="51"/>
    <n v="972639875"/>
    <x v="2"/>
    <s v="Domicilio"/>
    <s v="Confirmada"/>
    <s v="Diferida"/>
    <s v="Ecommerce iOS"/>
    <m/>
    <m/>
    <x v="1"/>
    <s v="En Puerto"/>
    <m/>
    <x v="1"/>
    <s v="Delivery"/>
    <s v="URB. ANDRES ARAUJO MORAN, CALLE JACINTO SEMINARIO MZ 21 LT 22"/>
    <s v="TUMBES"/>
    <s v="TUMBES"/>
    <s v="TUMBES"/>
    <d v="2023-10-23T16:50:58"/>
    <x v="1461"/>
    <d v="2023-10-23T18:34:53"/>
    <x v="0"/>
    <x v="0"/>
    <x v="0"/>
  </r>
  <r>
    <n v="350"/>
    <s v="FDC9X1OWJJN9-1"/>
    <s v="FDC9X1OWJJN9"/>
    <s v="Normal"/>
    <s v="JESENIA LATORRE TORIBIO"/>
    <s v="DNI"/>
    <n v="40406002"/>
    <n v="1"/>
    <n v="962526037"/>
    <x v="2"/>
    <s v="Tienda"/>
    <s v="Confirmada"/>
    <s v="Diferida"/>
    <s v="Admin desktop"/>
    <m/>
    <m/>
    <x v="0"/>
    <s v="En Puerto"/>
    <m/>
    <x v="1"/>
    <s v="Real Plaza Huancayo"/>
    <s v="Av. Ferrocarril Nro 1035  C.C. Real Plaza Huancayo Tda. Nro 249"/>
    <s v="HUANCAYO"/>
    <s v="HUANCAYO"/>
    <s v="JUNÍN"/>
    <d v="2023-10-23T11:53:56"/>
    <x v="1462"/>
    <d v="2023-10-23T17:15:13"/>
    <x v="0"/>
    <x v="0"/>
    <x v="0"/>
  </r>
  <r>
    <n v="351"/>
    <s v="FDC9X1OX2UV6-1"/>
    <s v="FDC9X1OX2UV6"/>
    <s v="Normal"/>
    <s v="CHRISTIAN ANDRES CUEVA CONTRERAS"/>
    <s v="DNI"/>
    <n v="70370914"/>
    <n v="51"/>
    <n v="946918315"/>
    <x v="2"/>
    <s v="Tienda"/>
    <s v="Confirmada"/>
    <s v="Diferida"/>
    <s v="Ecommerce desktop"/>
    <m/>
    <m/>
    <x v="2"/>
    <s v="En Puerto"/>
    <m/>
    <x v="1"/>
    <s v="Plaza Norte"/>
    <s v="Av. Alfredo Mendiola Nro 1400 Int. 132 - 134 C.C. Plaza Lima Norte"/>
    <s v="INDEPENDENCIA"/>
    <s v="LIMA"/>
    <s v="LIMA"/>
    <d v="2023-10-23T11:58:01"/>
    <x v="1463"/>
    <d v="2023-10-23T17:56:44"/>
    <x v="0"/>
    <x v="0"/>
    <x v="0"/>
  </r>
  <r>
    <n v="352"/>
    <s v="FDC9X1P89VFX-2"/>
    <s v="FDC9X1P89VFX"/>
    <s v="Normal"/>
    <s v="ANA CAROLINA SANCHEZ ALEGRIA"/>
    <s v="DNI"/>
    <n v="40897412"/>
    <n v="51"/>
    <n v="989303417"/>
    <x v="2"/>
    <s v="Tienda"/>
    <s v="Confirmada"/>
    <s v="Diferida"/>
    <s v="Ecommerce mobile"/>
    <m/>
    <m/>
    <x v="6"/>
    <s v="En Puerto"/>
    <m/>
    <x v="51"/>
    <s v="Schell 271 Miraflores Lima"/>
    <s v="Calle Schell Nro 271"/>
    <s v="MIRAFLORES"/>
    <s v="LIMA"/>
    <s v="LIMA"/>
    <d v="2023-10-23T11:54:45"/>
    <x v="40"/>
    <d v="2023-10-23T12:23:02"/>
    <x v="1"/>
    <x v="1"/>
    <x v="0"/>
  </r>
  <r>
    <n v="353"/>
    <s v="FDC9X1P89VFX-3"/>
    <s v="FDC9X1P89VFX"/>
    <s v="Normal"/>
    <s v="ANA CAROLINA SANCHEZ ALEGRIA"/>
    <s v="DNI"/>
    <n v="40897412"/>
    <n v="51"/>
    <n v="989303417"/>
    <x v="2"/>
    <s v="Tienda"/>
    <s v="Confirmada"/>
    <s v="Diferida"/>
    <s v="Ecommerce mobile"/>
    <s v="Tiendas"/>
    <s v="En Puerto"/>
    <x v="2"/>
    <s v="Creado"/>
    <m/>
    <x v="35"/>
    <s v="Schell 271 Miraflores Lima"/>
    <s v="Calle Schell Nro 271"/>
    <s v="MIRAFLORES"/>
    <s v="LIMA"/>
    <s v="LIMA"/>
    <d v="2023-10-23T11:54:45"/>
    <x v="40"/>
    <d v="2023-10-23T15:35:09"/>
    <x v="3"/>
    <x v="1"/>
    <x v="0"/>
  </r>
  <r>
    <n v="354"/>
    <s v="FDC9X1P9CH4Q-1"/>
    <s v="FDC9X1P9CH4Q"/>
    <s v="Normal"/>
    <s v="EDWIN PAULLO BAUTISTA"/>
    <s v="DNI"/>
    <n v="42702928"/>
    <n v="51"/>
    <n v="950594449"/>
    <x v="2"/>
    <s v="Tienda"/>
    <s v="Confirmada"/>
    <s v="Diferida"/>
    <s v="Ecommerce android"/>
    <m/>
    <m/>
    <x v="0"/>
    <s v="En Puerto"/>
    <m/>
    <x v="1"/>
    <s v="Ayacucho Asamblea 206-208 Ayacucho"/>
    <s v="Jr. Asamblea Nro. 206 - 208"/>
    <s v="AYACUCHO"/>
    <s v="HUAMANGA"/>
    <s v="AYACUCHO"/>
    <d v="2023-10-23T11:55:55"/>
    <x v="1464"/>
    <d v="2023-10-23T14:34:21"/>
    <x v="0"/>
    <x v="0"/>
    <x v="0"/>
  </r>
  <r>
    <n v="355"/>
    <s v="FDC9X1PJL7DE-1"/>
    <s v="FDC9X1PJL7DE"/>
    <s v="Normal"/>
    <s v="Marco Antonio  Nunez Espinoza"/>
    <s v="DNI"/>
    <n v="75507608"/>
    <n v="51"/>
    <n v="930002068"/>
    <x v="2"/>
    <s v="Tienda"/>
    <s v="Confirmada"/>
    <s v="Diferida"/>
    <s v="Ecommerce mobile"/>
    <s v="Cluster"/>
    <s v="En Puerto"/>
    <x v="2"/>
    <s v="Creado"/>
    <m/>
    <x v="0"/>
    <s v="Mega Plaza Independencia"/>
    <s v="Av. Alfredo Mendiola  Nro 698  C.C. Megaplaza Tda. 30"/>
    <s v="INDEPENDENCIA"/>
    <s v="LIMA"/>
    <s v="LIMA"/>
    <d v="2023-10-23T12:33:28"/>
    <x v="1465"/>
    <d v="2023-10-23T19:35:45"/>
    <x v="0"/>
    <x v="0"/>
    <x v="0"/>
  </r>
  <r>
    <n v="356"/>
    <s v="FDC9X1PUB2M8-1"/>
    <s v="FDC9X1PUB2M8"/>
    <s v="Normal"/>
    <s v="ANA FRANCISCA SANTA MARÍA ALVA"/>
    <s v="DNI"/>
    <n v="25752151"/>
    <n v="51"/>
    <n v="984705901"/>
    <x v="2"/>
    <s v="Tienda"/>
    <s v="Confirmada"/>
    <s v="Diferida"/>
    <s v="Ecommerce desktop"/>
    <m/>
    <m/>
    <x v="0"/>
    <s v="En Puerto"/>
    <m/>
    <x v="1"/>
    <s v="Real Plaza Cuzco"/>
    <s v="Av. La Cultura C.C. Real Plaza Cuzco, Tda Nro 148"/>
    <s v="CUSCO"/>
    <s v="CUSCO"/>
    <s v="CUSCO"/>
    <d v="2023-10-23T12:02:12"/>
    <x v="1466"/>
    <d v="2023-10-23T14:11:20"/>
    <x v="0"/>
    <x v="0"/>
    <x v="0"/>
  </r>
  <r>
    <n v="357"/>
    <s v="FDC9X1Q1ZNE3-1"/>
    <s v="FDC9X1Q1ZNE3"/>
    <s v="Normal"/>
    <s v="Desiree  Celis"/>
    <s v="DNI"/>
    <n v="71981439"/>
    <n v="51"/>
    <n v="913510933"/>
    <x v="2"/>
    <s v="Tienda"/>
    <s v="Confirmada"/>
    <s v="Diferida"/>
    <s v="Ecommerce mobile"/>
    <m/>
    <m/>
    <x v="2"/>
    <s v="En Puerto"/>
    <m/>
    <x v="1"/>
    <s v="Jr De La Union 860 Lima Lima"/>
    <s v="Jr. De la Union Nro 860"/>
    <s v="LIMA"/>
    <s v="LIMA"/>
    <s v="LIMA"/>
    <d v="2023-10-23T12:03:10"/>
    <x v="1467"/>
    <d v="2023-10-23T16:01:59"/>
    <x v="0"/>
    <x v="0"/>
    <x v="0"/>
  </r>
  <r>
    <n v="358"/>
    <s v="FDC9X1Q2884J-2"/>
    <s v="FDC9X1Q2884J"/>
    <s v="Normal"/>
    <s v="JENNY LIZBET QUISPE ALBERDI"/>
    <s v="DNI"/>
    <n v="46338324"/>
    <n v="51"/>
    <n v="971089004"/>
    <x v="2"/>
    <s v="Tienda"/>
    <s v="Confirmada"/>
    <s v="Diferida"/>
    <s v="Admin desktop"/>
    <m/>
    <m/>
    <x v="1"/>
    <s v="En Puerto"/>
    <m/>
    <x v="57"/>
    <s v="Ayacucho Asamblea 206-208 Ayacucho"/>
    <s v="Jr. Asamblea Nro. 206 - 208"/>
    <s v="AYACUCHO"/>
    <s v="HUAMANGA"/>
    <s v="AYACUCHO"/>
    <d v="2023-10-23T12:00:36"/>
    <x v="1468"/>
    <d v="2023-10-23T12:16:21"/>
    <x v="2"/>
    <x v="1"/>
    <x v="0"/>
  </r>
  <r>
    <n v="359"/>
    <s v="FDC9X1X0XZQ2-1"/>
    <s v="FDC9X1X0XZQ2"/>
    <s v="Normal"/>
    <s v="guisella del milagro inga ramos"/>
    <s v="DNI"/>
    <n v="45148175"/>
    <n v="51"/>
    <n v="961474756"/>
    <x v="2"/>
    <s v="Tienda"/>
    <s v="Confirmada"/>
    <s v="Diferida"/>
    <s v="Admin desktop"/>
    <m/>
    <m/>
    <x v="0"/>
    <s v="En Puerto"/>
    <m/>
    <x v="1"/>
    <s v="Tumbes Republica Del Peru 319 Tumbes"/>
    <s v="Av. Republica del Peru Nro 319 (Lote 31 Mz A)"/>
    <s v="TUMBES"/>
    <s v="TUMBES"/>
    <s v="TUMBES"/>
    <d v="2023-10-23T12:02:16"/>
    <x v="1469"/>
    <d v="2023-10-23T14:02:52"/>
    <x v="0"/>
    <x v="0"/>
    <x v="0"/>
  </r>
  <r>
    <n v="360"/>
    <s v="FDC9X1X6F81G-1"/>
    <s v="FDC9X1X6F81G"/>
    <s v="Normal"/>
    <s v="JULIO SILVA"/>
    <s v="DNI"/>
    <n v="9995400"/>
    <n v="51"/>
    <n v="961078059"/>
    <x v="2"/>
    <s v="Domicilio"/>
    <s v="Confirmada"/>
    <s v="Diferida"/>
    <s v="Ecommerce desktop"/>
    <m/>
    <m/>
    <x v="3"/>
    <s v="En Puerto"/>
    <m/>
    <x v="1"/>
    <s v="Delivery"/>
    <s v="FRANZ LISZT 398 SAN BORJA DEPARTAMENTO 401 ALT DE LA 10 DE SAN BORJA SUR"/>
    <s v="SAN BORJA"/>
    <s v="LIMA"/>
    <s v="LIMA"/>
    <d v="2023-10-23T12:07:21"/>
    <x v="1470"/>
    <d v="2023-10-23T16:44:18"/>
    <x v="0"/>
    <x v="0"/>
    <x v="0"/>
  </r>
  <r>
    <n v="361"/>
    <s v="FDC9X1XAJ4XO-1"/>
    <s v="FDC9X1XAJ4XO"/>
    <s v="Normal"/>
    <s v="YESENIA RAMIREZ LUNASCO"/>
    <s v="DNI"/>
    <n v="70370685"/>
    <n v="51"/>
    <n v="914919115"/>
    <x v="2"/>
    <s v="Tienda"/>
    <s v="Confirmada"/>
    <s v="Diferida"/>
    <s v="Ecommerce android"/>
    <m/>
    <m/>
    <x v="0"/>
    <s v="En Puerto"/>
    <m/>
    <x v="1"/>
    <s v="Ayacucho Asamblea 206-208 Ayacucho"/>
    <s v="Jr. Asamblea Nro. 206 - 208"/>
    <s v="AYACUCHO"/>
    <s v="HUAMANGA"/>
    <s v="AYACUCHO"/>
    <d v="2023-10-23T12:04:55"/>
    <x v="1471"/>
    <d v="2023-10-23T15:02:23"/>
    <x v="0"/>
    <x v="0"/>
    <x v="0"/>
  </r>
  <r>
    <n v="362"/>
    <s v="FDC9X1XALA42-1"/>
    <s v="FDC9X1XALA42"/>
    <s v="Normal"/>
    <s v="IRVI PEÑA CRUZ"/>
    <s v="DNI"/>
    <n v="72952962"/>
    <n v="51"/>
    <n v="988132451"/>
    <x v="2"/>
    <s v="Tienda"/>
    <s v="Confirmada"/>
    <s v="Diferida"/>
    <s v="Ecommerce android"/>
    <m/>
    <m/>
    <x v="0"/>
    <s v="En Puerto"/>
    <m/>
    <x v="1"/>
    <s v="Real Plaza Piura"/>
    <s v="Av. Sanchez Cerro 234 C.C. Real Plaza Piura Tda. 105"/>
    <s v="PIURA"/>
    <s v="PIURA"/>
    <s v="PIURA"/>
    <d v="2023-10-23T12:04:06"/>
    <x v="1472"/>
    <d v="2023-10-23T14:25:19"/>
    <x v="0"/>
    <x v="0"/>
    <x v="0"/>
  </r>
  <r>
    <n v="363"/>
    <s v="FDC9X1XU6JWF-1"/>
    <s v="FDC9X1XU6JWF"/>
    <s v="Normal"/>
    <s v="IRENE ELVIRA CASTILLO MIYASAKI"/>
    <s v="DNI"/>
    <n v="8886963"/>
    <n v="51"/>
    <n v="998086901"/>
    <x v="2"/>
    <s v="Tienda"/>
    <s v="Confirmada"/>
    <s v="Diferida"/>
    <s v="Ecommerce desktop"/>
    <m/>
    <m/>
    <x v="2"/>
    <s v="En Puerto"/>
    <m/>
    <x v="1"/>
    <s v="Plaza San Miguel"/>
    <s v="Av. La Marina Nro 2000 Tda. Nro 96 SN C.C. Plaza San Miguel"/>
    <s v="SAN MIGUEL"/>
    <s v="LIMA"/>
    <s v="LIMA"/>
    <d v="2023-10-23T12:07:08"/>
    <x v="1473"/>
    <d v="2023-10-23T16:08:18"/>
    <x v="0"/>
    <x v="0"/>
    <x v="0"/>
  </r>
  <r>
    <n v="364"/>
    <s v="FDC9X1XUPUM9-1"/>
    <s v="FDC9X1XUPUM9"/>
    <s v="Normal"/>
    <s v="ELSA MENDOZA QUISPE"/>
    <s v="DNI"/>
    <n v="74087905"/>
    <n v="51"/>
    <n v="926439737"/>
    <x v="2"/>
    <s v="Domicilio"/>
    <s v="Confirmada"/>
    <s v="Diferida"/>
    <s v="Ecommerce desktop"/>
    <m/>
    <m/>
    <x v="1"/>
    <s v="En Puerto"/>
    <m/>
    <x v="1"/>
    <s v="Delivery"/>
    <s v="AV. MARISCAL CASTILLA NÚMERO 333 AL FRENTE DE PRO EMPRESA/ BOTICA BIOFARMA"/>
    <s v="HUANTA"/>
    <s v="HUANTA"/>
    <s v="AYACUCHO"/>
    <d v="2023-10-23T16:38:53"/>
    <x v="1474"/>
    <d v="2023-10-23T18:33:44"/>
    <x v="0"/>
    <x v="0"/>
    <x v="0"/>
  </r>
  <r>
    <n v="365"/>
    <s v="FDC9X1XYTQZK-1"/>
    <s v="FDC9X1XYTQZK"/>
    <s v="Normal"/>
    <s v="HECTOR MANUEL VELASQUEZ RODRIGUEZ"/>
    <s v="DNI"/>
    <n v="74094164"/>
    <n v="51"/>
    <n v="937758620"/>
    <x v="2"/>
    <s v="Tienda"/>
    <s v="Confirmada"/>
    <s v="Diferida"/>
    <s v="Ecommerce android"/>
    <m/>
    <m/>
    <x v="2"/>
    <s v="En Puerto"/>
    <m/>
    <x v="1"/>
    <s v="Mega Plaza Villa El Salvador"/>
    <s v="Av. Lima Lote A-1 Int L103 Sub Lote A-1 C.C. Mega Plaza Express"/>
    <s v="VILLA EL SALVADOR"/>
    <s v="LIMA"/>
    <s v="LIMA"/>
    <d v="2023-10-23T12:07:38"/>
    <x v="1475"/>
    <d v="2023-10-23T16:10:52"/>
    <x v="0"/>
    <x v="0"/>
    <x v="0"/>
  </r>
  <r>
    <n v="366"/>
    <s v="FDC9X1Y097BK-1"/>
    <s v="FDC9X1Y097BK"/>
    <s v="Normal"/>
    <s v="ELIANA BERLY SHAPIAMA MEDINA"/>
    <s v="DNI"/>
    <n v="75368072"/>
    <n v="51"/>
    <n v="955456999"/>
    <x v="2"/>
    <s v="Tienda"/>
    <s v="Confirmada"/>
    <s v="Diferida"/>
    <s v="Ecommerce mobile"/>
    <m/>
    <m/>
    <x v="2"/>
    <s v="En Puerto"/>
    <m/>
    <x v="1"/>
    <s v="Open Plaza Atocongo"/>
    <s v="Av. Circunvalacion 1801-1803 C.C. Atocongo Open Plaza Tda. 16 - A"/>
    <s v="SAN JUAN DE MIRAFLORES"/>
    <s v="LIMA"/>
    <s v="LIMA"/>
    <d v="2023-10-23T12:09:37"/>
    <x v="1476"/>
    <d v="2023-10-23T18:48:34"/>
    <x v="0"/>
    <x v="0"/>
    <x v="0"/>
  </r>
  <r>
    <n v="367"/>
    <s v="FDC9X1Y3NDUF-1"/>
    <s v="FDC9X1Y3NDUF"/>
    <s v="Normal"/>
    <s v="VALERIA ROXANA ORE MENDOZA"/>
    <s v="DNI"/>
    <n v="71822028"/>
    <n v="51"/>
    <n v="927761295"/>
    <x v="2"/>
    <s v="Tienda"/>
    <s v="Confirmada"/>
    <s v="Diferida"/>
    <s v="Admin desktop"/>
    <m/>
    <m/>
    <x v="0"/>
    <s v="En Puerto"/>
    <m/>
    <x v="1"/>
    <s v="Chincha Mariscal Benavides 276 Ica"/>
    <s v="Av. Mariscal Benavides Nro 276"/>
    <s v="CHINCHA ALTA"/>
    <s v="CHINCHA"/>
    <s v="ICA"/>
    <d v="2023-10-23T12:09:33"/>
    <x v="1477"/>
    <d v="2023-10-23T14:40:54"/>
    <x v="0"/>
    <x v="0"/>
    <x v="0"/>
  </r>
  <r>
    <n v="368"/>
    <s v="FDC9X1Y5DK1M-1"/>
    <s v="FDC9X1Y5DK1M"/>
    <s v="Normal"/>
    <s v="BLANCA NOEMI MACHACA MACHACA"/>
    <s v="DNI"/>
    <n v="47063209"/>
    <n v="51"/>
    <n v="922394160"/>
    <x v="2"/>
    <s v="Tienda"/>
    <s v="Confirmada"/>
    <s v="Diferida"/>
    <s v="Admin mobile"/>
    <s v="Tiendas"/>
    <s v="En Puerto"/>
    <x v="0"/>
    <s v="Creado"/>
    <m/>
    <x v="58"/>
    <s v="Real Plaza Juliaca"/>
    <s v="Calle Tumbes y San Martin s/n C.C. Real Plaza Juliaca Tda. Nro 135"/>
    <s v="JULIACA"/>
    <s v="SAN ROMAN"/>
    <s v="PUNO"/>
    <d v="2023-10-23T12:09:25"/>
    <x v="1478"/>
    <d v="2023-10-23T13:15:55"/>
    <x v="3"/>
    <x v="1"/>
    <x v="0"/>
  </r>
  <r>
    <n v="369"/>
    <s v="FDC9X1Y5DK1M-2"/>
    <s v="FDC9X1Y5DK1M"/>
    <s v="Normal"/>
    <s v="BLANCA NOEMI MACHACA MACHACA"/>
    <s v="DNI"/>
    <n v="47063209"/>
    <n v="51"/>
    <n v="922394160"/>
    <x v="2"/>
    <s v="Tienda"/>
    <s v="Confirmada"/>
    <s v="Diferida"/>
    <s v="Admin mobile"/>
    <s v="Tiendas"/>
    <s v="En Puerto"/>
    <x v="0"/>
    <s v="Creado"/>
    <m/>
    <x v="33"/>
    <s v="Real Plaza Juliaca"/>
    <s v="Calle Tumbes y San Martin s/n C.C. Real Plaza Juliaca Tda. Nro 135"/>
    <s v="JULIACA"/>
    <s v="SAN ROMAN"/>
    <s v="PUNO"/>
    <d v="2023-10-23T12:09:25"/>
    <x v="1478"/>
    <d v="2023-10-23T16:35:14"/>
    <x v="3"/>
    <x v="1"/>
    <x v="0"/>
  </r>
  <r>
    <n v="370"/>
    <s v="FDC9X1YC1NMU-1"/>
    <s v="FDC9X1YC1NMU"/>
    <s v="Normal"/>
    <s v="CARMEN ROSA QUIJANO CHAVARRI"/>
    <s v="DNI"/>
    <n v="25630315"/>
    <n v="51"/>
    <n v="95583178"/>
    <x v="2"/>
    <s v="Tienda"/>
    <s v="Confirmada"/>
    <s v="Diferida"/>
    <s v="Admin desktop"/>
    <m/>
    <m/>
    <x v="2"/>
    <s v="En Puerto"/>
    <m/>
    <x v="1"/>
    <s v="Minka Callao"/>
    <s v="Av. Argentina 3093 Local L570 C.C. Minka"/>
    <s v="CALLAO"/>
    <s v="PROV. CONST. DEL CALLAO"/>
    <s v="CALLAO"/>
    <d v="2023-10-23T12:10:43"/>
    <x v="1479"/>
    <d v="2023-10-23T16:00:47"/>
    <x v="0"/>
    <x v="0"/>
    <x v="0"/>
  </r>
  <r>
    <n v="371"/>
    <s v="FDC9X1YH87RH-2"/>
    <s v="FDC9X1YH87RH"/>
    <s v="Normal"/>
    <s v="VLADIMIR LENIN CAMPOS MUNARRIZ"/>
    <s v="DNI"/>
    <n v="21875919"/>
    <n v="51"/>
    <n v="910762390"/>
    <x v="2"/>
    <s v="Tienda"/>
    <s v="Confirmada"/>
    <s v="Diferida"/>
    <s v="Admin mobile"/>
    <m/>
    <m/>
    <x v="1"/>
    <s v="En Puerto"/>
    <m/>
    <x v="47"/>
    <s v="SJL Proceres De Independencia 1713 Lima"/>
    <s v="Av. Proceres de la Independencia 1713 Interior A"/>
    <s v="SAN JUAN DE LURIGANCHO"/>
    <s v="LIMA"/>
    <s v="LIMA"/>
    <d v="2023-10-23T12:12:09"/>
    <x v="356"/>
    <d v="2023-10-23T13:31:52"/>
    <x v="2"/>
    <x v="1"/>
    <x v="0"/>
  </r>
  <r>
    <n v="372"/>
    <s v="FDC9X1YMCMAV-1"/>
    <s v="FDC9X1YMCMAV"/>
    <s v="Normal"/>
    <s v="RONAL GERMAN RAYMUNDO SARAVIA"/>
    <s v="DNI"/>
    <n v="21862714"/>
    <n v="51"/>
    <n v="988444113"/>
    <x v="2"/>
    <s v="Tienda"/>
    <s v="Confirmada"/>
    <s v="Diferida"/>
    <s v="Ecommerce desktop"/>
    <m/>
    <m/>
    <x v="2"/>
    <s v="En Puerto"/>
    <m/>
    <x v="1"/>
    <s v="Plaza Lima Sur Chorrillos"/>
    <s v="Av. Paseo de la Republica s/n C.C. Plaza Lima Sur Tda. Nro 229 - 231"/>
    <s v="CHORRILLOS"/>
    <s v="LIMA"/>
    <s v="LIMA"/>
    <d v="2023-10-23T12:13:05"/>
    <x v="1480"/>
    <d v="2023-10-23T18:24:35"/>
    <x v="0"/>
    <x v="0"/>
    <x v="0"/>
  </r>
  <r>
    <n v="373"/>
    <s v="FDC9X1YSWF79-2"/>
    <s v="FDC9X1YSWF79"/>
    <s v="Normal"/>
    <s v="KENNI JESUS VIDAL MARQUINA"/>
    <s v="DNI"/>
    <n v="42193422"/>
    <n v="51"/>
    <n v="948006763"/>
    <x v="2"/>
    <s v="Domicilio"/>
    <s v="Confirmada"/>
    <s v="Diferida"/>
    <s v="Ecommerce iOS"/>
    <m/>
    <m/>
    <x v="1"/>
    <s v="En Puerto"/>
    <m/>
    <x v="52"/>
    <s v="Delivery"/>
    <s v="JR. LEONCIÓ PRADO N° 265 ESQUINA CON COLEGIO MARELO A UNA CUADRA DE LA COOPERATIVA HACIA ARRIBA"/>
    <s v="CAJABAMBA"/>
    <s v="CAJABAMBA"/>
    <s v="CAJAMARCA"/>
    <d v="2023-10-23T12:17:39"/>
    <x v="357"/>
    <d v="2023-10-23T13:31:35"/>
    <x v="3"/>
    <x v="1"/>
    <x v="0"/>
  </r>
  <r>
    <n v="374"/>
    <s v="FDC9X1Z4C04S-1"/>
    <s v="FDC9X1Z4C04S"/>
    <s v="Normal"/>
    <s v="BRUNO MARINHO FRANCIA SUAREZ"/>
    <s v="DNI"/>
    <n v="48062470"/>
    <n v="51"/>
    <n v="992044118"/>
    <x v="2"/>
    <s v="Tienda"/>
    <s v="Confirmada"/>
    <s v="Diferida"/>
    <s v="Ecommerce desktop"/>
    <m/>
    <m/>
    <x v="2"/>
    <s v="En Puerto"/>
    <m/>
    <x v="1"/>
    <s v="Plaza San Miguel"/>
    <s v="Av. La Marina Nro 2000 Tda. Nro 96 SN C.C. Plaza San Miguel"/>
    <s v="SAN MIGUEL"/>
    <s v="LIMA"/>
    <s v="LIMA"/>
    <d v="2023-10-23T12:16:49"/>
    <x v="1481"/>
    <d v="2023-10-23T16:09:06"/>
    <x v="0"/>
    <x v="0"/>
    <x v="0"/>
  </r>
  <r>
    <n v="375"/>
    <s v="FDC9X1Z9OXJ5-1"/>
    <s v="FDC9X1Z9OXJ5"/>
    <s v="Normal"/>
    <s v="Eduardo Estacio Diaz"/>
    <s v="DNI"/>
    <n v="70398056"/>
    <n v="51"/>
    <n v="996476156"/>
    <x v="2"/>
    <s v="Tienda"/>
    <s v="Confirmada"/>
    <s v="Diferida"/>
    <s v="Ecommerce mobile"/>
    <m/>
    <m/>
    <x v="2"/>
    <s v="En Puerto"/>
    <m/>
    <x v="1"/>
    <s v="Mall Plaza Bellavista"/>
    <s v="Av. Oscar R. Benavides Nro 3866 C.C. Mall Aventura Plaza Tda. 1040"/>
    <s v="CALLAO"/>
    <s v="PROV. CONST. DEL CALLAO"/>
    <s v="CALLAO"/>
    <d v="2023-10-23T12:18:49"/>
    <x v="1482"/>
    <d v="2023-10-23T16:07:56"/>
    <x v="0"/>
    <x v="0"/>
    <x v="0"/>
  </r>
  <r>
    <n v="376"/>
    <s v="FDC9X1ZB03HD-1"/>
    <s v="FDC9X1ZB03HD"/>
    <s v="Normal"/>
    <s v="victor manuel valderrama herrera"/>
    <s v="DNI"/>
    <n v="41386784"/>
    <n v="51"/>
    <n v="960950167"/>
    <x v="2"/>
    <s v="Tienda"/>
    <s v="Confirmada"/>
    <s v="Diferida"/>
    <s v="Ecommerce desktop"/>
    <m/>
    <m/>
    <x v="0"/>
    <s v="En Puerto"/>
    <m/>
    <x v="1"/>
    <s v="Trujillo Ayacucho 552 La Libertad"/>
    <s v="Jr. Ayacucho Nro 552"/>
    <s v="TRUJILLO"/>
    <s v="TRUJILLO"/>
    <s v="LA LIBERTAD"/>
    <d v="2023-10-23T12:16:55"/>
    <x v="1483"/>
    <d v="2023-10-23T13:48:42"/>
    <x v="0"/>
    <x v="0"/>
    <x v="0"/>
  </r>
  <r>
    <n v="377"/>
    <s v="FDC9X1ZLD6G8-2"/>
    <s v="FDC9X1ZLD6G8"/>
    <s v="Normal"/>
    <s v="ANGELICA LANDEON GUERRA"/>
    <s v="DNI"/>
    <n v="42858476"/>
    <n v="51"/>
    <n v="940510419"/>
    <x v="2"/>
    <s v="Tienda"/>
    <s v="Confirmada"/>
    <s v="Diferida"/>
    <s v="Ecommerce android"/>
    <s v="Tiendas"/>
    <s v="En Puerto"/>
    <x v="2"/>
    <s v="Creado"/>
    <m/>
    <x v="35"/>
    <s v="Real Plaza Villa Maria Del Triunfo"/>
    <s v="Av. Pachacutec Nro 3721-3781 Tda L.C. 304 C.C. Real Plaza Villa Maria - P.J. Cesar Vallejo Nueva Esperanza"/>
    <s v="VILLA MARIA DEL TRIUNFO"/>
    <s v="LIMA"/>
    <s v="LIMA"/>
    <d v="2023-10-23T12:18:13"/>
    <x v="44"/>
    <d v="2023-10-23T16:12:05"/>
    <x v="3"/>
    <x v="1"/>
    <x v="0"/>
  </r>
  <r>
    <n v="378"/>
    <s v="FDC9X1ZMZ311-1"/>
    <s v="FDC9X1ZMZ311"/>
    <s v="Normal"/>
    <s v="Madonna del Pilar  Iparraguirre Vargas"/>
    <s v="DNI"/>
    <n v="43964046"/>
    <n v="51"/>
    <n v="982539278"/>
    <x v="2"/>
    <s v="Tienda"/>
    <s v="Confirmada"/>
    <s v="Diferida"/>
    <s v="Admin mobile"/>
    <m/>
    <m/>
    <x v="0"/>
    <s v="En Puerto"/>
    <m/>
    <x v="1"/>
    <s v="Chimbote Ladislao Espinar 505-509 Ancash"/>
    <s v="Jr. Ladislao Espinar Nro 505 - 509"/>
    <s v="CHIMBOTE"/>
    <s v="SANTA"/>
    <s v="ANCASH"/>
    <d v="2023-10-23T12:20:01"/>
    <x v="1484"/>
    <d v="2023-10-23T15:57:03"/>
    <x v="0"/>
    <x v="0"/>
    <x v="0"/>
  </r>
  <r>
    <n v="379"/>
    <s v="FDC9X1ZSMQ4D-1"/>
    <s v="FDC9X1ZSMQ4D"/>
    <s v="Normal"/>
    <s v="ALDO ALEXIS ZAVALA GARCIA"/>
    <s v="DNI"/>
    <n v="80338762"/>
    <n v="51"/>
    <n v="976336567"/>
    <x v="2"/>
    <s v="Tienda"/>
    <s v="Confirmada"/>
    <s v="Diferida"/>
    <s v="Ecommerce android"/>
    <m/>
    <m/>
    <x v="2"/>
    <s v="En Puerto"/>
    <m/>
    <x v="1"/>
    <s v="Real Plaza Centro Cívico"/>
    <s v="Av. Garcilazo de la Vega Nro 1337 Int. 2011 C.C. Real Plaza Centro Civico"/>
    <s v="LIMA"/>
    <s v="LIMA"/>
    <s v="LIMA"/>
    <d v="2023-10-23T12:20:42"/>
    <x v="1485"/>
    <d v="2023-10-23T18:23:50"/>
    <x v="0"/>
    <x v="0"/>
    <x v="0"/>
  </r>
  <r>
    <n v="380"/>
    <s v="FDC9X1ZXGCWP-1"/>
    <s v="FDC9X1ZXGCWP"/>
    <s v="Normal"/>
    <s v="DILMER FERNANDEZ MENOR"/>
    <s v="DNI"/>
    <n v="47373748"/>
    <n v="51"/>
    <n v="978306691"/>
    <x v="2"/>
    <s v="Tienda"/>
    <s v="Confirmada"/>
    <s v="Diferida"/>
    <s v="Admin mobile"/>
    <m/>
    <m/>
    <x v="0"/>
    <s v="En Puerto"/>
    <m/>
    <x v="1"/>
    <s v="Moyobamba San Martin 365 San Martin"/>
    <s v="Jr. San Martin 365"/>
    <s v="MOYOBAMBA"/>
    <s v="MOYOBAMBA"/>
    <s v="SAN MARTÍN"/>
    <d v="2023-10-23T12:42:56"/>
    <x v="1486"/>
    <d v="2023-10-23T14:23:39"/>
    <x v="0"/>
    <x v="0"/>
    <x v="0"/>
  </r>
  <r>
    <n v="381"/>
    <s v="FDC9X20A5TN1-1"/>
    <s v="FDC9X20A5TN1"/>
    <s v="Normal"/>
    <s v="Roxana  Delgado tan"/>
    <s v="DNI"/>
    <n v="47717461"/>
    <n v="51"/>
    <n v="959249431"/>
    <x v="2"/>
    <s v="Domicilio"/>
    <s v="Confirmada"/>
    <s v="Diferida"/>
    <s v="Ecommerce mobile"/>
    <m/>
    <m/>
    <x v="1"/>
    <s v="En Puerto"/>
    <m/>
    <x v="59"/>
    <s v="Delivery"/>
    <s v="Plaza 2 de mayo nro 64 .lima centro  Cudra 1 de la av . Nicolás de pierola._x000a_Nota . Entregar de 11.am ah 7.pm porque es tienda y se habré a esa hora"/>
    <s v="LIMA"/>
    <s v="LIMA"/>
    <s v="LIMA"/>
    <d v="2023-10-23T12:24:12"/>
    <x v="1487"/>
    <d v="2023-10-23T12:52:00"/>
    <x v="3"/>
    <x v="1"/>
    <x v="0"/>
  </r>
  <r>
    <n v="382"/>
    <s v="FDC9X20SZ9EM-1"/>
    <s v="FDC9X20SZ9EM"/>
    <s v="Normal"/>
    <s v="JANELLA TELLO MUÑOZ"/>
    <s v="DNI"/>
    <n v="70884751"/>
    <n v="51"/>
    <n v="947167655"/>
    <x v="2"/>
    <s v="Tienda"/>
    <s v="Confirmada"/>
    <s v="Diferida"/>
    <s v="Ecommerce desktop"/>
    <s v="Cluster"/>
    <s v="En Puerto"/>
    <x v="2"/>
    <s v="Creado"/>
    <m/>
    <x v="0"/>
    <s v="Real Plaza Centro Cívico"/>
    <s v="Av. Garcilazo de la Vega Nro 1337 Int. 2011 C.C. Real Plaza Centro Civico"/>
    <s v="LIMA"/>
    <s v="LIMA"/>
    <s v="LIMA"/>
    <d v="2023-10-23T12:25:57"/>
    <x v="1488"/>
    <d v="2023-10-23T19:40:26"/>
    <x v="0"/>
    <x v="0"/>
    <x v="0"/>
  </r>
  <r>
    <n v="383"/>
    <s v="FDC9X20Y7X9O-1"/>
    <s v="FDC9X20Y7X9O"/>
    <s v="Normal"/>
    <s v="IVANA FADIA ESPERANZA SAAVEDRA DIAZ"/>
    <s v="DNI"/>
    <n v="75896924"/>
    <n v="51"/>
    <n v="940146851"/>
    <x v="2"/>
    <s v="Tienda"/>
    <s v="Confirmada"/>
    <s v="Diferida"/>
    <s v="Ecommerce mobile"/>
    <m/>
    <m/>
    <x v="4"/>
    <s v="En Puerto"/>
    <m/>
    <x v="1"/>
    <s v="Jockey Plaza"/>
    <s v="Av. Javier Prado Este 4200 C.C. Jockey Plaza Tda. Nro 264"/>
    <s v="SANTIAGO DE SURCO"/>
    <s v="LIMA"/>
    <s v="LIMA"/>
    <d v="2023-10-23T12:28:50"/>
    <x v="370"/>
    <d v="2023-10-23T16:43:03"/>
    <x v="0"/>
    <x v="0"/>
    <x v="0"/>
  </r>
  <r>
    <n v="384"/>
    <s v="FDC9X20YP2Q2-2"/>
    <s v="FDC9X20YP2Q2"/>
    <s v="Normal"/>
    <s v="KATHERINE VIOLETA DEL BARZO MARTEL"/>
    <s v="DNI"/>
    <n v="45173062"/>
    <n v="51"/>
    <n v="935490877"/>
    <x v="2"/>
    <s v="Tienda"/>
    <s v="Confirmada"/>
    <s v="Diferida"/>
    <s v="Ecommerce mobile"/>
    <s v="Cluster"/>
    <s v="En Puerto"/>
    <x v="2"/>
    <s v="Creado"/>
    <m/>
    <x v="60"/>
    <s v="Open Plaza Atocongo"/>
    <s v="Av. Circunvalacion 1801-1803 C.C. Atocongo Open Plaza Tda. 16 - A"/>
    <s v="SAN JUAN DE MIRAFLORES"/>
    <s v="LIMA"/>
    <s v="LIMA"/>
    <d v="2023-10-23T12:28:26"/>
    <x v="371"/>
    <d v="2023-10-23T14:32:01"/>
    <x v="3"/>
    <x v="1"/>
    <x v="0"/>
  </r>
  <r>
    <n v="385"/>
    <s v="FDC9X213RA16-1"/>
    <s v="FDC9X213RA16"/>
    <s v="Normal"/>
    <s v="ROBERTO EDUARDO NARANJO ASANZA"/>
    <s v="CE"/>
    <n v="703366922"/>
    <n v="51"/>
    <n v="980182177"/>
    <x v="2"/>
    <s v="Tienda"/>
    <s v="Confirmada"/>
    <s v="Diferida"/>
    <s v="Admin desktop"/>
    <m/>
    <m/>
    <x v="0"/>
    <s v="En Puerto"/>
    <m/>
    <x v="1"/>
    <s v="Tumbes Republica Del Peru 319 Tumbes"/>
    <s v="Av. Republica del Peru Nro 319 (Lote 31 Mz A)"/>
    <s v="TUMBES"/>
    <s v="TUMBES"/>
    <s v="TUMBES"/>
    <d v="2023-10-23T12:34:36"/>
    <x v="1489"/>
    <d v="2023-10-23T15:25:59"/>
    <x v="0"/>
    <x v="0"/>
    <x v="0"/>
  </r>
  <r>
    <n v="386"/>
    <s v="FDC9X2146A98-1"/>
    <s v="FDC9X2146A98"/>
    <s v="Normal"/>
    <s v="SUSANA JENNY PEREYRA"/>
    <s v="DNI"/>
    <n v="1866321"/>
    <n v="51"/>
    <n v="961514141"/>
    <x v="2"/>
    <s v="Tienda"/>
    <s v="Confirmada"/>
    <s v="Diferida"/>
    <s v="Ecommerce android"/>
    <m/>
    <m/>
    <x v="0"/>
    <s v="En Puerto"/>
    <m/>
    <x v="1"/>
    <s v="Tacna San Martin 737 Tacna"/>
    <s v="Av. San Martin Nro 737"/>
    <s v="TACNA"/>
    <s v="TACNA"/>
    <s v="TACNA"/>
    <d v="2023-10-23T14:50:08"/>
    <x v="1490"/>
    <d v="2023-10-23T16:10:11"/>
    <x v="0"/>
    <x v="0"/>
    <x v="0"/>
  </r>
  <r>
    <n v="387"/>
    <s v="FDC9X21B2Y7R-1"/>
    <s v="FDC9X21B2Y7R"/>
    <s v="Normal"/>
    <s v="SUSAN NADIN ALVARADO TABOADA"/>
    <s v="DNI"/>
    <n v="48619462"/>
    <n v="51"/>
    <n v="932791814"/>
    <x v="2"/>
    <s v="Tienda"/>
    <s v="Confirmada"/>
    <s v="Diferida"/>
    <s v="Ecommerce desktop"/>
    <m/>
    <m/>
    <x v="4"/>
    <s v="En Puerto"/>
    <m/>
    <x v="19"/>
    <s v="Real Plaza Chiclayo"/>
    <s v="Calle Mariscal Andrés A. Cáceres 222 C.C. Real Plaza Chiclayo Tda. PC08"/>
    <s v="CHICLAYO"/>
    <s v="CHICLAYO"/>
    <s v="LAMBAYEQUE"/>
    <d v="2023-10-23T12:30:07"/>
    <x v="1491"/>
    <d v="2023-10-23T15:38:16"/>
    <x v="2"/>
    <x v="1"/>
    <x v="0"/>
  </r>
  <r>
    <n v="388"/>
    <s v="FDC9X21FHKLE-1"/>
    <s v="FDC9X21FHKLE"/>
    <s v="Normal"/>
    <s v="CESIA RAQUEL REYES VASQUEZ"/>
    <s v="DNI"/>
    <n v="72697890"/>
    <n v="51"/>
    <n v="974583634"/>
    <x v="2"/>
    <s v="Tienda"/>
    <s v="Confirmada"/>
    <s v="Diferida"/>
    <s v="Admin mobile"/>
    <m/>
    <m/>
    <x v="0"/>
    <s v="En Puerto"/>
    <m/>
    <x v="1"/>
    <s v="Chimbote Ladislao Espinar 505-509 Ancash"/>
    <s v="Jr. Ladislao Espinar Nro 505 - 509"/>
    <s v="CHIMBOTE"/>
    <s v="SANTA"/>
    <s v="ANCASH"/>
    <d v="2023-10-23T12:29:09"/>
    <x v="1492"/>
    <d v="2023-10-23T15:54:42"/>
    <x v="0"/>
    <x v="0"/>
    <x v="0"/>
  </r>
  <r>
    <n v="389"/>
    <s v="FDC9X21I61LY-1"/>
    <s v="FDC9X21I61LY"/>
    <s v="Normal"/>
    <s v="IVAN ALEXIS ALVA ARCAYO"/>
    <s v="DNI"/>
    <n v="40041928"/>
    <n v="51"/>
    <n v="979451973"/>
    <x v="2"/>
    <s v="Tienda"/>
    <s v="Confirmada"/>
    <s v="Diferida"/>
    <s v="Ecommerce android"/>
    <m/>
    <m/>
    <x v="2"/>
    <s v="En Puerto"/>
    <m/>
    <x v="1"/>
    <s v="Mall Plaza Comas"/>
    <s v="Av. Los Angeles S/N - Mall Plaza Comas Tda B1014 - B1018"/>
    <s v="COMAS"/>
    <s v="LIMA"/>
    <s v="LIMA"/>
    <d v="2023-10-23T12:30:09"/>
    <x v="1493"/>
    <d v="2023-10-23T15:59:36"/>
    <x v="0"/>
    <x v="0"/>
    <x v="0"/>
  </r>
  <r>
    <n v="390"/>
    <s v="FDC9X21QW0J0-1"/>
    <s v="FDC9X21QW0J0"/>
    <s v="Normal"/>
    <s v="Manuela yohana Coaguila quicaño"/>
    <s v="DNI"/>
    <n v="42279438"/>
    <n v="51"/>
    <n v="959394383"/>
    <x v="2"/>
    <s v="Tienda"/>
    <s v="Confirmada"/>
    <s v="Diferida"/>
    <s v="Ecommerce mobile"/>
    <m/>
    <m/>
    <x v="0"/>
    <s v="En Puerto"/>
    <m/>
    <x v="1"/>
    <s v="Real Plaza Arequipa"/>
    <s v="Av. El Ejercito 1009 Urb. Leon XXIII C.C. Real Plaza Arequipa LC-132"/>
    <s v="CAYMA"/>
    <s v="AREQUIPA"/>
    <s v="AREQUIPA"/>
    <d v="2023-10-23T12:32:25"/>
    <x v="1494"/>
    <d v="2023-10-23T13:59:08"/>
    <x v="0"/>
    <x v="0"/>
    <x v="0"/>
  </r>
  <r>
    <n v="391"/>
    <s v="FDC9X21XZNIJ-1"/>
    <s v="FDC9X21XZNIJ"/>
    <s v="Normal"/>
    <s v="ALDO ATHER RENGIFO ESPINOZA"/>
    <s v="DNI"/>
    <n v="42848397"/>
    <n v="51"/>
    <n v="903140883"/>
    <x v="2"/>
    <s v="Tienda"/>
    <s v="Confirmada"/>
    <s v="Diferida"/>
    <s v="Ecommerce desktop"/>
    <m/>
    <m/>
    <x v="4"/>
    <s v="En Puerto"/>
    <m/>
    <x v="1"/>
    <s v="Jockey Plaza"/>
    <s v="Av. Javier Prado Este 4200 C.C. Jockey Plaza Tda. Nro 264"/>
    <s v="SANTIAGO DE SURCO"/>
    <s v="LIMA"/>
    <s v="LIMA"/>
    <d v="2023-10-23T12:35:16"/>
    <x v="1495"/>
    <d v="2023-10-23T16:40:12"/>
    <x v="0"/>
    <x v="0"/>
    <x v="0"/>
  </r>
  <r>
    <n v="392"/>
    <s v="FDC9X222ZPT5-1"/>
    <s v="FDC9X222ZPT5"/>
    <s v="Normal"/>
    <s v="FREDY CESAR ALVARON ARANDA"/>
    <s v="DNI"/>
    <n v="45526573"/>
    <n v="51"/>
    <n v="921092883"/>
    <x v="2"/>
    <s v="Tienda"/>
    <s v="Confirmada"/>
    <s v="Diferida"/>
    <s v="Ecommerce desktop"/>
    <m/>
    <m/>
    <x v="0"/>
    <s v="En Puerto"/>
    <m/>
    <x v="1"/>
    <s v="Huaraz Luzuriaga 526 Ancash"/>
    <s v="Av. Luzuriaga Nro 526"/>
    <s v="HUARAZ"/>
    <s v="HUARAZ"/>
    <s v="ANCASH"/>
    <d v="2023-10-23T12:34:00"/>
    <x v="1496"/>
    <d v="2023-10-23T14:36:10"/>
    <x v="0"/>
    <x v="0"/>
    <x v="0"/>
  </r>
  <r>
    <n v="393"/>
    <s v="FDC9X22BX92R-1"/>
    <s v="FDC9X22BX92R"/>
    <s v="Normal"/>
    <s v="ROSA ELVIRA KENGUA MARTINEZ"/>
    <s v="DNI"/>
    <n v="21887919"/>
    <n v="51"/>
    <n v="981588829"/>
    <x v="2"/>
    <s v="Tienda"/>
    <s v="Confirmada"/>
    <s v="Diferida"/>
    <s v="Ecommerce android"/>
    <m/>
    <m/>
    <x v="0"/>
    <s v="En Puerto"/>
    <m/>
    <x v="1"/>
    <s v="Chincha Mariscal Benavides 276 Ica"/>
    <s v="Av. Mariscal Benavides Nro 276"/>
    <s v="CHINCHA ALTA"/>
    <s v="CHINCHA"/>
    <s v="ICA"/>
    <d v="2023-10-23T12:34:22"/>
    <x v="1497"/>
    <d v="2023-10-23T13:52:07"/>
    <x v="0"/>
    <x v="0"/>
    <x v="0"/>
  </r>
  <r>
    <n v="394"/>
    <s v="FDC9X22F0PI6-1"/>
    <s v="FDC9X22F0PI6"/>
    <s v="Normal"/>
    <s v="ELIZABETH  CHAVEZ CERVANTES"/>
    <s v="DNI"/>
    <n v="9109640"/>
    <n v="51"/>
    <n v="982435056"/>
    <x v="2"/>
    <s v="Tienda"/>
    <s v="Confirmada"/>
    <s v="Diferida"/>
    <s v="Ecommerce desktop"/>
    <m/>
    <m/>
    <x v="2"/>
    <s v="En Puerto"/>
    <m/>
    <x v="1"/>
    <s v="Mall Del Sur"/>
    <s v="Av. Los Lirios Nro 301 LCS-1042 C.C. Mall del Sur"/>
    <s v="SAN JUAN DE MIRAFLORES"/>
    <s v="LIMA"/>
    <s v="LIMA"/>
    <d v="2023-10-23T12:35:45"/>
    <x v="1498"/>
    <d v="2023-10-23T16:06:56"/>
    <x v="0"/>
    <x v="0"/>
    <x v="0"/>
  </r>
  <r>
    <n v="395"/>
    <s v="FDC9X22TST71-1"/>
    <s v="FDC9X22TST71"/>
    <s v="Normal"/>
    <s v="SONIA RUTH APAZA RIOS"/>
    <s v="DNI"/>
    <n v="23873247"/>
    <n v="51"/>
    <n v="996001552"/>
    <x v="2"/>
    <s v="Tienda"/>
    <s v="Confirmada"/>
    <s v="Diferida"/>
    <s v="Ecommerce android"/>
    <m/>
    <m/>
    <x v="0"/>
    <s v="En Puerto"/>
    <m/>
    <x v="1"/>
    <s v="Real Plaza Cuzco"/>
    <s v="Av. La Cultura C.C. Real Plaza Cuzco, Tda Nro 148"/>
    <s v="CUSCO"/>
    <s v="CUSCO"/>
    <s v="CUSCO"/>
    <d v="2023-10-23T12:41:16"/>
    <x v="1499"/>
    <d v="2023-10-23T15:20:51"/>
    <x v="0"/>
    <x v="0"/>
    <x v="0"/>
  </r>
  <r>
    <n v="396"/>
    <s v="FDC9X23ANGBT-1"/>
    <s v="FDC9X23ANGBT"/>
    <s v="Normal"/>
    <s v="Carlos Frank Marreros Panduro"/>
    <s v="DNI"/>
    <n v="74996230"/>
    <n v="51"/>
    <n v="913577906"/>
    <x v="2"/>
    <s v="Tienda"/>
    <s v="Confirmada"/>
    <s v="Diferida"/>
    <s v="Ecommerce mobile"/>
    <m/>
    <m/>
    <x v="2"/>
    <s v="En Puerto"/>
    <m/>
    <x v="1"/>
    <s v="Schell 271 Miraflores Lima"/>
    <s v="Calle Schell Nro 271"/>
    <s v="MIRAFLORES"/>
    <s v="LIMA"/>
    <s v="LIMA"/>
    <d v="2023-10-23T12:40:54"/>
    <x v="1500"/>
    <d v="2023-10-23T17:02:41"/>
    <x v="0"/>
    <x v="0"/>
    <x v="0"/>
  </r>
  <r>
    <n v="397"/>
    <s v="FDC9X23H0TT2-1"/>
    <s v="FDC9X23H0TT2"/>
    <s v="Normal"/>
    <s v="JULIO CESAR MEDINA CARRASCO"/>
    <s v="DNI"/>
    <n v="61699266"/>
    <n v="51"/>
    <n v="967596724"/>
    <x v="2"/>
    <s v="Tienda"/>
    <s v="Confirmada"/>
    <s v="Diferida"/>
    <s v="Ecommerce mobile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12:49:17"/>
    <x v="1501"/>
    <d v="2023-10-23T15:56:59"/>
    <x v="0"/>
    <x v="0"/>
    <x v="0"/>
  </r>
  <r>
    <n v="398"/>
    <s v="FDC9X23RX46M-1"/>
    <s v="FDC9X23RX46M"/>
    <s v="Normal"/>
    <s v="EVELIN LESLY OBREGON PEÑA"/>
    <s v="DNI"/>
    <n v="77051273"/>
    <n v="51"/>
    <n v="930237219"/>
    <x v="2"/>
    <s v="Tienda"/>
    <s v="Confirmada"/>
    <s v="Diferida"/>
    <s v="Admin mobile"/>
    <s v="Tiendas"/>
    <s v="En Puerto"/>
    <x v="0"/>
    <s v="Creado"/>
    <m/>
    <x v="61"/>
    <s v="Sullana San Martin 620 Piura"/>
    <s v="Calle San Martin Nro 620"/>
    <s v="SULLANA"/>
    <s v="SULLANA"/>
    <s v="PIURA"/>
    <d v="2023-10-23T12:42:58"/>
    <x v="1502"/>
    <d v="2023-10-23T13:04:28"/>
    <x v="3"/>
    <x v="1"/>
    <x v="0"/>
  </r>
  <r>
    <n v="399"/>
    <s v="FDC9X23X1GVA-1"/>
    <s v="FDC9X23X1GVA"/>
    <s v="Normal"/>
    <s v="GLENDA XIOMARA MAYTE ALBURQUEQUE ESQUIVEL"/>
    <s v="DNI"/>
    <n v="70611580"/>
    <n v="51"/>
    <n v="961283068"/>
    <x v="2"/>
    <s v="Tienda"/>
    <s v="Confirmada"/>
    <s v="Diferida"/>
    <s v="Ecommerce desktop"/>
    <m/>
    <m/>
    <x v="0"/>
    <s v="En Puerto"/>
    <m/>
    <x v="1"/>
    <s v="Chimbote Ladislao Espinar 505-509 Ancash"/>
    <s v="Jr. Ladislao Espinar Nro 505 - 509"/>
    <s v="CHIMBOTE"/>
    <s v="SANTA"/>
    <s v="ANCASH"/>
    <d v="2023-10-23T12:44:17"/>
    <x v="1503"/>
    <d v="2023-10-23T16:06:45"/>
    <x v="0"/>
    <x v="0"/>
    <x v="0"/>
  </r>
  <r>
    <n v="400"/>
    <s v="FDC9X24F31D3-1"/>
    <s v="FDC9X24F31D3"/>
    <s v="Normal"/>
    <s v="Michelle Bravo"/>
    <s v="DNI"/>
    <n v="1207338565"/>
    <n v="51"/>
    <n v="981061257"/>
    <x v="2"/>
    <s v="Tienda"/>
    <s v="Confirmada"/>
    <s v="Diferida"/>
    <s v="Admin desktop"/>
    <m/>
    <m/>
    <x v="0"/>
    <s v="En Puerto"/>
    <m/>
    <x v="1"/>
    <s v="Real Plaza Chiclayo"/>
    <s v="Calle Mariscal Andrés A. Cáceres 222 C.C. Real Plaza Chiclayo Tda. PC08"/>
    <s v="CHICLAYO"/>
    <s v="CHICLAYO"/>
    <s v="LAMBAYEQUE"/>
    <d v="2023-10-23T12:47:30"/>
    <x v="391"/>
    <d v="2023-10-23T15:01:58"/>
    <x v="0"/>
    <x v="0"/>
    <x v="0"/>
  </r>
  <r>
    <n v="401"/>
    <s v="FDC9X24KSTNA-1"/>
    <s v="FDC9X24KSTNA"/>
    <s v="Normal"/>
    <s v="MARLENY  PATACA RODRIGUEZ"/>
    <s v="DNI"/>
    <n v="41331302"/>
    <n v="51"/>
    <n v="958432626"/>
    <x v="2"/>
    <s v="Tienda"/>
    <s v="Confirmada"/>
    <s v="Diferida"/>
    <s v="Admin desktop"/>
    <m/>
    <m/>
    <x v="0"/>
    <s v="En Puerto"/>
    <m/>
    <x v="1"/>
    <s v="Abancay Arequipa 305 Apurimac"/>
    <s v="Jr. Arequipa 305"/>
    <s v="ABANCAY"/>
    <s v="ABANCAY"/>
    <s v="APURÍMAC"/>
    <d v="2023-10-23T12:47:39"/>
    <x v="1504"/>
    <d v="2023-10-23T13:54:51"/>
    <x v="0"/>
    <x v="0"/>
    <x v="0"/>
  </r>
  <r>
    <n v="402"/>
    <s v="FDC9X24Q1GFW-1"/>
    <s v="FDC9X24Q1GFW"/>
    <s v="Normal"/>
    <s v="URSULA ANDREA GUILLEN MENDOZA"/>
    <s v="DNI"/>
    <n v="41987050"/>
    <n v="51"/>
    <n v="972694604"/>
    <x v="2"/>
    <s v="Tienda"/>
    <s v="Confirmada"/>
    <s v="Diferida"/>
    <s v="Ecommerce android"/>
    <m/>
    <m/>
    <x v="0"/>
    <s v="En Puerto"/>
    <m/>
    <x v="1"/>
    <s v="Plaza Del Sol Ica"/>
    <s v="Av. San Martin 727 - 763, LC 236-238"/>
    <s v="ICA"/>
    <s v="ICA"/>
    <s v="ICA"/>
    <d v="2023-10-23T12:49:36"/>
    <x v="1505"/>
    <d v="2023-10-23T15:00:51"/>
    <x v="0"/>
    <x v="0"/>
    <x v="0"/>
  </r>
  <r>
    <n v="403"/>
    <s v="FDC9X25DOHWQ-1"/>
    <s v="FDC9X25DOHWQ"/>
    <s v="Normal"/>
    <s v="KELLY JHILERY ASTOCHADO PEREZ"/>
    <s v="DNI"/>
    <n v="74694087"/>
    <n v="51"/>
    <n v="950644498"/>
    <x v="2"/>
    <s v="Domicilio"/>
    <s v="Confirmada"/>
    <s v="Diferida"/>
    <s v="Ecommerce mobile"/>
    <m/>
    <m/>
    <x v="1"/>
    <s v="En Puerto"/>
    <m/>
    <x v="33"/>
    <s v="Delivery"/>
    <s v="PROLONGACIÓN PARDO MIGUEL #105 Cerca a la academia IMPULSO, primer piso es una tienda."/>
    <s v="JAEN"/>
    <s v="JAEN"/>
    <s v="CAJAMARCA"/>
    <d v="2023-10-23T12:52:58"/>
    <x v="1506"/>
    <d v="2023-10-23T16:44:37"/>
    <x v="3"/>
    <x v="1"/>
    <x v="0"/>
  </r>
  <r>
    <n v="404"/>
    <s v="FDC9X25JR59W-1"/>
    <s v="FDC9X25JR59W"/>
    <s v="Normal"/>
    <s v="ANTHONY BERLY BERLANGA EGUIA"/>
    <s v="DNI"/>
    <n v="70307333"/>
    <n v="51"/>
    <n v="997782412"/>
    <x v="2"/>
    <s v="Tienda"/>
    <s v="Confirmada"/>
    <s v="Diferida"/>
    <s v="Ecommerce android"/>
    <m/>
    <m/>
    <x v="2"/>
    <s v="En Puerto"/>
    <m/>
    <x v="1"/>
    <s v="SJM San Juan 1162 Lima"/>
    <s v="Av. San Juan Nro 1162 - 1162a"/>
    <s v="SAN JUAN DE MIRAFLORES"/>
    <s v="LIMA"/>
    <s v="LIMA"/>
    <d v="2023-10-23T13:00:56"/>
    <x v="1507"/>
    <d v="2023-10-23T18:21:51"/>
    <x v="0"/>
    <x v="0"/>
    <x v="0"/>
  </r>
  <r>
    <n v="405"/>
    <s v="FDC9X25KY0S5-1"/>
    <s v="FDC9X25KY0S5"/>
    <s v="Normal"/>
    <s v="LADY ELIZABETH CARMEN MIRANDA"/>
    <s v="DNI"/>
    <n v="47563676"/>
    <n v="51"/>
    <n v="919058324"/>
    <x v="2"/>
    <s v="Tienda"/>
    <s v="Confirmada"/>
    <s v="Diferida"/>
    <s v="Ecommerce android"/>
    <m/>
    <m/>
    <x v="0"/>
    <s v="En Puerto"/>
    <m/>
    <x v="1"/>
    <s v="Sullana San Martin 620 Piura"/>
    <s v="Calle San Martin Nro 620"/>
    <s v="SULLANA"/>
    <s v="SULLANA"/>
    <s v="PIURA"/>
    <d v="2023-10-23T12:54:19"/>
    <x v="1508"/>
    <d v="2023-10-23T14:57:06"/>
    <x v="0"/>
    <x v="0"/>
    <x v="0"/>
  </r>
  <r>
    <n v="406"/>
    <s v="FDC9X25LD0ZU-1"/>
    <s v="FDC9X25LD0ZU"/>
    <s v="Normal"/>
    <s v="karina hinostroza carlos"/>
    <s v="DNI"/>
    <n v="76181044"/>
    <n v="51"/>
    <n v="926324401"/>
    <x v="2"/>
    <s v="Tienda"/>
    <s v="Confirmada"/>
    <s v="Diferida"/>
    <s v="Admin desktop"/>
    <s v="Tiendas"/>
    <s v="En Puerto"/>
    <x v="0"/>
    <s v="Creado"/>
    <m/>
    <x v="35"/>
    <s v="Huaraz Luzuriaga 526 Ancash"/>
    <s v="Av. Luzuriaga Nro 526"/>
    <s v="HUARAZ"/>
    <s v="HUARAZ"/>
    <s v="ANCASH"/>
    <d v="2023-10-23T12:54:07"/>
    <x v="1509"/>
    <d v="2023-10-23T15:18:15"/>
    <x v="3"/>
    <x v="1"/>
    <x v="0"/>
  </r>
  <r>
    <n v="407"/>
    <s v="FDC9X25M2R2W-1"/>
    <s v="FDC9X25M2R2W"/>
    <s v="Normal"/>
    <s v="IDA YOLE FERNANDEZ GARCIA"/>
    <s v="DNI"/>
    <n v="40141566"/>
    <n v="51"/>
    <n v="979800318"/>
    <x v="2"/>
    <s v="Tienda"/>
    <s v="Confirmada"/>
    <s v="Diferida"/>
    <s v="Admin desktop"/>
    <m/>
    <m/>
    <x v="0"/>
    <s v="En Puerto"/>
    <m/>
    <x v="1"/>
    <s v="Chiclayo Elias Aguirre 471 Lambayeque"/>
    <s v="Calle Elias Aguirre Nro 471"/>
    <s v="CHICLAYO"/>
    <s v="CHICLAYO"/>
    <s v="LAMBAYEQUE"/>
    <d v="2023-10-23T12:54:16"/>
    <x v="1510"/>
    <d v="2023-10-23T14:55:50"/>
    <x v="0"/>
    <x v="0"/>
    <x v="0"/>
  </r>
  <r>
    <n v="408"/>
    <s v="FDC9X25PTSFV-1"/>
    <s v="FDC9X25PTSFV"/>
    <s v="Normal"/>
    <s v="MELVIN DAVID VARGAS FUENTES"/>
    <s v="DNI"/>
    <n v="72234452"/>
    <n v="51"/>
    <n v="978707527"/>
    <x v="2"/>
    <s v="Domicilio"/>
    <s v="Confirmada"/>
    <s v="Diferida"/>
    <s v="Admin desktop"/>
    <m/>
    <m/>
    <x v="1"/>
    <s v="En Puerto"/>
    <m/>
    <x v="1"/>
    <s v="Delivery"/>
    <s v="Jr malecón independencia"/>
    <s v="ASCENSION"/>
    <s v="HUANCAVELICA"/>
    <s v="HUANCAVELICA"/>
    <d v="2023-10-23T17:02:48"/>
    <x v="1511"/>
    <d v="2023-10-23T19:39:59"/>
    <x v="0"/>
    <x v="0"/>
    <x v="0"/>
  </r>
  <r>
    <n v="409"/>
    <s v="FDC9X25RO8T4-1"/>
    <s v="FDC9X25RO8T4"/>
    <s v="Normal"/>
    <s v="ANGELA NIRIZA CERDA VEGA"/>
    <s v="DNI"/>
    <n v="43122929"/>
    <n v="51"/>
    <n v="969368607"/>
    <x v="2"/>
    <s v="Tienda"/>
    <s v="Confirmada"/>
    <s v="Diferida"/>
    <s v="Ecommerce mobile"/>
    <m/>
    <m/>
    <x v="0"/>
    <s v="En Puerto"/>
    <m/>
    <x v="1"/>
    <s v="Huaraz Luzuriaga 526 Ancash"/>
    <s v="Av. Luzuriaga Nro 526"/>
    <s v="HUARAZ"/>
    <s v="HUARAZ"/>
    <s v="ANCASH"/>
    <d v="2023-10-23T13:51:24"/>
    <x v="1512"/>
    <d v="2023-10-23T14:53:16"/>
    <x v="0"/>
    <x v="0"/>
    <x v="0"/>
  </r>
  <r>
    <n v="410"/>
    <s v="FDC9X25VS576-1"/>
    <s v="FDC9X25VS576"/>
    <s v="Normal"/>
    <s v="Evelyn Vanesa  Cordova Vargas"/>
    <s v="DNI"/>
    <n v="73605816"/>
    <n v="51"/>
    <n v="932596399"/>
    <x v="2"/>
    <s v="Tienda"/>
    <s v="Confirmada"/>
    <s v="Diferida"/>
    <s v="Ecommerce mobile"/>
    <m/>
    <m/>
    <x v="0"/>
    <s v="En Puerto"/>
    <m/>
    <x v="1"/>
    <s v="Mall Aventura Chiclayo"/>
    <s v="Av. Panamericana Nro 639 C.C. Mall Aventura Chiclayo"/>
    <s v="CHICLAYO"/>
    <s v="CHICLAYO"/>
    <s v="LAMBAYEQUE"/>
    <d v="2023-10-23T12:58:32"/>
    <x v="1513"/>
    <d v="2023-10-23T14:51:26"/>
    <x v="0"/>
    <x v="0"/>
    <x v="0"/>
  </r>
  <r>
    <n v="411"/>
    <s v="FDC9X25WK0HL-1"/>
    <s v="FDC9X25WK0HL"/>
    <s v="Normal"/>
    <s v="RUBEN DARIO FABIAN ZEVALLOS"/>
    <s v="DNI"/>
    <n v="72747681"/>
    <n v="51"/>
    <n v="955143377"/>
    <x v="2"/>
    <s v="Tienda"/>
    <s v="Confirmada"/>
    <s v="Diferida"/>
    <s v="Ecommerce android"/>
    <m/>
    <m/>
    <x v="0"/>
    <s v="En Puerto"/>
    <m/>
    <x v="1"/>
    <s v="Real Plaza Huanuco"/>
    <s v="Jr. Independencia Cdras 16 y 17 Las Moras C.C. Real Plaza Huanuco Tda. LC-109/111A"/>
    <s v="HUANUCO"/>
    <s v="HUANUCO"/>
    <s v="HUÁNUCO"/>
    <d v="2023-10-23T12:55:34"/>
    <x v="1514"/>
    <d v="2023-10-23T15:44:18"/>
    <x v="0"/>
    <x v="0"/>
    <x v="0"/>
  </r>
  <r>
    <n v="412"/>
    <s v="FDC9X25WOAV5-1"/>
    <s v="FDC9X25WOAV5"/>
    <s v="Normal"/>
    <s v="ISABEL VILLASIS DAVILA"/>
    <s v="DNI"/>
    <n v="40661404"/>
    <n v="51"/>
    <n v="992344550"/>
    <x v="2"/>
    <s v="Tienda"/>
    <s v="Confirmada"/>
    <s v="Diferida"/>
    <s v="Ecommerce desktop"/>
    <m/>
    <m/>
    <x v="2"/>
    <s v="En Puerto"/>
    <m/>
    <x v="1"/>
    <s v="Plaza Lima Sur Chorrillos"/>
    <s v="Av. Paseo de la Republica s/n C.C. Plaza Lima Sur Tda. Nro 229 - 231"/>
    <s v="CHORRILLOS"/>
    <s v="LIMA"/>
    <s v="LIMA"/>
    <d v="2023-10-23T12:57:48"/>
    <x v="1515"/>
    <d v="2023-10-23T18:18:06"/>
    <x v="0"/>
    <x v="0"/>
    <x v="0"/>
  </r>
  <r>
    <n v="413"/>
    <s v="FDC9X25WOAV5-2"/>
    <s v="FDC9X25WOAV5"/>
    <s v="Normal"/>
    <s v="ISABEL VILLASIS DAVILA"/>
    <s v="DNI"/>
    <n v="40661404"/>
    <n v="51"/>
    <n v="992344550"/>
    <x v="2"/>
    <s v="Tienda"/>
    <s v="Confirmada"/>
    <s v="Diferida"/>
    <s v="Ecommerce desktop"/>
    <m/>
    <m/>
    <x v="1"/>
    <s v="En Puerto"/>
    <m/>
    <x v="31"/>
    <s v="Plaza Lima Sur Chorrillos"/>
    <s v="Av. Paseo de la Republica s/n C.C. Plaza Lima Sur Tda. Nro 229 - 231"/>
    <s v="CHORRILLOS"/>
    <s v="LIMA"/>
    <s v="LIMA"/>
    <d v="2023-10-23T12:57:48"/>
    <x v="1515"/>
    <d v="2023-10-23T15:38:22"/>
    <x v="2"/>
    <x v="1"/>
    <x v="0"/>
  </r>
  <r>
    <n v="414"/>
    <s v="FDC9X267MPYG-1"/>
    <s v="FDC9X267MPYG"/>
    <s v="Normal"/>
    <s v="MAGDA SUGEY SOTO QUISPE"/>
    <s v="DNI"/>
    <n v="40162743"/>
    <n v="51"/>
    <n v="936073365"/>
    <x v="2"/>
    <s v="Tienda"/>
    <s v="Confirmada"/>
    <s v="Diferida"/>
    <s v="Admin mobile"/>
    <m/>
    <m/>
    <x v="0"/>
    <s v="En Puerto"/>
    <m/>
    <x v="1"/>
    <s v="Arequipa San Juan De Dios 225 Arequipa"/>
    <s v="San Juan de Dios Nro 225"/>
    <s v="AREQUIPA"/>
    <s v="AREQUIPA"/>
    <s v="AREQUIPA"/>
    <d v="2023-10-23T12:58:12"/>
    <x v="1516"/>
    <d v="2023-10-23T13:58:40"/>
    <x v="0"/>
    <x v="0"/>
    <x v="0"/>
  </r>
  <r>
    <n v="415"/>
    <s v="FDC9X26DEN6F-1"/>
    <s v="FDC9X26DEN6F"/>
    <s v="Normal"/>
    <s v="ELMER PAUL MELO MALLMA"/>
    <s v="DNI"/>
    <n v="46076580"/>
    <n v="51"/>
    <n v="917593249"/>
    <x v="2"/>
    <s v="Tienda"/>
    <s v="Confirmada"/>
    <s v="Diferida"/>
    <s v="Ecommerce android"/>
    <m/>
    <m/>
    <x v="2"/>
    <s v="En Puerto"/>
    <m/>
    <x v="1"/>
    <s v="Mall Del Sur"/>
    <s v="Av. Los Lirios Nro 301 LCS-1042 C.C. Mall del Sur"/>
    <s v="SAN JUAN DE MIRAFLORES"/>
    <s v="LIMA"/>
    <s v="LIMA"/>
    <d v="2023-10-23T14:05:42"/>
    <x v="1517"/>
    <d v="2023-10-23T17:52:13"/>
    <x v="0"/>
    <x v="0"/>
    <x v="0"/>
  </r>
  <r>
    <n v="416"/>
    <s v="FDC9X26G7EKA-1"/>
    <s v="FDC9X26G7EKA"/>
    <s v="Normal"/>
    <s v="YELITZA HUAMANI QUISPE"/>
    <s v="DNI"/>
    <n v="44591230"/>
    <n v="51"/>
    <n v="969946144"/>
    <x v="2"/>
    <s v="Tienda"/>
    <s v="Confirmada"/>
    <s v="Diferida"/>
    <s v="Ecommerce android"/>
    <m/>
    <m/>
    <x v="0"/>
    <s v="En Puerto"/>
    <m/>
    <x v="1"/>
    <s v="Ayacucho Asamblea 206-208 Ayacucho"/>
    <s v="Jr. Asamblea Nro. 206 - 208"/>
    <s v="AYACUCHO"/>
    <s v="HUAMANGA"/>
    <s v="AYACUCHO"/>
    <d v="2023-10-23T12:58:58"/>
    <x v="1518"/>
    <d v="2023-10-23T14:00:12"/>
    <x v="0"/>
    <x v="0"/>
    <x v="0"/>
  </r>
  <r>
    <n v="417"/>
    <s v="FDC9X26KDGEA-1"/>
    <s v="FDC9X26KDGEA"/>
    <s v="Normal"/>
    <s v="Maria esther Francia rivadeneyra"/>
    <s v="DNI"/>
    <n v="8445038"/>
    <n v="51"/>
    <n v="936161898"/>
    <x v="2"/>
    <s v="Tienda"/>
    <s v="Confirmada"/>
    <s v="Diferida"/>
    <s v="Ecommerce mobile"/>
    <m/>
    <m/>
    <x v="2"/>
    <s v="En Puerto"/>
    <m/>
    <x v="1"/>
    <s v="Plaza Norte"/>
    <s v="Av. Alfredo Mendiola Nro 1400 Int. 132 - 134 C.C. Plaza Lima Norte"/>
    <s v="INDEPENDENCIA"/>
    <s v="LIMA"/>
    <s v="LIMA"/>
    <d v="2023-10-23T13:01:51"/>
    <x v="1519"/>
    <d v="2023-10-23T15:58:12"/>
    <x v="0"/>
    <x v="0"/>
    <x v="0"/>
  </r>
  <r>
    <n v="418"/>
    <s v="FDC9X2DBL24W-1"/>
    <s v="FDC9X2DBL24W"/>
    <s v="Normal"/>
    <s v="MIGUEL ANGEL GONZALES FARFAN"/>
    <s v="DNI"/>
    <n v="80257004"/>
    <n v="51"/>
    <n v="947642031"/>
    <x v="2"/>
    <s v="Tienda"/>
    <s v="Confirmada"/>
    <s v="Diferida"/>
    <s v="Admin desktop"/>
    <m/>
    <m/>
    <x v="0"/>
    <s v="En Puerto"/>
    <m/>
    <x v="1"/>
    <s v="Tacna San Martin 737 Tacna"/>
    <s v="Av. San Martin Nro 737"/>
    <s v="TACNA"/>
    <s v="TACNA"/>
    <s v="TACNA"/>
    <d v="2023-10-23T13:01:05"/>
    <x v="1520"/>
    <d v="2023-10-23T15:59:45"/>
    <x v="0"/>
    <x v="0"/>
    <x v="0"/>
  </r>
  <r>
    <n v="419"/>
    <s v="FDC9X2DJ35W8-2"/>
    <s v="FDC9X2DJ35W8"/>
    <s v="Normal"/>
    <s v="HECTOR ANDIA GUILLEN"/>
    <s v="DNI"/>
    <n v="46275216"/>
    <n v="51"/>
    <n v="974961623"/>
    <x v="2"/>
    <s v="Tienda"/>
    <s v="Confirmada"/>
    <s v="Diferida"/>
    <s v="Ecommerce android"/>
    <s v="Cluster"/>
    <s v="En Puerto"/>
    <x v="0"/>
    <s v="Creado"/>
    <m/>
    <x v="60"/>
    <s v="Real Plaza Cuzco"/>
    <s v="Av. La Cultura C.C. Real Plaza Cuzco, Tda Nro 148"/>
    <s v="CUSCO"/>
    <s v="CUSCO"/>
    <s v="CUSCO"/>
    <d v="2023-10-23T15:04:42"/>
    <x v="405"/>
    <d v="2023-10-23T17:04:41"/>
    <x v="3"/>
    <x v="1"/>
    <x v="0"/>
  </r>
  <r>
    <n v="420"/>
    <s v="FDC9X2DPC8S5-1"/>
    <s v="FDC9X2DPC8S5"/>
    <s v="Normal"/>
    <s v="ESTEFANI SANTOS HUERTAS AIQUIPA"/>
    <s v="DNI"/>
    <n v="75424039"/>
    <n v="51"/>
    <n v="964106849"/>
    <x v="2"/>
    <s v="Domicilio"/>
    <s v="Confirmada"/>
    <s v="Diferida"/>
    <s v="Ecommerce desktop"/>
    <m/>
    <m/>
    <x v="3"/>
    <s v="En Puerto"/>
    <m/>
    <x v="1"/>
    <s v="Delivery"/>
    <s v="AV. FAISANES 1040"/>
    <s v="SANTIAGO DE SURCO"/>
    <s v="LIMA"/>
    <s v="LIMA"/>
    <d v="2023-10-23T13:02:59"/>
    <x v="1521"/>
    <d v="2023-10-23T16:41:27"/>
    <x v="0"/>
    <x v="0"/>
    <x v="0"/>
  </r>
  <r>
    <n v="421"/>
    <s v="FDC9X2DPEDY7-1"/>
    <s v="FDC9X2DPEDY7"/>
    <s v="Normal"/>
    <s v="LUIS ALBERTO GOMEZ GUEVARA"/>
    <s v="DNI"/>
    <n v="18206277"/>
    <n v="51"/>
    <n v="942822222"/>
    <x v="2"/>
    <s v="Tienda"/>
    <s v="Confirmada"/>
    <s v="Diferida"/>
    <s v="Ecommerce android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13:02:55"/>
    <x v="1522"/>
    <d v="2023-10-23T14:04:59"/>
    <x v="0"/>
    <x v="0"/>
    <x v="0"/>
  </r>
  <r>
    <n v="422"/>
    <s v="FDC9X2DVCR4D-1"/>
    <s v="FDC9X2DVCR4D"/>
    <s v="Normal"/>
    <s v="GLADYS YNET MAYORCA SAFORA"/>
    <s v="DNI"/>
    <n v="19869035"/>
    <n v="51"/>
    <n v="994401159"/>
    <x v="2"/>
    <s v="Domicilio"/>
    <s v="Confirmada"/>
    <s v="Diferida"/>
    <s v="Ecommerce mobile"/>
    <m/>
    <m/>
    <x v="3"/>
    <s v="En Puerto"/>
    <m/>
    <x v="1"/>
    <s v="Delivery"/>
    <s v="LOS FORESTALES 949 COSTADO DE LA IBM"/>
    <s v="LA MOLINA"/>
    <s v="LIMA"/>
    <s v="LIMA"/>
    <d v="2023-10-23T13:05:55"/>
    <x v="1523"/>
    <d v="2023-10-23T16:28:09"/>
    <x v="0"/>
    <x v="0"/>
    <x v="0"/>
  </r>
  <r>
    <n v="423"/>
    <s v="FDC9X2DW6ROS-1"/>
    <s v="FDC9X2DW6ROS"/>
    <s v="Normal"/>
    <s v="KEILA MIRIAN SILVA URIBE"/>
    <s v="DNI"/>
    <n v="46228302"/>
    <n v="51"/>
    <n v="984308049"/>
    <x v="2"/>
    <s v="Tienda"/>
    <s v="Confirmada"/>
    <s v="Diferida"/>
    <s v="Ecommerce mobile"/>
    <m/>
    <m/>
    <x v="0"/>
    <s v="En Puerto"/>
    <m/>
    <x v="1"/>
    <s v="Plaza Del Sol Ica"/>
    <s v="Av. San Martin 727 - 763, LC 236-238"/>
    <s v="ICA"/>
    <s v="ICA"/>
    <s v="ICA"/>
    <d v="2023-10-23T13:06:48"/>
    <x v="1524"/>
    <d v="2023-10-23T15:43:39"/>
    <x v="0"/>
    <x v="0"/>
    <x v="0"/>
  </r>
  <r>
    <n v="424"/>
    <s v="FDC9X2E0CTIR-1"/>
    <s v="FDC9X2E0CTIR"/>
    <s v="Normal"/>
    <s v="Nora Huincho"/>
    <s v="DNI"/>
    <n v="41045383"/>
    <n v="51"/>
    <n v="996084255"/>
    <x v="2"/>
    <s v="Tienda"/>
    <s v="Confirmada"/>
    <s v="Diferida"/>
    <s v="Admin mobile"/>
    <m/>
    <m/>
    <x v="4"/>
    <s v="En Puerto"/>
    <m/>
    <x v="1"/>
    <s v="Mall Aventura Santa Anita"/>
    <s v="Av. Carretera Central 111 C.C. Mall Aventura Plaza Santa Anita Tda. B-1020a"/>
    <s v="SANTA ANITA"/>
    <s v="LIMA"/>
    <s v="LIMA"/>
    <d v="2023-10-23T13:12:42"/>
    <x v="1525"/>
    <d v="2023-10-23T16:26:47"/>
    <x v="0"/>
    <x v="0"/>
    <x v="0"/>
  </r>
  <r>
    <n v="425"/>
    <s v="FDC9X2E5CVVI-1"/>
    <s v="FDC9X2E5CVVI"/>
    <s v="Normal"/>
    <s v="JOYCE ALEXANDRA ROSALES MEDINA"/>
    <s v="DNI"/>
    <n v="75356585"/>
    <n v="51"/>
    <n v="977420277"/>
    <x v="2"/>
    <s v="Tienda"/>
    <s v="Confirmada"/>
    <s v="Diferida"/>
    <s v="Ecommerce desktop"/>
    <m/>
    <m/>
    <x v="4"/>
    <s v="En Puerto"/>
    <m/>
    <x v="1"/>
    <s v="Real Plaza Puruchuco"/>
    <s v="Av. Nicolás Ayllon 4770 C.C. Real Plaza Este LC-173"/>
    <s v="ATE"/>
    <s v="LIMA"/>
    <s v="LIMA"/>
    <d v="2023-10-23T13:10:26"/>
    <x v="1526"/>
    <d v="2023-10-23T16:24:52"/>
    <x v="0"/>
    <x v="0"/>
    <x v="0"/>
  </r>
  <r>
    <n v="426"/>
    <s v="FDC9X2EBFJLY-1"/>
    <s v="FDC9X2EBFJLY"/>
    <s v="Normal"/>
    <s v="EDY CESAR REYNAGA BENCES"/>
    <s v="DNI"/>
    <n v="46602275"/>
    <n v="51"/>
    <n v="994897658"/>
    <x v="2"/>
    <s v="Domicilio"/>
    <s v="Confirmada"/>
    <s v="Diferida"/>
    <s v="Ecommerce android"/>
    <m/>
    <m/>
    <x v="1"/>
    <s v="En Puerto"/>
    <m/>
    <x v="1"/>
    <s v="Delivery"/>
    <s v="JR BOLOGENSI S.N UNA CUADRA DE LA PLAZA DE ARMAS"/>
    <s v="SAN JERONIMO"/>
    <s v="ANDAHUAYLAS"/>
    <s v="APURÍMAC"/>
    <d v="2023-10-23T13:06:52"/>
    <x v="1527"/>
    <d v="2023-10-23T19:30:37"/>
    <x v="0"/>
    <x v="0"/>
    <x v="0"/>
  </r>
  <r>
    <n v="427"/>
    <s v="FDC9X2EBJTY7-1"/>
    <s v="FDC9X2EBJTY7"/>
    <s v="Normal"/>
    <s v="VALERIO ARMANDO HUANCA MERMA"/>
    <s v="DNI"/>
    <n v="1320304"/>
    <n v="51"/>
    <n v="951660089"/>
    <x v="2"/>
    <s v="Tienda"/>
    <s v="Confirmada"/>
    <s v="Diferida"/>
    <s v="Ecommerce mobile"/>
    <m/>
    <m/>
    <x v="2"/>
    <s v="En Puerto"/>
    <m/>
    <x v="1"/>
    <s v="Real Plaza Salaverry"/>
    <s v="Av. Salaverry Nro 24 - LC. Nro 421 CC. Real Plaza Salaverry"/>
    <s v="JESUS MARIA"/>
    <s v="LIMA"/>
    <s v="LIMA"/>
    <d v="2023-10-23T13:07:34"/>
    <x v="1528"/>
    <d v="2023-10-23T16:05:15"/>
    <x v="0"/>
    <x v="0"/>
    <x v="0"/>
  </r>
  <r>
    <n v="428"/>
    <s v="FDC9X2ED5PU8-1"/>
    <s v="FDC9X2ED5PU8"/>
    <s v="Normal"/>
    <s v="BEETOVEN CHAVEZ ALBORNOZ"/>
    <s v="DNI"/>
    <n v="71634162"/>
    <n v="51"/>
    <n v="917299177"/>
    <x v="2"/>
    <s v="Tienda"/>
    <s v="Confirmada"/>
    <s v="Diferida"/>
    <s v="Ecommerce android"/>
    <m/>
    <m/>
    <x v="2"/>
    <s v="En Puerto"/>
    <m/>
    <x v="1"/>
    <s v="Real Plaza Villa Maria Del Triunfo"/>
    <s v="Av. Pachacutec Nro 3721-3781 Tda L.C. 304 C.C. Real Plaza Villa Maria - P.J. Cesar Vallejo Nueva Esperanza"/>
    <s v="VILLA MARIA DEL TRIUNFO"/>
    <s v="LIMA"/>
    <s v="LIMA"/>
    <d v="2023-10-23T13:08:40"/>
    <x v="1529"/>
    <d v="2023-10-23T16:04:03"/>
    <x v="0"/>
    <x v="0"/>
    <x v="0"/>
  </r>
  <r>
    <n v="429"/>
    <s v="FDC9X2EJ1YDT-1"/>
    <s v="FDC9X2EJ1YDT"/>
    <s v="Normal"/>
    <s v="MICHELLE ALESSANDRA AROSTE CORDOVA"/>
    <s v="DNI"/>
    <n v="72802833"/>
    <n v="51"/>
    <n v="933867628"/>
    <x v="2"/>
    <s v="Tienda"/>
    <s v="Confirmada"/>
    <s v="Diferida"/>
    <s v="Ecommerce iOS"/>
    <m/>
    <m/>
    <x v="2"/>
    <s v="En Puerto"/>
    <m/>
    <x v="1"/>
    <s v="Schell 271 Miraflores Lima"/>
    <s v="Calle Schell Nro 271"/>
    <s v="MIRAFLORES"/>
    <s v="LIMA"/>
    <s v="LIMA"/>
    <d v="2023-10-23T13:10:01"/>
    <x v="1530"/>
    <d v="2023-10-23T16:26:14"/>
    <x v="0"/>
    <x v="0"/>
    <x v="0"/>
  </r>
  <r>
    <n v="430"/>
    <s v="FDC9X2EJAJ2Y-1"/>
    <s v="FDC9X2EJAJ2Y"/>
    <s v="Normal"/>
    <s v="MIRKO JEANLUI JUAREZ VILCHEZ"/>
    <s v="DNI"/>
    <n v="76293943"/>
    <n v="51"/>
    <n v="906738288"/>
    <x v="2"/>
    <s v="Tienda"/>
    <s v="Confirmada"/>
    <s v="Diferida"/>
    <s v="Admin desktop"/>
    <s v="Tiendas"/>
    <s v="En Puerto"/>
    <x v="0"/>
    <s v="Creado"/>
    <m/>
    <x v="61"/>
    <s v="Real Plaza Trujillo"/>
    <s v="Av. Cesar Vallejo Oeste Nro 1345 C.C. Real Plaza Trujillo Tda. LC - 105B"/>
    <s v="TRUJILLO"/>
    <s v="TRUJILLO"/>
    <s v="LA LIBERTAD"/>
    <d v="2023-10-23T13:07:58"/>
    <x v="1531"/>
    <d v="2023-10-23T14:11:51"/>
    <x v="3"/>
    <x v="1"/>
    <x v="0"/>
  </r>
  <r>
    <n v="431"/>
    <s v="FDC9X2ETANUN-1"/>
    <s v="FDC9X2ETANUN"/>
    <s v="Normal"/>
    <s v="CYNTHIA DIANA PALOMINO ANGO"/>
    <s v="DNI"/>
    <n v="42680903"/>
    <n v="51"/>
    <n v="965333621"/>
    <x v="2"/>
    <s v="Domicilio"/>
    <s v="Confirmada"/>
    <s v="Diferida"/>
    <s v="Ecommerce mobile"/>
    <m/>
    <m/>
    <x v="3"/>
    <s v="En Puerto"/>
    <m/>
    <x v="1"/>
    <s v="Delivery"/>
    <s v="Jirón tomas Guido 408 Cruce Av Ignacio merino"/>
    <s v="LINCE"/>
    <s v="LIMA"/>
    <s v="LIMA"/>
    <d v="2023-10-23T13:11:00"/>
    <x v="1532"/>
    <d v="2023-10-23T16:23:49"/>
    <x v="0"/>
    <x v="0"/>
    <x v="0"/>
  </r>
  <r>
    <n v="432"/>
    <s v="FDC9X2EZQ6SI-1"/>
    <s v="FDC9X2EZQ6SI"/>
    <s v="Normal"/>
    <s v="JORGE LUIS CODINA VASQUEZ"/>
    <s v="DNI"/>
    <n v="15727476"/>
    <n v="51"/>
    <n v="992377320"/>
    <x v="2"/>
    <s v="Tienda"/>
    <s v="Confirmada"/>
    <s v="Diferida"/>
    <s v="Ecommerce desktop"/>
    <m/>
    <m/>
    <x v="0"/>
    <s v="En Puerto"/>
    <m/>
    <x v="1"/>
    <s v="Plaza Del Sol Huacho"/>
    <s v="Calle Colon Nro 601 C.C. Plaza del Sol Norte Chico Tda. Nro 232"/>
    <s v="HUACHO"/>
    <s v="HUAURA"/>
    <s v="LIMA"/>
    <d v="2023-10-23T13:14:48"/>
    <x v="1533"/>
    <d v="2023-10-23T15:55:42"/>
    <x v="0"/>
    <x v="0"/>
    <x v="0"/>
  </r>
  <r>
    <n v="433"/>
    <s v="FDC9X2FTUX1G-1"/>
    <s v="FDC9X2FTUX1G"/>
    <s v="Normal"/>
    <s v="ANA CRISTINA MAMANI CHOQUEPATA"/>
    <s v="DNI"/>
    <n v="72388627"/>
    <n v="51"/>
    <n v="983497016"/>
    <x v="2"/>
    <s v="Tienda"/>
    <s v="Confirmada"/>
    <s v="Diferida"/>
    <s v="Ecommerce android"/>
    <m/>
    <m/>
    <x v="0"/>
    <s v="En Puerto"/>
    <m/>
    <x v="1"/>
    <s v="Mall Aventura Arequipa"/>
    <s v="Av. Porongoche 500 C.C. Mall Aventura Plaza Arequipa Tda. 2026-2028"/>
    <s v="AREQUIPA"/>
    <s v="AREQUIPA"/>
    <s v="AREQUIPA"/>
    <d v="2023-10-23T13:15:57"/>
    <x v="1534"/>
    <d v="2023-10-23T15:41:48"/>
    <x v="0"/>
    <x v="0"/>
    <x v="0"/>
  </r>
  <r>
    <n v="434"/>
    <s v="FDC9X2G6LNVN-1"/>
    <s v="FDC9X2G6LNVN"/>
    <s v="Normal"/>
    <s v="wendy zegarra"/>
    <s v="DNI"/>
    <n v="40457380"/>
    <n v="51"/>
    <n v="958575456"/>
    <x v="2"/>
    <s v="Tienda"/>
    <s v="Confirmada"/>
    <s v="Diferida"/>
    <s v="Admin mobile"/>
    <m/>
    <m/>
    <x v="0"/>
    <s v="En Puerto"/>
    <m/>
    <x v="1"/>
    <s v="Arequipa San Juan De Dios 225 Arequipa"/>
    <s v="San Juan de Dios Nro 225"/>
    <s v="AREQUIPA"/>
    <s v="AREQUIPA"/>
    <s v="AREQUIPA"/>
    <d v="2023-10-23T13:18:11"/>
    <x v="1535"/>
    <d v="2023-10-23T14:31:23"/>
    <x v="0"/>
    <x v="0"/>
    <x v="0"/>
  </r>
  <r>
    <n v="435"/>
    <s v="FDC9X2H49NX3-1"/>
    <s v="FDC9X2H49NX3"/>
    <s v="Normal"/>
    <s v="RONALD ITALO PADILLA ROJAS"/>
    <s v="DNI"/>
    <n v="72525851"/>
    <n v="51"/>
    <n v="926734589"/>
    <x v="2"/>
    <s v="Tienda"/>
    <s v="Confirmada"/>
    <s v="Diferida"/>
    <s v="Ecommerce android"/>
    <m/>
    <m/>
    <x v="2"/>
    <s v="En Puerto"/>
    <m/>
    <x v="1"/>
    <s v="Minka Callao"/>
    <s v="Av. Argentina 3093 Local L570 C.C. Minka"/>
    <s v="CALLAO"/>
    <s v="PROV. CONST. DEL CALLAO"/>
    <s v="CALLAO"/>
    <d v="2023-10-23T13:23:34"/>
    <x v="1536"/>
    <d v="2023-10-23T16:11:12"/>
    <x v="0"/>
    <x v="0"/>
    <x v="0"/>
  </r>
  <r>
    <n v="436"/>
    <s v="FDC9X2H7LPW4-1"/>
    <s v="FDC9X2H7LPW4"/>
    <s v="Normal"/>
    <s v="Fernando  Suyon Mayta"/>
    <s v="DNI"/>
    <n v="73980885"/>
    <n v="51"/>
    <n v="970578516"/>
    <x v="2"/>
    <s v="Tienda"/>
    <s v="Confirmada"/>
    <s v="Diferida"/>
    <s v="Ecommerce mobile"/>
    <m/>
    <m/>
    <x v="2"/>
    <s v="En Puerto"/>
    <m/>
    <x v="1"/>
    <s v="CC Risso"/>
    <s v="Av. General Alvarez de Arenales 2283."/>
    <s v="LINCE"/>
    <s v="LIMA"/>
    <s v="LIMA"/>
    <d v="2023-10-23T13:26:40"/>
    <x v="1537"/>
    <d v="2023-10-23T18:34:47"/>
    <x v="0"/>
    <x v="0"/>
    <x v="0"/>
  </r>
  <r>
    <n v="437"/>
    <s v="FDC9X2HD0S8Z-1"/>
    <s v="FDC9X2HD0S8Z"/>
    <s v="Normal"/>
    <s v="MIRKO JEANLUI JUAREZ VILCHEZ"/>
    <s v="DNI"/>
    <n v="76293943"/>
    <n v="51"/>
    <n v="906738288"/>
    <x v="2"/>
    <s v="Tienda"/>
    <s v="Confirmada"/>
    <s v="Diferida"/>
    <s v="Ecommerce android"/>
    <m/>
    <m/>
    <x v="0"/>
    <s v="En Puerto"/>
    <m/>
    <x v="1"/>
    <s v="Real Plaza Trujillo"/>
    <s v="Av. Cesar Vallejo Oeste Nro 1345 C.C. Real Plaza Trujillo Tda. LC - 105B"/>
    <s v="TRUJILLO"/>
    <s v="TRUJILLO"/>
    <s v="LA LIBERTAD"/>
    <d v="2023-10-23T13:24:55"/>
    <x v="1538"/>
    <d v="2023-10-23T15:39:53"/>
    <x v="0"/>
    <x v="0"/>
    <x v="0"/>
  </r>
  <r>
    <n v="438"/>
    <s v="FDC9X2HTGFT9-1"/>
    <s v="FDC9X2HTGFT9"/>
    <s v="Normal"/>
    <s v="ROSMERY DELGADO DELGADO"/>
    <s v="DNI"/>
    <n v="44955937"/>
    <n v="51"/>
    <n v="979463699"/>
    <x v="2"/>
    <s v="Tienda"/>
    <s v="Confirmada"/>
    <s v="Diferida"/>
    <s v="Ecommerce android"/>
    <m/>
    <m/>
    <x v="0"/>
    <s v="En Puerto"/>
    <m/>
    <x v="1"/>
    <s v="Chiclayo Elias Aguirre 471 Lambayeque"/>
    <s v="Calle Elias Aguirre Nro 471"/>
    <s v="CHICLAYO"/>
    <s v="CHICLAYO"/>
    <s v="LAMBAYEQUE"/>
    <d v="2023-10-23T13:36:11"/>
    <x v="1539"/>
    <d v="2023-10-23T15:52:36"/>
    <x v="0"/>
    <x v="0"/>
    <x v="0"/>
  </r>
  <r>
    <n v="439"/>
    <s v="FDC9X2HYED32-1"/>
    <s v="FDC9X2HYED32"/>
    <s v="Normal"/>
    <s v="MILUSKA TATIANA MAURICIO QUIPUSCOA"/>
    <s v="DNI"/>
    <n v="43835828"/>
    <n v="51"/>
    <n v="924811022"/>
    <x v="2"/>
    <s v="Tienda"/>
    <s v="Confirmada"/>
    <s v="Diferida"/>
    <s v="Admin desktop"/>
    <m/>
    <m/>
    <x v="0"/>
    <s v="En Puerto"/>
    <m/>
    <x v="1"/>
    <s v="Trujillo Ayacucho 552 La Libertad"/>
    <s v="Jr. Ayacucho Nro 552"/>
    <s v="TRUJILLO"/>
    <s v="TRUJILLO"/>
    <s v="LA LIBERTAD"/>
    <d v="2023-10-23T13:28:37"/>
    <x v="1540"/>
    <d v="2023-10-23T14:29:12"/>
    <x v="0"/>
    <x v="0"/>
    <x v="0"/>
  </r>
  <r>
    <n v="440"/>
    <s v="FDC9X2HZL8M7-1"/>
    <s v="FDC9X2HZL8M7"/>
    <s v="Normal"/>
    <s v="ana maria  braga"/>
    <s v="DNI"/>
    <n v="74135570"/>
    <n v="51"/>
    <n v="941180020"/>
    <x v="2"/>
    <s v="Tienda"/>
    <s v="Confirmada"/>
    <s v="Diferida"/>
    <s v="Admin mobile"/>
    <m/>
    <m/>
    <x v="0"/>
    <s v="En Puerto"/>
    <m/>
    <x v="1"/>
    <s v="Plaza Del Sol Ica"/>
    <s v="Av. San Martin 727 - 763, LC 236-238"/>
    <s v="ICA"/>
    <s v="ICA"/>
    <s v="ICA"/>
    <d v="2023-10-23T13:30:24"/>
    <x v="1541"/>
    <d v="2023-10-23T15:39:14"/>
    <x v="0"/>
    <x v="0"/>
    <x v="0"/>
  </r>
  <r>
    <n v="441"/>
    <s v="FDC9X2IBSOOQ-1"/>
    <s v="FDC9X2IBSOOQ"/>
    <s v="Normal"/>
    <s v="KARLA SOFIA RIVERA TUPAC"/>
    <s v="DNI"/>
    <n v="74298949"/>
    <n v="51"/>
    <n v="995578084"/>
    <x v="2"/>
    <s v="Tienda"/>
    <s v="Confirmada"/>
    <s v="Diferida"/>
    <s v="Admin mobile"/>
    <m/>
    <m/>
    <x v="0"/>
    <s v="En Puerto"/>
    <m/>
    <x v="1"/>
    <s v="Real Plaza Arequipa"/>
    <s v="Av. El Ejercito 1009 Urb. Leon XXIII C.C. Real Plaza Arequipa LC-132"/>
    <s v="CAYMA"/>
    <s v="AREQUIPA"/>
    <s v="AREQUIPA"/>
    <d v="2023-10-23T13:32:44"/>
    <x v="1542"/>
    <d v="2023-10-23T15:38:15"/>
    <x v="0"/>
    <x v="0"/>
    <x v="0"/>
  </r>
  <r>
    <n v="442"/>
    <s v="FDC9X2IIF5Y4-1"/>
    <s v="FDC9X2IIF5Y4"/>
    <s v="Normal"/>
    <s v="URSULA ANDREA GUILLEN MENDOZA"/>
    <s v="DNI"/>
    <n v="41987050"/>
    <n v="51"/>
    <n v="972694604"/>
    <x v="2"/>
    <s v="Tienda"/>
    <s v="Confirmada"/>
    <s v="Diferida"/>
    <s v="Ecommerce android"/>
    <m/>
    <m/>
    <x v="0"/>
    <s v="En Puerto"/>
    <m/>
    <x v="1"/>
    <s v="Plaza Del Sol Ica"/>
    <s v="Av. San Martin 727 - 763, LC 236-238"/>
    <s v="ICA"/>
    <s v="ICA"/>
    <s v="ICA"/>
    <d v="2023-10-23T13:32:32"/>
    <x v="1543"/>
    <d v="2023-10-23T17:11:21"/>
    <x v="0"/>
    <x v="0"/>
    <x v="0"/>
  </r>
  <r>
    <n v="443"/>
    <s v="FDC9X2INJIS7-1"/>
    <s v="FDC9X2INJIS7"/>
    <s v="Normal"/>
    <s v="ALEXIS ARMANDO PADILLA CHAHUILCO"/>
    <s v="DNI"/>
    <n v="77707485"/>
    <n v="51"/>
    <n v="980579850"/>
    <x v="2"/>
    <s v="Tienda"/>
    <s v="Confirmada"/>
    <s v="Diferida"/>
    <s v="Ecommerce android"/>
    <m/>
    <m/>
    <x v="2"/>
    <s v="En Puerto"/>
    <m/>
    <x v="1"/>
    <s v="Mall Del Sur"/>
    <s v="Av. Los Lirios Nro 301 LCS-1042 C.C. Mall del Sur"/>
    <s v="SAN JUAN DE MIRAFLORES"/>
    <s v="LIMA"/>
    <s v="LIMA"/>
    <d v="2023-10-23T13:36:42"/>
    <x v="1544"/>
    <d v="2023-10-23T18:16:41"/>
    <x v="0"/>
    <x v="0"/>
    <x v="0"/>
  </r>
  <r>
    <n v="444"/>
    <s v="FDC9X2IOHTPG-2"/>
    <s v="FDC9X2IOHTPG"/>
    <s v="Normal"/>
    <s v="MAYDENKU LINTAYA CHEQUILLAN ACASIO"/>
    <s v="DNI"/>
    <n v="72084419"/>
    <n v="51"/>
    <n v="987929462"/>
    <x v="2"/>
    <s v="Tienda"/>
    <s v="Confirmada"/>
    <s v="Diferida"/>
    <s v="Ecommerce desktop"/>
    <m/>
    <m/>
    <x v="1"/>
    <s v="En Puerto"/>
    <m/>
    <x v="36"/>
    <s v="Ayacucho Asamblea 206-208 Ayacucho"/>
    <s v="Jr. Asamblea Nro. 206 - 208"/>
    <s v="AYACUCHO"/>
    <s v="HUAMANGA"/>
    <s v="AYACUCHO"/>
    <d v="2023-10-23T13:35:26"/>
    <x v="1545"/>
    <d v="2023-10-23T13:38:56"/>
    <x v="3"/>
    <x v="1"/>
    <x v="0"/>
  </r>
  <r>
    <n v="445"/>
    <s v="FDC9X2IYODTG-1"/>
    <s v="FDC9X2IYODTG"/>
    <s v="Normal"/>
    <s v="Abigail Ocas Romero"/>
    <s v="DNI"/>
    <n v="77339101"/>
    <n v="51"/>
    <n v="989795169"/>
    <x v="2"/>
    <s v="Tienda"/>
    <s v="Confirmada"/>
    <s v="Diferida"/>
    <s v="Admin mobile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13:35:13"/>
    <x v="1546"/>
    <d v="2023-10-23T17:08:08"/>
    <x v="0"/>
    <x v="0"/>
    <x v="0"/>
  </r>
  <r>
    <n v="446"/>
    <s v="FDC9X2J51QWU-1"/>
    <s v="FDC9X2J51QWU"/>
    <s v="Normal"/>
    <s v="Henry Alberto Lauro Castro"/>
    <s v="DNI"/>
    <n v="43338988"/>
    <n v="51"/>
    <n v="914924911"/>
    <x v="2"/>
    <s v="Tienda"/>
    <s v="Confirmada"/>
    <s v="Diferida"/>
    <s v="Ecommerce mobile"/>
    <m/>
    <m/>
    <x v="1"/>
    <s v="En Puerto"/>
    <m/>
    <x v="62"/>
    <s v="Real Plaza Huancayo"/>
    <s v="Av. Ferrocarril Nro 1035  C.C. Real Plaza Huancayo Tda. Nro 249"/>
    <s v="HUANCAYO"/>
    <s v="HUANCAYO"/>
    <s v="JUNÍN"/>
    <d v="2023-10-23T13:36:54"/>
    <x v="1547"/>
    <d v="2023-10-23T15:37:05"/>
    <x v="2"/>
    <x v="1"/>
    <x v="0"/>
  </r>
  <r>
    <n v="447"/>
    <s v="FDC9X2JHBCNR-1"/>
    <s v="FDC9X2JHBCNR"/>
    <s v="Normal"/>
    <s v="ROSA YULIZA FLORES DIAZ"/>
    <s v="DNI"/>
    <n v="32967468"/>
    <n v="51"/>
    <n v="912277625"/>
    <x v="2"/>
    <s v="Tienda"/>
    <s v="Confirmada"/>
    <s v="Diferida"/>
    <s v="Ecommerce desktop"/>
    <m/>
    <m/>
    <x v="0"/>
    <s v="En Puerto"/>
    <m/>
    <x v="1"/>
    <s v="Chimbote Ladislao Espinar 505-509 Ancash"/>
    <s v="Jr. Ladislao Espinar Nro 505 - 509"/>
    <s v="CHIMBOTE"/>
    <s v="SANTA"/>
    <s v="ANCASH"/>
    <d v="2023-10-23T13:46:03"/>
    <x v="1548"/>
    <d v="2023-10-23T15:10:57"/>
    <x v="0"/>
    <x v="0"/>
    <x v="0"/>
  </r>
  <r>
    <n v="448"/>
    <s v="FDC9X2K46I0K-1"/>
    <s v="FDC9X2K46I0K"/>
    <s v="Normal"/>
    <s v="GLORIA MARIA TORIBIO MUÑOZ"/>
    <s v="DNI"/>
    <n v="25797009"/>
    <n v="51"/>
    <n v="958856981"/>
    <x v="2"/>
    <s v="Tienda"/>
    <s v="Confirmada"/>
    <s v="Diferida"/>
    <s v="Ecommerce android"/>
    <m/>
    <m/>
    <x v="4"/>
    <s v="En Puerto"/>
    <m/>
    <x v="1"/>
    <s v="Real Plaza Primavera"/>
    <s v="Av. Angamos Este 2681 Int. 113 - San Borja"/>
    <s v="SAN BORJA"/>
    <s v="LIMA"/>
    <s v="LIMA"/>
    <d v="2023-10-23T13:41:31"/>
    <x v="1549"/>
    <d v="2023-10-23T16:59:02"/>
    <x v="0"/>
    <x v="0"/>
    <x v="0"/>
  </r>
  <r>
    <n v="449"/>
    <s v="FDC9X2K69JE0-1"/>
    <s v="FDC9X2K69JE0"/>
    <s v="Normal"/>
    <s v="JERSON PAUL NAVARRO VIERA"/>
    <s v="DNI"/>
    <n v="73828168"/>
    <n v="51"/>
    <n v="930543264"/>
    <x v="2"/>
    <s v="Tienda"/>
    <s v="Confirmada"/>
    <s v="Diferida"/>
    <s v="Ecommerce android"/>
    <m/>
    <m/>
    <x v="0"/>
    <s v="En Puerto"/>
    <m/>
    <x v="1"/>
    <s v="Real Plaza Trujillo"/>
    <s v="Av. Cesar Vallejo Oeste Nro 1345 C.C. Real Plaza Trujillo Tda. LC - 105B"/>
    <s v="TRUJILLO"/>
    <s v="TRUJILLO"/>
    <s v="LA LIBERTAD"/>
    <d v="2023-10-23T13:42:04"/>
    <x v="1550"/>
    <d v="2023-10-23T16:02:14"/>
    <x v="0"/>
    <x v="0"/>
    <x v="0"/>
  </r>
  <r>
    <n v="450"/>
    <s v="FDC9X2K9HAJ8-1"/>
    <s v="FDC9X2K9HAJ8"/>
    <s v="Normal"/>
    <s v="ana farita Quintanilla Ventura"/>
    <s v="DNI"/>
    <n v="60648333"/>
    <n v="51"/>
    <n v="960"/>
    <x v="2"/>
    <s v="Tienda"/>
    <s v="Confirmada"/>
    <s v="Diferida"/>
    <s v="Admin mobile"/>
    <m/>
    <m/>
    <x v="1"/>
    <s v="En Puerto"/>
    <m/>
    <x v="57"/>
    <s v="Plaza Del Sol Ica"/>
    <s v="Av. San Martin 727 - 763, LC 236-238"/>
    <s v="ICA"/>
    <s v="ICA"/>
    <s v="ICA"/>
    <d v="2023-10-23T13:43:24"/>
    <x v="1551"/>
    <d v="2023-10-23T14:29:39"/>
    <x v="2"/>
    <x v="1"/>
    <x v="0"/>
  </r>
  <r>
    <n v="451"/>
    <s v="FDC9X2KCC84D-1"/>
    <s v="FDC9X2KCC84D"/>
    <s v="Normal"/>
    <s v="ARMIN ALEJANDRO OBANDO MEJIA"/>
    <s v="DNI"/>
    <n v="40298361"/>
    <n v="51"/>
    <n v="969705407"/>
    <x v="2"/>
    <s v="Tienda"/>
    <s v="Confirmada"/>
    <s v="Diferida"/>
    <s v="Ecommerce desktop"/>
    <m/>
    <m/>
    <x v="0"/>
    <s v="En Puerto"/>
    <m/>
    <x v="1"/>
    <s v="Real Plaza Cuzco"/>
    <s v="Av. La Cultura C.C. Real Plaza Cuzco, Tda Nro 148"/>
    <s v="CUSCO"/>
    <s v="CUSCO"/>
    <s v="CUSCO"/>
    <d v="2023-10-23T13:47:11"/>
    <x v="1552"/>
    <d v="2023-10-23T15:59:26"/>
    <x v="0"/>
    <x v="0"/>
    <x v="0"/>
  </r>
  <r>
    <n v="452"/>
    <s v="FDC9X2KFJZ1C-1"/>
    <s v="FDC9X2KFJZ1C"/>
    <s v="Normal"/>
    <s v="SARITA MIRIAM PUSCAN UBALDO"/>
    <s v="DNI"/>
    <n v="40069109"/>
    <n v="51"/>
    <n v="950423025"/>
    <x v="2"/>
    <s v="Tienda"/>
    <s v="Confirmada"/>
    <s v="Diferida"/>
    <s v="Ecommerce mobile"/>
    <m/>
    <m/>
    <x v="0"/>
    <s v="En Puerto"/>
    <m/>
    <x v="1"/>
    <s v="Huaraz Luzuriaga 526 Ancash"/>
    <s v="Av. Luzuriaga Nro 526"/>
    <s v="HUARAZ"/>
    <s v="HUARAZ"/>
    <s v="ANCASH"/>
    <d v="2023-10-23T13:55:37"/>
    <x v="1553"/>
    <d v="2023-10-23T15:48:52"/>
    <x v="0"/>
    <x v="0"/>
    <x v="0"/>
  </r>
  <r>
    <n v="453"/>
    <s v="FDC9X2KGBUNV-1"/>
    <s v="FDC9X2KGBUNV"/>
    <s v="Normal"/>
    <s v="Mariluz  Oscata Quispe"/>
    <s v="DNI"/>
    <n v="48447058"/>
    <n v="51"/>
    <n v="992117712"/>
    <x v="2"/>
    <s v="Tienda"/>
    <s v="Confirmada"/>
    <s v="Diferida"/>
    <s v="Ecommerce android"/>
    <m/>
    <m/>
    <x v="2"/>
    <s v="En Puerto"/>
    <m/>
    <x v="1"/>
    <s v="SJM San Juan 1162 Lima"/>
    <s v="Av. San Juan Nro 1162 - 1162a"/>
    <s v="SAN JUAN DE MIRAFLORES"/>
    <s v="LIMA"/>
    <s v="LIMA"/>
    <d v="2023-10-23T13:45:43"/>
    <x v="1554"/>
    <d v="2023-10-23T16:24:33"/>
    <x v="0"/>
    <x v="0"/>
    <x v="0"/>
  </r>
  <r>
    <n v="454"/>
    <s v="FDC9X2KH1L5Z-1"/>
    <s v="FDC9X2KH1L5Z"/>
    <s v="Normal"/>
    <s v="FREDY JAVIER TASAYCO MUÑANTE"/>
    <s v="DNI"/>
    <n v="73710126"/>
    <n v="51"/>
    <n v="986478732"/>
    <x v="2"/>
    <s v="Tienda"/>
    <s v="Confirmada"/>
    <s v="Diferida"/>
    <s v="Ecommerce android"/>
    <m/>
    <m/>
    <x v="0"/>
    <s v="En Puerto"/>
    <m/>
    <x v="1"/>
    <s v="Chincha Mariscal Benavides 276 Ica"/>
    <s v="Av. Mariscal Benavides Nro 276"/>
    <s v="CHINCHA ALTA"/>
    <s v="CHINCHA"/>
    <s v="ICA"/>
    <d v="2023-10-23T13:43:57"/>
    <x v="1555"/>
    <d v="2023-10-23T16:01:33"/>
    <x v="0"/>
    <x v="0"/>
    <x v="0"/>
  </r>
  <r>
    <n v="455"/>
    <s v="FDC9X2KHIQPH-1"/>
    <s v="FDC9X2KHIQPH"/>
    <s v="Normal"/>
    <s v="KATHERINE LESLY GALLEGOS BLAS"/>
    <s v="DNI"/>
    <n v="45401938"/>
    <n v="51"/>
    <n v="913152593"/>
    <x v="2"/>
    <s v="Tienda"/>
    <s v="Confirmada"/>
    <s v="Diferida"/>
    <s v="Admin mobile"/>
    <m/>
    <m/>
    <x v="0"/>
    <s v="En Puerto"/>
    <m/>
    <x v="1"/>
    <s v="Real Plaza Arequipa"/>
    <s v="Av. El Ejercito 1009 Urb. Leon XXIII C.C. Real Plaza Arequipa LC-132"/>
    <s v="CAYMA"/>
    <s v="AREQUIPA"/>
    <s v="AREQUIPA"/>
    <d v="2023-10-23T13:44:37"/>
    <x v="1556"/>
    <d v="2023-10-23T15:47:32"/>
    <x v="0"/>
    <x v="0"/>
    <x v="0"/>
  </r>
  <r>
    <n v="456"/>
    <s v="FDC9X2KHZWCO-1"/>
    <s v="FDC9X2KHZWCO"/>
    <s v="Normal"/>
    <s v="MELISA ÑIQUE OBLITAS"/>
    <s v="DNI"/>
    <n v="43939214"/>
    <n v="51"/>
    <n v="999935756"/>
    <x v="2"/>
    <s v="Domicilio"/>
    <s v="Confirmada"/>
    <s v="Diferida"/>
    <s v="Ecommerce android"/>
    <m/>
    <m/>
    <x v="1"/>
    <s v="En Puerto"/>
    <m/>
    <x v="1"/>
    <s v="Delivery"/>
    <s v="CALLE MISIONERO CIMINI 230 DPTO 401 CIUDAD SATELITE SANTA ROSA"/>
    <s v="CALLAO"/>
    <s v="PROV. CONST. DEL CALLAO"/>
    <s v="CALLAO"/>
    <d v="2023-10-23T13:55:56"/>
    <x v="1557"/>
    <d v="2023-10-23T18:50:45"/>
    <x v="0"/>
    <x v="0"/>
    <x v="0"/>
  </r>
  <r>
    <n v="457"/>
    <s v="FDC9X2KLBXTM-1"/>
    <s v="FDC9X2KLBXTM"/>
    <s v="Normal"/>
    <s v="LINA BEATRIZ HUAYTAN PAJUELO"/>
    <s v="DNI"/>
    <n v="7220748"/>
    <n v="51"/>
    <n v="979743370"/>
    <x v="2"/>
    <s v="Tienda"/>
    <s v="Confirmada"/>
    <s v="Diferida"/>
    <s v="Admin desktop"/>
    <m/>
    <m/>
    <x v="2"/>
    <s v="En Puerto"/>
    <m/>
    <x v="1"/>
    <s v="Real Plaza Salaverry"/>
    <s v="Av. Salaverry Nro 24 - LC. Nro 421 CC. Real Plaza Salaverry"/>
    <s v="JESUS MARIA"/>
    <s v="LIMA"/>
    <s v="LIMA"/>
    <d v="2023-10-23T13:46:03"/>
    <x v="1558"/>
    <d v="2023-10-23T16:23:08"/>
    <x v="0"/>
    <x v="0"/>
    <x v="0"/>
  </r>
  <r>
    <n v="458"/>
    <s v="FDC9X2KNCU4V-1"/>
    <s v="FDC9X2KNCU4V"/>
    <s v="Normal"/>
    <s v="Eder  Canchari Tomás"/>
    <s v="DNI"/>
    <n v="44760938"/>
    <n v="51"/>
    <n v="970201448"/>
    <x v="2"/>
    <s v="Tienda"/>
    <s v="Confirmada"/>
    <s v="Diferida"/>
    <s v="Ecommerce desktop"/>
    <m/>
    <m/>
    <x v="4"/>
    <s v="En Puerto"/>
    <m/>
    <x v="1"/>
    <s v="La Rambla San Borja"/>
    <s v="Av. Javier Prado Este 2050 C.C. La Rambla Tdas. 140-141"/>
    <s v="SAN BORJA"/>
    <s v="LIMA"/>
    <s v="LIMA"/>
    <d v="2023-10-23T13:54:26"/>
    <x v="1559"/>
    <d v="2023-10-23T16:22:08"/>
    <x v="0"/>
    <x v="0"/>
    <x v="0"/>
  </r>
  <r>
    <n v="459"/>
    <s v="FDC9X2KU0XY8-1"/>
    <s v="FDC9X2KU0XY8"/>
    <s v="Normal"/>
    <s v="Marines Nunez"/>
    <s v="DNI"/>
    <n v="72924690"/>
    <n v="51"/>
    <m/>
    <x v="2"/>
    <s v="Tienda"/>
    <s v="Confirmada"/>
    <s v="Diferida"/>
    <s v="Admin mobile"/>
    <m/>
    <m/>
    <x v="2"/>
    <s v="En Puerto"/>
    <m/>
    <x v="1"/>
    <s v="Mall Del Sur"/>
    <s v="Av. Los Lirios Nro 301 LCS-1042 C.C. Mall del Sur"/>
    <s v="SAN JUAN DE MIRAFLORES"/>
    <s v="LIMA"/>
    <s v="LIMA"/>
    <d v="2023-10-23T13:46:58"/>
    <x v="1560"/>
    <d v="2023-10-23T16:18:19"/>
    <x v="0"/>
    <x v="0"/>
    <x v="0"/>
  </r>
  <r>
    <n v="460"/>
    <s v="FDC9X2KU9IP9-1"/>
    <s v="FDC9X2KU9IP9"/>
    <s v="Normal"/>
    <s v="YANET ELIZABETH ECHEVARRIA ESQUIVES"/>
    <s v="DNI"/>
    <n v="32886794"/>
    <n v="51"/>
    <n v="936344859"/>
    <x v="2"/>
    <s v="Tienda"/>
    <s v="Confirmada"/>
    <s v="Diferida"/>
    <s v="Ecommerce desktop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13:47:19"/>
    <x v="1561"/>
    <d v="2023-10-23T15:55:58"/>
    <x v="0"/>
    <x v="0"/>
    <x v="0"/>
  </r>
  <r>
    <n v="461"/>
    <s v="FDC9X2KXLJZ4-1"/>
    <s v="FDC9X2KXLJZ4"/>
    <s v="Normal"/>
    <s v="RONEY KEVIN POZO ANDIA"/>
    <s v="DNI"/>
    <n v="70087959"/>
    <n v="51"/>
    <n v="966500207"/>
    <x v="2"/>
    <s v="Tienda"/>
    <s v="Confirmada"/>
    <s v="Diferida"/>
    <s v="Ecommerce android"/>
    <m/>
    <m/>
    <x v="0"/>
    <s v="En Puerto"/>
    <m/>
    <x v="1"/>
    <s v="Ayacucho Asamblea 206-208 Ayacucho"/>
    <s v="Jr. Asamblea Nro. 206 - 208"/>
    <s v="AYACUCHO"/>
    <s v="HUAMANGA"/>
    <s v="AYACUCHO"/>
    <d v="2023-10-23T13:48:20"/>
    <x v="1562"/>
    <d v="2023-10-23T15:46:47"/>
    <x v="0"/>
    <x v="0"/>
    <x v="0"/>
  </r>
  <r>
    <n v="462"/>
    <s v="FDC9X2KXPUBX-1"/>
    <s v="FDC9X2KXPUBX"/>
    <s v="Normal"/>
    <s v="PATRICIA MARIA SOLEDAD LABARTHE VILLENA"/>
    <s v="DNI"/>
    <n v="9140084"/>
    <n v="51"/>
    <n v="952392267"/>
    <x v="2"/>
    <s v="Domicilio"/>
    <s v="Confirmada"/>
    <s v="Diferida"/>
    <s v="Ecommerce mobile"/>
    <m/>
    <m/>
    <x v="3"/>
    <s v="En Puerto"/>
    <m/>
    <x v="1"/>
    <s v="Delivery"/>
    <s v="JACINTO LARA 400 SAN ISIDRO A MEDIA CUADRA DEL PARQUE MORA"/>
    <s v="SAN ISIDRO"/>
    <s v="LIMA"/>
    <s v="LIMA"/>
    <d v="2023-10-23T13:49:22"/>
    <x v="1563"/>
    <d v="2023-10-23T16:20:50"/>
    <x v="0"/>
    <x v="0"/>
    <x v="0"/>
  </r>
  <r>
    <n v="463"/>
    <s v="FDC9X2KY0K82-1"/>
    <s v="FDC9X2KY0K82"/>
    <s v="Normal"/>
    <s v="FREDY MIGUEL DIAZ JULCA"/>
    <s v="DNI"/>
    <n v="46315833"/>
    <n v="51"/>
    <n v="918324989"/>
    <x v="2"/>
    <s v="Tienda"/>
    <s v="Confirmada"/>
    <s v="Diferida"/>
    <s v="Ecommerce android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13:47:51"/>
    <x v="1564"/>
    <d v="2023-10-23T17:06:33"/>
    <x v="0"/>
    <x v="0"/>
    <x v="0"/>
  </r>
  <r>
    <n v="464"/>
    <s v="FDC9X2KZ35FZ-1"/>
    <s v="FDC9X2KZ35FZ"/>
    <s v="Normal"/>
    <s v="NAISHA MILENA CABRERA TORRES"/>
    <s v="DNI"/>
    <n v="71065399"/>
    <n v="51"/>
    <n v="934720414"/>
    <x v="2"/>
    <s v="Domicilio"/>
    <s v="Confirmada"/>
    <s v="Diferida"/>
    <s v="Admin desktop"/>
    <m/>
    <m/>
    <x v="1"/>
    <s v="En Puerto"/>
    <m/>
    <x v="63"/>
    <s v="Delivery"/>
    <s v="JIRON LOS PRÓCERES 346 DEL HOSPITAL FÉLIX MAYORCA SOTO UNA CUADRA MÁS ARRIBA EN LA ESQUINA DEL SEMÁFORO A LA"/>
    <s v="TARMA"/>
    <s v="TARMA"/>
    <s v="JUNÍN"/>
    <d v="2023-10-23T13:46:54"/>
    <x v="1565"/>
    <d v="2023-10-23T17:56:46"/>
    <x v="3"/>
    <x v="1"/>
    <x v="0"/>
  </r>
  <r>
    <n v="465"/>
    <s v="FDC9X2L4MIWW-1"/>
    <s v="FDC9X2L4MIWW"/>
    <s v="Normal"/>
    <s v="LIZBETH Flores Granados"/>
    <s v="DNI"/>
    <n v="73065912"/>
    <n v="51"/>
    <n v="991539768"/>
    <x v="2"/>
    <s v="Tienda"/>
    <s v="Confirmada"/>
    <s v="Diferida"/>
    <s v="Ecommerce mobile"/>
    <m/>
    <m/>
    <x v="1"/>
    <s v="En Puerto"/>
    <m/>
    <x v="46"/>
    <s v="Open Plaza Angamos"/>
    <s v="Av. Angamos Nro 1803 C.C. Angamos Open Plaza Tda. 39"/>
    <s v="SURQUILLO"/>
    <s v="LIMA"/>
    <s v="LIMA"/>
    <d v="2023-10-23T13:53:22"/>
    <x v="1566"/>
    <d v="2023-10-23T14:21:02"/>
    <x v="2"/>
    <x v="1"/>
    <x v="0"/>
  </r>
  <r>
    <n v="466"/>
    <s v="FDC9X2L95GHW-1"/>
    <s v="FDC9X2L95GHW"/>
    <s v="Normal"/>
    <s v="ROSANGELA ZOLANYE CHAMBI CHANAVA"/>
    <s v="DNI"/>
    <n v="42519290"/>
    <n v="51"/>
    <n v="970215269"/>
    <x v="2"/>
    <s v="Tienda"/>
    <s v="Confirmada"/>
    <s v="Diferida"/>
    <s v="Admin mobile"/>
    <m/>
    <m/>
    <x v="0"/>
    <s v="En Puerto"/>
    <m/>
    <x v="1"/>
    <s v="Chimbote Ladislao Espinar 505-509 Ancash"/>
    <s v="Jr. Ladislao Espinar Nro 505 - 509"/>
    <s v="CHIMBOTE"/>
    <s v="SANTA"/>
    <s v="ANCASH"/>
    <d v="2023-10-23T13:49:02"/>
    <x v="1567"/>
    <d v="2023-10-23T15:44:47"/>
    <x v="0"/>
    <x v="0"/>
    <x v="0"/>
  </r>
  <r>
    <n v="467"/>
    <s v="FDC9X2L9QWBF-1"/>
    <s v="FDC9X2L9QWBF"/>
    <s v="Normal"/>
    <s v="maria davila"/>
    <s v="DNI"/>
    <n v="8774462"/>
    <n v="51"/>
    <n v="982806058"/>
    <x v="2"/>
    <s v="Tienda"/>
    <s v="Confirmada"/>
    <s v="Diferida"/>
    <s v="Admin mobile"/>
    <m/>
    <m/>
    <x v="2"/>
    <s v="En Puerto"/>
    <m/>
    <x v="1"/>
    <s v="CC Risso"/>
    <s v="Av. General Alvarez de Arenales 2283."/>
    <s v="LINCE"/>
    <s v="LIMA"/>
    <s v="LIMA"/>
    <d v="2023-10-23T13:55:00"/>
    <x v="1568"/>
    <d v="2023-10-23T16:22:00"/>
    <x v="0"/>
    <x v="0"/>
    <x v="0"/>
  </r>
  <r>
    <n v="468"/>
    <s v="FDC9X2LAEHNH-1"/>
    <s v="FDC9X2LAEHNH"/>
    <s v="Normal"/>
    <s v="Jhan Carlos Ramirez Carrascal"/>
    <s v="DNI"/>
    <n v="75182410"/>
    <n v="51"/>
    <n v="971964817"/>
    <x v="2"/>
    <s v="Domicilio"/>
    <s v="Confirmada"/>
    <s v="Diferida"/>
    <s v="Ecommerce android"/>
    <m/>
    <m/>
    <x v="1"/>
    <s v="En Puerto"/>
    <m/>
    <x v="1"/>
    <s v="Delivery"/>
    <s v="Barrio Las Palmeras,Jr'Los cedros 'cuadra 5 Antes de llegar al sintético el monumental"/>
    <s v="RIOJA"/>
    <s v="RIOJA"/>
    <s v="SAN MARTÍN"/>
    <d v="2023-10-23T14:53:40"/>
    <x v="1569"/>
    <d v="2023-10-23T19:37:48"/>
    <x v="0"/>
    <x v="0"/>
    <x v="0"/>
  </r>
  <r>
    <n v="469"/>
    <s v="FDC9X2LGYAOY-1"/>
    <s v="FDC9X2LGYAOY"/>
    <s v="Normal"/>
    <s v="ILDA ALFARO ALVARADO"/>
    <s v="DNI"/>
    <n v="74056257"/>
    <n v="51"/>
    <n v="966736934"/>
    <x v="2"/>
    <s v="Tienda"/>
    <s v="Confirmada"/>
    <s v="Diferida"/>
    <s v="Ecommerce android"/>
    <m/>
    <m/>
    <x v="0"/>
    <s v="En Puerto"/>
    <m/>
    <x v="1"/>
    <s v="Huamachuco Jose Balta 780 La Libertad"/>
    <s v="Jirón José Balta 780"/>
    <s v="HUAMACHUCO"/>
    <s v="SANCHEZ CARRION"/>
    <s v="LA LIBERTAD"/>
    <d v="2023-10-23T13:55:44"/>
    <x v="1570"/>
    <d v="2023-10-23T16:16:38"/>
    <x v="0"/>
    <x v="0"/>
    <x v="0"/>
  </r>
  <r>
    <n v="470"/>
    <s v="FDC9X2M3EG06-1"/>
    <s v="FDC9X2M3EG06"/>
    <s v="Normal"/>
    <s v="JUNNIOR SANTOS CLEMENTE CORDOVA"/>
    <s v="DNI"/>
    <n v="70580295"/>
    <n v="51"/>
    <n v="900645447"/>
    <x v="2"/>
    <s v="Tienda"/>
    <s v="Confirmada"/>
    <s v="Diferida"/>
    <s v="Ecommerce android"/>
    <m/>
    <m/>
    <x v="0"/>
    <s v="En Puerto"/>
    <m/>
    <x v="1"/>
    <s v="Chimbote Ladislao Espinar 505-509 Ancash"/>
    <s v="Jr. Ladislao Espinar Nro 505 - 509"/>
    <s v="CHIMBOTE"/>
    <s v="SANTA"/>
    <s v="ANCASH"/>
    <d v="2023-10-23T13:53:31"/>
    <x v="1571"/>
    <d v="2023-10-23T16:14:17"/>
    <x v="0"/>
    <x v="0"/>
    <x v="0"/>
  </r>
  <r>
    <n v="471"/>
    <s v="FDC9X2MEU0ML-1"/>
    <s v="FDC9X2MEU0ML"/>
    <s v="Normal"/>
    <s v="MILAGROS DEL PILAR UNGRIA QUISPE MARAZA"/>
    <s v="DNI"/>
    <n v="77159343"/>
    <n v="51"/>
    <n v="955294974"/>
    <x v="2"/>
    <s v="Tienda"/>
    <s v="Confirmada"/>
    <s v="Diferida"/>
    <s v="Admin mobile"/>
    <s v="Tiendas"/>
    <s v="En Puerto"/>
    <x v="0"/>
    <s v="Creado"/>
    <m/>
    <x v="50"/>
    <s v="Real Plaza Juliaca"/>
    <s v="Calle Tumbes y San Martin s/n C.C. Real Plaza Juliaca Tda. Nro 135"/>
    <s v="JULIACA"/>
    <s v="SAN ROMAN"/>
    <s v="PUNO"/>
    <d v="2023-10-23T13:55:45"/>
    <x v="1572"/>
    <d v="2023-10-23T15:45:41"/>
    <x v="3"/>
    <x v="1"/>
    <x v="0"/>
  </r>
  <r>
    <n v="472"/>
    <s v="FDC9X2MXEVPO-2"/>
    <s v="FDC9X2MXEVPO"/>
    <s v="Normal"/>
    <s v="BRIGILLE YESENIA VILLAGARAY PALOMINO"/>
    <s v="DNI"/>
    <n v="77804425"/>
    <n v="51"/>
    <n v="942663705"/>
    <x v="2"/>
    <s v="Domicilio"/>
    <s v="Confirmada"/>
    <s v="Diferida"/>
    <s v="Admin desktop"/>
    <m/>
    <m/>
    <x v="1"/>
    <s v="En Puerto"/>
    <m/>
    <x v="41"/>
    <s v="Delivery"/>
    <s v="Calle San José #460 Frente ala canchita de la pascana"/>
    <s v="PISCO"/>
    <s v="PISCO"/>
    <s v="ICA"/>
    <d v="2023-10-23T18:12:03"/>
    <x v="64"/>
    <d v="2023-10-23T18:44:35"/>
    <x v="2"/>
    <x v="1"/>
    <x v="0"/>
  </r>
  <r>
    <n v="473"/>
    <s v="FDC9X2MXEVPO-3"/>
    <s v="FDC9X2MXEVPO"/>
    <s v="Normal"/>
    <s v="BRIGILLE YESENIA VILLAGARAY PALOMINO"/>
    <s v="DNI"/>
    <n v="77804425"/>
    <n v="51"/>
    <n v="942663705"/>
    <x v="2"/>
    <s v="Domicilio"/>
    <s v="Confirmada"/>
    <s v="Diferida"/>
    <s v="Admin desktop"/>
    <m/>
    <m/>
    <x v="1"/>
    <s v="En Puerto"/>
    <m/>
    <x v="38"/>
    <s v="Delivery"/>
    <s v="Calle San José #460 Frente ala canchita de la pascana"/>
    <s v="PISCO"/>
    <s v="PISCO"/>
    <s v="ICA"/>
    <d v="2023-10-23T18:12:03"/>
    <x v="64"/>
    <d v="2023-10-23T18:22:20"/>
    <x v="2"/>
    <x v="1"/>
    <x v="0"/>
  </r>
  <r>
    <n v="474"/>
    <s v="FDC9X2TWYM93-1"/>
    <s v="FDC9X2TWYM93"/>
    <s v="Normal"/>
    <s v="YONATAN ALEXIS APOLONIO VEJARANO"/>
    <s v="DNI"/>
    <n v="48493896"/>
    <n v="51"/>
    <n v="991175402"/>
    <x v="2"/>
    <s v="Tienda"/>
    <s v="Confirmada"/>
    <s v="Diferida"/>
    <s v="Ecommerce android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14:02:08"/>
    <x v="1573"/>
    <d v="2023-10-23T16:04:46"/>
    <x v="0"/>
    <x v="0"/>
    <x v="0"/>
  </r>
  <r>
    <n v="475"/>
    <s v="FDC9X2U0TZDJ-1"/>
    <s v="FDC9X2U0TZDJ"/>
    <s v="Normal"/>
    <s v="CINDY AMELIA DIAZ HUACOTO"/>
    <s v="DNI"/>
    <n v="74049048"/>
    <n v="51"/>
    <n v="929512878"/>
    <x v="2"/>
    <s v="Tienda"/>
    <s v="Confirmada"/>
    <s v="Diferida"/>
    <s v="Ecommerce desktop"/>
    <m/>
    <m/>
    <x v="4"/>
    <s v="En Puerto"/>
    <m/>
    <x v="47"/>
    <s v="Mall Aventura Arequipa"/>
    <s v="Av. Porongoche 500 C.C. Mall Aventura Plaza Arequipa Tda. 2026-2028"/>
    <s v="AREQUIPA"/>
    <s v="AREQUIPA"/>
    <s v="AREQUIPA"/>
    <d v="2023-10-23T14:07:30"/>
    <x v="1574"/>
    <d v="2023-10-23T14:56:10"/>
    <x v="2"/>
    <x v="1"/>
    <x v="0"/>
  </r>
  <r>
    <n v="476"/>
    <s v="FDC9X2U3MRGO-1"/>
    <s v="FDC9X2U3MRGO"/>
    <s v="Normal"/>
    <s v="DAYANNA MARIANA SOTO CONDORI"/>
    <s v="DNI"/>
    <n v="70399286"/>
    <n v="51"/>
    <n v="952545541"/>
    <x v="2"/>
    <s v="Tienda"/>
    <s v="Confirmada"/>
    <s v="Diferida"/>
    <s v="Ecommerce android"/>
    <m/>
    <m/>
    <x v="0"/>
    <s v="En Puerto"/>
    <m/>
    <x v="1"/>
    <s v="Chincha Mariscal Benavides 276 Ica"/>
    <s v="Av. Mariscal Benavides Nro 276"/>
    <s v="CHINCHA ALTA"/>
    <s v="CHINCHA"/>
    <s v="ICA"/>
    <d v="2023-10-23T14:05:41"/>
    <x v="1575"/>
    <d v="2023-10-23T16:01:44"/>
    <x v="0"/>
    <x v="0"/>
    <x v="0"/>
  </r>
  <r>
    <n v="477"/>
    <s v="FDC9X2UF8SGJ-1"/>
    <s v="FDC9X2UF8SGJ"/>
    <s v="Normal"/>
    <s v="ROSA ESTHER BLANCO ZAVALETA"/>
    <s v="DNI"/>
    <n v="19083957"/>
    <n v="51"/>
    <n v="948319616"/>
    <x v="2"/>
    <s v="Tienda"/>
    <s v="Confirmada"/>
    <s v="Diferida"/>
    <s v="Ecommerce mobile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14:06:47"/>
    <x v="1576"/>
    <d v="2023-10-23T16:04:51"/>
    <x v="0"/>
    <x v="0"/>
    <x v="0"/>
  </r>
  <r>
    <n v="478"/>
    <s v="FDC9X2ULQGRL-1"/>
    <s v="FDC9X2ULQGRL"/>
    <s v="Normal"/>
    <s v="LUCIA ESMERALDA ESPINOZA GARCIA"/>
    <s v="DNI"/>
    <n v="40290412"/>
    <n v="51"/>
    <n v="902861931"/>
    <x v="2"/>
    <s v="Tienda"/>
    <s v="Confirmada"/>
    <s v="Diferida"/>
    <s v="Ecommerce mobile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14:08:20"/>
    <x v="1577"/>
    <d v="2023-10-23T15:45:53"/>
    <x v="0"/>
    <x v="0"/>
    <x v="0"/>
  </r>
  <r>
    <n v="479"/>
    <s v="FDC9X2UOJ7HK-1"/>
    <s v="FDC9X2UOJ7HK"/>
    <s v="Normal"/>
    <s v="WILMER GERARDO HURTADO ROQUE"/>
    <s v="DNI"/>
    <n v="75573071"/>
    <n v="51"/>
    <n v="916519400"/>
    <x v="2"/>
    <s v="Domicilio"/>
    <s v="Confirmada"/>
    <s v="Diferida"/>
    <s v="Ecommerce iOS"/>
    <m/>
    <m/>
    <x v="1"/>
    <s v="En Puerto"/>
    <m/>
    <x v="1"/>
    <s v="Delivery"/>
    <s v="CALLE ICA MZ54 LOTE 01 - ASOCIACIÓN POPULAR LA VARIANTE DE ANCON, ANCON, LIMA, LIMA. TECMAQUIND SAC. COSTADO DEL COLEGIO BUEN PASTOR"/>
    <s v="ANCON"/>
    <s v="LIMA"/>
    <s v="LIMA"/>
    <d v="2023-10-23T14:06:23"/>
    <x v="1578"/>
    <d v="2023-10-23T18:29:47"/>
    <x v="0"/>
    <x v="0"/>
    <x v="0"/>
  </r>
  <r>
    <n v="480"/>
    <s v="FDC9X2UV9GD4-1"/>
    <s v="FDC9X2UV9GD4"/>
    <s v="Normal"/>
    <s v="Pakioni Cacha siguena"/>
    <s v="DNI"/>
    <n v="40173343"/>
    <n v="51"/>
    <n v="953691737"/>
    <x v="2"/>
    <s v="Tienda"/>
    <s v="Confirmada"/>
    <s v="Diferida"/>
    <s v="Admin mobile"/>
    <m/>
    <m/>
    <x v="0"/>
    <s v="En Puerto"/>
    <m/>
    <x v="1"/>
    <s v="Huaraz Luzuriaga 526 Ancash"/>
    <s v="Av. Luzuriaga Nro 526"/>
    <s v="HUARAZ"/>
    <s v="HUARAZ"/>
    <s v="ANCASH"/>
    <d v="2023-10-23T14:06:50"/>
    <x v="1579"/>
    <d v="2023-10-23T16:06:14"/>
    <x v="0"/>
    <x v="0"/>
    <x v="0"/>
  </r>
  <r>
    <n v="481"/>
    <s v="FDC9X2V3S0YF-1"/>
    <s v="FDC9X2V3S0YF"/>
    <s v="Normal"/>
    <s v="jose luis gomez meza"/>
    <s v="DNI"/>
    <n v="70066606"/>
    <n v="51"/>
    <n v="980776218"/>
    <x v="2"/>
    <s v="Tienda"/>
    <s v="Confirmada"/>
    <s v="Diferida"/>
    <s v="Ecommerce mobile"/>
    <s v="Tiendas"/>
    <s v="En Puerto"/>
    <x v="0"/>
    <s v="Creado"/>
    <m/>
    <x v="33"/>
    <s v="Plaza Del Sol Ica"/>
    <s v="Av. San Martin 727 - 763, LC 236-238"/>
    <s v="ICA"/>
    <s v="ICA"/>
    <s v="ICA"/>
    <d v="2023-10-23T14:10:04"/>
    <x v="1580"/>
    <d v="2023-10-23T17:16:48"/>
    <x v="3"/>
    <x v="1"/>
    <x v="0"/>
  </r>
  <r>
    <n v="482"/>
    <s v="FDC9X2V8HDN9-1"/>
    <s v="FDC9X2V8HDN9"/>
    <s v="Normal"/>
    <s v="RUBEN DARIO FABIAN ZEVALLOS"/>
    <s v="DNI"/>
    <n v="72747681"/>
    <n v="51"/>
    <n v="955143377"/>
    <x v="2"/>
    <s v="Tienda"/>
    <s v="Confirmada"/>
    <s v="Diferida"/>
    <s v="Ecommerce android"/>
    <m/>
    <m/>
    <x v="0"/>
    <s v="En Puerto"/>
    <m/>
    <x v="1"/>
    <s v="Real Plaza Huanuco"/>
    <s v="Jr. Independencia Cdras 16 y 17 Las Moras C.C. Real Plaza Huanuco Tda. LC-109/111A"/>
    <s v="HUANUCO"/>
    <s v="HUANUCO"/>
    <s v="HUÁNUCO"/>
    <d v="2023-10-23T14:08:48"/>
    <x v="1581"/>
    <d v="2023-10-23T16:02:47"/>
    <x v="0"/>
    <x v="0"/>
    <x v="0"/>
  </r>
  <r>
    <n v="483"/>
    <s v="FDC9X2VDJMAE-1"/>
    <s v="FDC9X2VDJMAE"/>
    <s v="Normal"/>
    <s v="RUTH MARIA DEL ROSARIO BLASICA ALVARADO"/>
    <s v="DNI"/>
    <n v="6018224"/>
    <n v="51"/>
    <n v="946122610"/>
    <x v="2"/>
    <s v="Tienda"/>
    <s v="Confirmada"/>
    <s v="Diferida"/>
    <s v="Admin mobile"/>
    <m/>
    <m/>
    <x v="2"/>
    <s v="En Puerto"/>
    <m/>
    <x v="1"/>
    <s v="Schell 271 Miraflores Lima"/>
    <s v="Calle Schell Nro 271"/>
    <s v="MIRAFLORES"/>
    <s v="LIMA"/>
    <s v="LIMA"/>
    <d v="2023-10-23T14:10:42"/>
    <x v="1582"/>
    <d v="2023-10-23T18:15:48"/>
    <x v="0"/>
    <x v="0"/>
    <x v="0"/>
  </r>
  <r>
    <n v="484"/>
    <s v="FDC9X2VEUST8-1"/>
    <s v="FDC9X2VEUST8"/>
    <s v="Normal"/>
    <s v="URSULA ANDREA GUILLEN MENDOZA"/>
    <s v="DNI"/>
    <n v="41987050"/>
    <n v="51"/>
    <n v="972694604"/>
    <x v="2"/>
    <s v="Tienda"/>
    <s v="Confirmada"/>
    <s v="Diferida"/>
    <s v="Ecommerce android"/>
    <m/>
    <m/>
    <x v="0"/>
    <s v="En Puerto"/>
    <m/>
    <x v="1"/>
    <s v="Plaza Del Sol Ica"/>
    <s v="Av. San Martin 727 - 763, LC 236-238"/>
    <s v="ICA"/>
    <s v="ICA"/>
    <s v="ICA"/>
    <d v="2023-10-23T14:10:45"/>
    <x v="1583"/>
    <d v="2023-10-23T16:08:24"/>
    <x v="0"/>
    <x v="0"/>
    <x v="0"/>
  </r>
  <r>
    <n v="485"/>
    <s v="FDC9X2VJ7AB0-1"/>
    <s v="FDC9X2VJ7AB0"/>
    <s v="Normal"/>
    <s v="YERSON RUSBEL JARA ZELA"/>
    <s v="DNI"/>
    <n v="71789924"/>
    <n v="51"/>
    <n v="916572366"/>
    <x v="2"/>
    <s v="Tienda"/>
    <s v="Confirmada"/>
    <s v="Diferida"/>
    <s v="Ecommerce android"/>
    <m/>
    <m/>
    <x v="0"/>
    <s v="En Puerto"/>
    <m/>
    <x v="1"/>
    <s v="Real Plaza Juliaca"/>
    <s v="Calle Tumbes y San Martin s/n C.C. Real Plaza Juliaca Tda. Nro 135"/>
    <s v="JULIACA"/>
    <s v="SAN ROMAN"/>
    <s v="PUNO"/>
    <d v="2023-10-23T14:11:57"/>
    <x v="1584"/>
    <d v="2023-10-23T15:51:29"/>
    <x v="0"/>
    <x v="0"/>
    <x v="0"/>
  </r>
  <r>
    <n v="486"/>
    <s v="FDC9X2VJOFR9-1"/>
    <s v="FDC9X2VJOFR9"/>
    <s v="Normal"/>
    <s v="kelita vasquez vizconde"/>
    <s v="DNI"/>
    <n v="47093856"/>
    <n v="51"/>
    <n v="969295414"/>
    <x v="2"/>
    <s v="Tienda"/>
    <s v="Confirmada"/>
    <s v="Diferida"/>
    <s v="Ecommerce android"/>
    <s v="Tiendas"/>
    <s v="En Puerto"/>
    <x v="0"/>
    <s v="Creado"/>
    <m/>
    <x v="52"/>
    <s v="Tarapoto Plaza De Armas 451 San Martin"/>
    <s v="Jr. Plaza de Armas Nro 451"/>
    <s v="TARAPOTO"/>
    <s v="SAN MARTIN"/>
    <s v="SAN MARTÍN"/>
    <d v="2023-10-23T14:10:54"/>
    <x v="1585"/>
    <d v="2023-10-23T14:24:04"/>
    <x v="3"/>
    <x v="1"/>
    <x v="0"/>
  </r>
  <r>
    <n v="487"/>
    <s v="FDC9X2W7SOXF-1"/>
    <s v="FDC9X2W7SOXF"/>
    <s v="Normal"/>
    <s v="VALERIA SOFIA PAMO PEREZ"/>
    <s v="DNI"/>
    <n v="73192364"/>
    <n v="51"/>
    <n v="994338958"/>
    <x v="2"/>
    <s v="Tienda"/>
    <s v="Confirmada"/>
    <s v="Diferida"/>
    <s v="Ecommerce iOS"/>
    <m/>
    <m/>
    <x v="0"/>
    <s v="En Puerto"/>
    <m/>
    <x v="1"/>
    <s v="Tacna San Martin 737 Tacna"/>
    <s v="Av. San Martin Nro 737"/>
    <s v="TACNA"/>
    <s v="TACNA"/>
    <s v="TACNA"/>
    <d v="2023-10-23T14:19:28"/>
    <x v="1586"/>
    <d v="2023-10-23T15:44:28"/>
    <x v="0"/>
    <x v="0"/>
    <x v="0"/>
  </r>
  <r>
    <n v="488"/>
    <s v="FDC9X2W9EKT9-1"/>
    <s v="FDC9X2W9EKT9"/>
    <s v="Normal"/>
    <s v="SICLALY NAYELY CASTILLO SALINAS"/>
    <s v="DNI"/>
    <n v="75916185"/>
    <n v="51"/>
    <n v="931631841"/>
    <x v="2"/>
    <s v="Tienda"/>
    <s v="Confirmada"/>
    <s v="Diferida"/>
    <s v="Ecommerce android"/>
    <m/>
    <m/>
    <x v="0"/>
    <s v="En Puerto"/>
    <m/>
    <x v="1"/>
    <s v="Chimbote Ladislao Espinar 505-509 Ancash"/>
    <s v="Jr. Ladislao Espinar Nro 505 - 509"/>
    <s v="CHIMBOTE"/>
    <s v="SANTA"/>
    <s v="ANCASH"/>
    <d v="2023-10-23T14:16:51"/>
    <x v="1587"/>
    <d v="2023-10-23T17:08:18"/>
    <x v="0"/>
    <x v="0"/>
    <x v="0"/>
  </r>
  <r>
    <n v="489"/>
    <s v="FDC9X2WKHAZH-1"/>
    <s v="FDC9X2WKHAZH"/>
    <s v="Normal"/>
    <s v="YUBITZA EUGENIA POSTIGO SOSA"/>
    <s v="DNI"/>
    <n v="46585657"/>
    <n v="51"/>
    <n v="947741777"/>
    <x v="2"/>
    <s v="Tienda"/>
    <s v="Confirmada"/>
    <s v="Diferida"/>
    <s v="Admin desktop"/>
    <m/>
    <m/>
    <x v="0"/>
    <s v="En Puerto"/>
    <m/>
    <x v="1"/>
    <s v="Arequipa San Juan De Dios 225 Arequipa"/>
    <s v="San Juan de Dios Nro 225"/>
    <s v="AREQUIPA"/>
    <s v="AREQUIPA"/>
    <s v="AREQUIPA"/>
    <d v="2023-10-23T14:17:55"/>
    <x v="1588"/>
    <d v="2023-10-23T15:39:59"/>
    <x v="0"/>
    <x v="0"/>
    <x v="0"/>
  </r>
  <r>
    <n v="490"/>
    <s v="FDC9X2WOPI65-1"/>
    <s v="FDC9X2WOPI65"/>
    <s v="Normal"/>
    <s v="NANDHER POLLY CONDORI GUERRERO"/>
    <s v="DNI"/>
    <n v="71913556"/>
    <n v="51"/>
    <n v="951527533"/>
    <x v="2"/>
    <s v="Tienda"/>
    <s v="Confirmada"/>
    <s v="Diferida"/>
    <s v="Admin desktop"/>
    <m/>
    <m/>
    <x v="0"/>
    <s v="En Puerto"/>
    <m/>
    <x v="1"/>
    <s v="Real Plaza Huancayo"/>
    <s v="Av. Ferrocarril Nro 1035  C.C. Real Plaza Huancayo Tda. Nro 249"/>
    <s v="HUANCAYO"/>
    <s v="HUANCAYO"/>
    <s v="JUNÍN"/>
    <d v="2023-10-23T14:18:18"/>
    <x v="1589"/>
    <d v="2023-10-23T15:27:23"/>
    <x v="0"/>
    <x v="0"/>
    <x v="0"/>
  </r>
  <r>
    <n v="491"/>
    <s v="FDC9X2WU2FQR-1"/>
    <s v="FDC9X2WU2FQR"/>
    <s v="Normal"/>
    <s v="DIANA ELISA PINZAS FAUSTEN"/>
    <s v="DNI"/>
    <n v="44016376"/>
    <n v="51"/>
    <n v="975530048"/>
    <x v="2"/>
    <s v="Tienda"/>
    <s v="Confirmada"/>
    <s v="Diferida"/>
    <s v="Ecommerce mobile"/>
    <m/>
    <m/>
    <x v="0"/>
    <s v="En Puerto"/>
    <m/>
    <x v="1"/>
    <s v="Real Plaza Chiclayo"/>
    <s v="Calle Mariscal Andrés A. Cáceres 222 C.C. Real Plaza Chiclayo Tda. PC08"/>
    <s v="CHICLAYO"/>
    <s v="CHICLAYO"/>
    <s v="LAMBAYEQUE"/>
    <d v="2023-10-23T14:21:09"/>
    <x v="1590"/>
    <d v="2023-10-23T16:09:28"/>
    <x v="0"/>
    <x v="0"/>
    <x v="0"/>
  </r>
  <r>
    <n v="492"/>
    <s v="FDC9X2X34MG7-1"/>
    <s v="FDC9X2X34MG7"/>
    <s v="Normal"/>
    <s v="LILIBETH JOSEFINA ROSAS YERBASANTA"/>
    <s v="DNI"/>
    <n v="45987462"/>
    <n v="51"/>
    <n v="970127119"/>
    <x v="2"/>
    <s v="Tienda"/>
    <s v="Confirmada"/>
    <s v="Diferida"/>
    <s v="Ecommerce android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14:25:54"/>
    <x v="1591"/>
    <d v="2023-10-23T19:16:11"/>
    <x v="0"/>
    <x v="0"/>
    <x v="0"/>
  </r>
  <r>
    <n v="493"/>
    <s v="FDC9X2X8BQ5A-1"/>
    <s v="FDC9X2X8BQ5A"/>
    <s v="Normal"/>
    <s v="ANGY PALACIOS CRUZ"/>
    <s v="DNI"/>
    <n v="77166241"/>
    <n v="51"/>
    <n v="964370296"/>
    <x v="2"/>
    <s v="Tienda"/>
    <s v="Confirmada"/>
    <s v="Diferida"/>
    <s v="Ecommerce mobile"/>
    <m/>
    <m/>
    <x v="0"/>
    <s v="En Puerto"/>
    <m/>
    <x v="1"/>
    <s v="Real Plaza Piura"/>
    <s v="Av. Sanchez Cerro 234 C.C. Real Plaza Piura Tda. 105"/>
    <s v="PIURA"/>
    <s v="PIURA"/>
    <s v="PIURA"/>
    <d v="2023-10-23T14:22:25"/>
    <x v="1592"/>
    <d v="2023-10-23T17:05:56"/>
    <x v="0"/>
    <x v="0"/>
    <x v="0"/>
  </r>
  <r>
    <n v="494"/>
    <s v="FDC9X2X8X5Z8-1"/>
    <s v="FDC9X2X8X5Z8"/>
    <s v="Normal"/>
    <s v="Angie Lopez Delgado"/>
    <s v="DNI"/>
    <n v="47359145"/>
    <n v="51"/>
    <n v="912927798"/>
    <x v="2"/>
    <s v="Tienda"/>
    <s v="Confirmada"/>
    <s v="Diferida"/>
    <s v="Admin desktop"/>
    <m/>
    <m/>
    <x v="0"/>
    <s v="En Puerto"/>
    <m/>
    <x v="1"/>
    <s v="Plaza Del Sol Piura"/>
    <s v="Cal. Cuzco Nro. S/N CC Plaza del Sol (Esquina Huancavelica - Piura)"/>
    <s v="PIURA"/>
    <s v="PIURA"/>
    <s v="PIURA"/>
    <d v="2023-10-23T14:28:24"/>
    <x v="1593"/>
    <d v="2023-10-23T18:10:37"/>
    <x v="0"/>
    <x v="0"/>
    <x v="0"/>
  </r>
  <r>
    <n v="495"/>
    <s v="FDC9X2XC2RPR-1"/>
    <s v="FDC9X2XC2RPR"/>
    <s v="Normal"/>
    <s v="Mercedes del Rosario Nunura Suclupe"/>
    <s v="DNI"/>
    <n v="45712538"/>
    <n v="51"/>
    <n v="992400116"/>
    <x v="2"/>
    <s v="Domicilio"/>
    <s v="Confirmada"/>
    <s v="Diferida"/>
    <s v="Ecommerce mobile"/>
    <m/>
    <m/>
    <x v="1"/>
    <s v="En Puerto"/>
    <m/>
    <x v="1"/>
    <s v="Delivery"/>
    <s v="Diego Ferrer 1560 A 5 Cuadras Hacia El  NORTE De la Posta Médica"/>
    <s v="JAYANCA"/>
    <s v="LAMBAYEQUE"/>
    <s v="LAMBAYEQUE"/>
    <d v="2023-10-23T14:22:13"/>
    <x v="1594"/>
    <d v="2023-10-23T18:35:33"/>
    <x v="0"/>
    <x v="0"/>
    <x v="0"/>
  </r>
  <r>
    <n v="496"/>
    <s v="FDC9X2XIMMML-1"/>
    <s v="FDC9X2XIMMML"/>
    <s v="Normal"/>
    <s v="Libia  Cahuana"/>
    <s v="DNI"/>
    <n v="73089576"/>
    <n v="51"/>
    <n v="920800481"/>
    <x v="2"/>
    <s v="Tienda"/>
    <s v="Confirmada"/>
    <s v="Diferida"/>
    <s v="Ecommerce android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3T14:25:48"/>
    <x v="1595"/>
    <d v="2023-10-23T17:23:06"/>
    <x v="0"/>
    <x v="0"/>
    <x v="0"/>
  </r>
  <r>
    <n v="497"/>
    <s v="FDC9X2XIT26G-1"/>
    <s v="FDC9X2XIT26G"/>
    <s v="Normal"/>
    <s v="Rocio Milagros Palomino Maguiña"/>
    <s v="DNI"/>
    <n v="75372092"/>
    <n v="51"/>
    <n v="997207836"/>
    <x v="2"/>
    <s v="Domicilio"/>
    <s v="Confirmada"/>
    <s v="Diferida"/>
    <s v="Admin desktop"/>
    <m/>
    <m/>
    <x v="1"/>
    <s v="En Puerto"/>
    <m/>
    <x v="38"/>
    <s v="Delivery"/>
    <s v="Jirón Mártir Olaya 1091 Altura de la municipalidad de san martín de porres"/>
    <s v="SAN MARTIN DE PORRES"/>
    <s v="LIMA"/>
    <s v="LIMA"/>
    <d v="2023-10-23T14:22:57"/>
    <x v="1596"/>
    <d v="2023-10-23T14:56:33"/>
    <x v="2"/>
    <x v="1"/>
    <x v="0"/>
  </r>
  <r>
    <n v="498"/>
    <s v="FDC9X2XR56X0-1"/>
    <s v="FDC9X2XR56X0"/>
    <s v="Normal"/>
    <s v="GIOVANNA ARONI MOLLO"/>
    <s v="DNI"/>
    <n v="44817664"/>
    <n v="51"/>
    <n v="994021074"/>
    <x v="2"/>
    <s v="Tienda"/>
    <s v="Confirmada"/>
    <s v="Diferida"/>
    <s v="Admin mobile"/>
    <m/>
    <m/>
    <x v="0"/>
    <s v="En Puerto"/>
    <m/>
    <x v="1"/>
    <s v="Mall Aventura Arequipa"/>
    <s v="Av. Porongoche 500 C.C. Mall Aventura Plaza Arequipa Tda. 2026-2028"/>
    <s v="AREQUIPA"/>
    <s v="AREQUIPA"/>
    <s v="AREQUIPA"/>
    <d v="2023-10-23T14:24:40"/>
    <x v="1597"/>
    <d v="2023-10-23T15:57:10"/>
    <x v="0"/>
    <x v="0"/>
    <x v="0"/>
  </r>
  <r>
    <n v="499"/>
    <s v="FDC9X2XV6YAP-1"/>
    <s v="FDC9X2XV6YAP"/>
    <s v="Normal"/>
    <s v="John jairo Loor briones"/>
    <s v="DNI"/>
    <n v="927832394"/>
    <n v="51"/>
    <n v="900672051"/>
    <x v="2"/>
    <s v="Tienda"/>
    <s v="Confirmada"/>
    <s v="Diferida"/>
    <s v="Admin mobile"/>
    <m/>
    <m/>
    <x v="2"/>
    <s v="En Puerto"/>
    <m/>
    <x v="1"/>
    <s v="Mega Plaza Independencia"/>
    <s v="Av. Alfredo Mendiola  Nro 698  C.C. Megaplaza Tda. 30"/>
    <s v="INDEPENDENCIA"/>
    <s v="LIMA"/>
    <s v="LIMA"/>
    <d v="2023-10-23T14:25:07"/>
    <x v="1598"/>
    <d v="2023-10-23T16:52:57"/>
    <x v="0"/>
    <x v="0"/>
    <x v="0"/>
  </r>
  <r>
    <n v="500"/>
    <s v="FDC9X2Y0O6EH-1"/>
    <s v="FDC9X2Y0O6EH"/>
    <s v="Normal"/>
    <s v="Sarieglys Querales"/>
    <s v="CE"/>
    <n v="3692600"/>
    <n v="51"/>
    <n v="933080737"/>
    <x v="2"/>
    <s v="Tienda"/>
    <s v="Confirmada"/>
    <s v="Diferida"/>
    <s v="Ecommerce mobile"/>
    <s v="Cluster"/>
    <s v="En Puerto"/>
    <x v="4"/>
    <s v="Creado"/>
    <m/>
    <x v="34"/>
    <s v="Mall Aventura Santa Anita"/>
    <s v="Av. Carretera Central 111 C.C. Mall Aventura Plaza Santa Anita Tda. B-1020a"/>
    <s v="SANTA ANITA"/>
    <s v="LIMA"/>
    <s v="LIMA"/>
    <d v="2023-10-23T14:33:19"/>
    <x v="1599"/>
    <d v="2023-10-23T19:30:18"/>
    <x v="3"/>
    <x v="1"/>
    <x v="0"/>
  </r>
  <r>
    <n v="501"/>
    <s v="FDC9X2Y5M3PZ-1"/>
    <s v="FDC9X2Y5M3PZ"/>
    <s v="Normal"/>
    <s v="Mario Llerena"/>
    <s v="DNI"/>
    <n v="40532959"/>
    <n v="51"/>
    <n v="900914998"/>
    <x v="2"/>
    <s v="Tienda"/>
    <s v="Confirmada"/>
    <s v="Diferida"/>
    <s v="Admin desktop"/>
    <m/>
    <m/>
    <x v="0"/>
    <s v="En Puerto"/>
    <m/>
    <x v="1"/>
    <s v="Arequipa San Juan De Dios 225 Arequipa"/>
    <s v="San Juan de Dios Nro 225"/>
    <s v="AREQUIPA"/>
    <s v="AREQUIPA"/>
    <s v="AREQUIPA"/>
    <d v="2023-10-23T14:26:46"/>
    <x v="1600"/>
    <d v="2023-10-23T18:09:17"/>
    <x v="0"/>
    <x v="0"/>
    <x v="0"/>
  </r>
  <r>
    <n v="502"/>
    <s v="FDC9X2Y8H1I2-1"/>
    <s v="FDC9X2Y8H1I2"/>
    <s v="Normal"/>
    <s v="alex mejia alegria"/>
    <s v="DNI"/>
    <n v="60893172"/>
    <n v="51"/>
    <n v="945366734"/>
    <x v="2"/>
    <s v="Tienda"/>
    <s v="Confirmada"/>
    <s v="Diferida"/>
    <s v="Ecommerce mobile"/>
    <m/>
    <m/>
    <x v="0"/>
    <s v="En Puerto"/>
    <m/>
    <x v="1"/>
    <s v="Real Plaza Pucallpa"/>
    <s v="Av. Centenario Nro 1642 - CC. Real Plaza de LC-124 / LC- 126"/>
    <s v="YARINACOCHA"/>
    <s v="CORONEL PORTILLO"/>
    <s v="UCAYALI"/>
    <d v="2023-10-23T14:40:28"/>
    <x v="1601"/>
    <d v="2023-10-23T16:10:59"/>
    <x v="0"/>
    <x v="0"/>
    <x v="0"/>
  </r>
  <r>
    <n v="503"/>
    <s v="FDC9X2YQ7W3T-1"/>
    <s v="FDC9X2YQ7W3T"/>
    <s v="Normal"/>
    <s v="ANIBAL CALDERON ARANCIBIA"/>
    <s v="DNI"/>
    <n v="71777995"/>
    <n v="51"/>
    <n v="943750298"/>
    <x v="2"/>
    <s v="Tienda"/>
    <s v="Confirmada"/>
    <s v="Diferida"/>
    <s v="Ecommerce mobile"/>
    <m/>
    <m/>
    <x v="0"/>
    <s v="En Puerto"/>
    <m/>
    <x v="1"/>
    <s v="Real Plaza Huancayo"/>
    <s v="Av. Ferrocarril Nro 1035  C.C. Real Plaza Huancayo Tda. Nro 249"/>
    <s v="HUANCAYO"/>
    <s v="HUANCAYO"/>
    <s v="JUNÍN"/>
    <d v="2023-10-23T14:34:25"/>
    <x v="1602"/>
    <d v="2023-10-23T18:04:31"/>
    <x v="0"/>
    <x v="0"/>
    <x v="0"/>
  </r>
  <r>
    <n v="504"/>
    <s v="FDC9X2YZXC6N-1"/>
    <s v="FDC9X2YZXC6N"/>
    <s v="Normal"/>
    <s v="KARLA JESUS GALINDO SATTUI"/>
    <s v="DNI"/>
    <n v="40915903"/>
    <n v="51"/>
    <n v="949770450"/>
    <x v="2"/>
    <s v="Tienda"/>
    <s v="Confirmada"/>
    <s v="Diferida"/>
    <s v="Ecommerce mobile"/>
    <m/>
    <m/>
    <x v="0"/>
    <s v="En Puerto"/>
    <m/>
    <x v="1"/>
    <s v="Trujillo Ayacucho 552 La Libertad"/>
    <s v="Jr. Ayacucho Nro 552"/>
    <s v="TRUJILLO"/>
    <s v="TRUJILLO"/>
    <s v="LA LIBERTAD"/>
    <d v="2023-10-23T14:33:20"/>
    <x v="1603"/>
    <d v="2023-10-23T17:00:01"/>
    <x v="0"/>
    <x v="0"/>
    <x v="0"/>
  </r>
  <r>
    <n v="505"/>
    <s v="FDC9X2ZWEC07-1"/>
    <s v="FDC9X2ZWEC07"/>
    <s v="Normal"/>
    <s v="RAUL GERMAN SEVILLANO POLO"/>
    <s v="DNI"/>
    <n v="17875685"/>
    <n v="51"/>
    <n v="942498895"/>
    <x v="2"/>
    <s v="Domicilio"/>
    <s v="Confirmada"/>
    <s v="Diferida"/>
    <s v="Ecommerce iOS"/>
    <m/>
    <m/>
    <x v="1"/>
    <s v="En Puerto"/>
    <m/>
    <x v="1"/>
    <s v="Delivery"/>
    <s v="INCA PAULO 133 URBANIZACIÓN SANTA MARIA POR EL OVALO GRAU, LA PRIMERA CUADRA DE LA AVENIDA LA MARIA. (ENTRE EL OVALO LA MARIA Y GRAU)"/>
    <s v="TRUJILLO"/>
    <s v="TRUJILLO"/>
    <s v="LA LIBERTAD"/>
    <d v="2023-10-23T14:37:29"/>
    <x v="1604"/>
    <d v="2023-10-23T18:32:28"/>
    <x v="0"/>
    <x v="0"/>
    <x v="0"/>
  </r>
  <r>
    <n v="506"/>
    <s v="FDC9X30C246X-1"/>
    <s v="FDC9X30C246X"/>
    <s v="Normal"/>
    <s v="Leonardo Barranca"/>
    <s v="DNI"/>
    <n v="74713563"/>
    <n v="51"/>
    <n v="954931183"/>
    <x v="2"/>
    <s v="Tienda"/>
    <s v="Confirmada"/>
    <s v="Diferida"/>
    <s v="Admin mobile"/>
    <s v="Tiendas"/>
    <s v="En Puerto"/>
    <x v="2"/>
    <s v="Creado"/>
    <m/>
    <x v="61"/>
    <s v="Mega Plaza Independencia"/>
    <s v="Av. Alfredo Mendiola  Nro 698  C.C. Megaplaza Tda. 30"/>
    <s v="INDEPENDENCIA"/>
    <s v="LIMA"/>
    <s v="LIMA"/>
    <d v="2023-10-23T14:42:35"/>
    <x v="1605"/>
    <d v="2023-10-23T15:33:47"/>
    <x v="3"/>
    <x v="1"/>
    <x v="0"/>
  </r>
  <r>
    <n v="507"/>
    <s v="FDC9X30TOO8H-1"/>
    <s v="FDC9X30TOO8H"/>
    <s v="Normal"/>
    <s v="GABRIELA YOLANDA TUMBA CASTILLO"/>
    <s v="DNI"/>
    <n v="43604310"/>
    <n v="51"/>
    <n v="948401516"/>
    <x v="2"/>
    <s v="Domicilio"/>
    <s v="Confirmada"/>
    <s v="Diferida"/>
    <s v="Ecommerce mobile"/>
    <m/>
    <m/>
    <x v="3"/>
    <s v="En Puerto"/>
    <m/>
    <x v="1"/>
    <s v="Delivery"/>
    <s v="Ugarte y moscoso 575 dpt 302 A una cuadra de Alberto del campo"/>
    <s v="SAN ISIDRO"/>
    <s v="LIMA"/>
    <s v="LIMA"/>
    <d v="2023-10-23T14:43:14"/>
    <x v="1606"/>
    <d v="2023-10-23T18:55:56"/>
    <x v="0"/>
    <x v="0"/>
    <x v="0"/>
  </r>
  <r>
    <n v="508"/>
    <s v="FDC9X30TSYLT-1"/>
    <s v="FDC9X30TSYLT"/>
    <s v="Normal"/>
    <s v="Aylin vanessa cueva guerra"/>
    <s v="DNI"/>
    <n v="44083085"/>
    <n v="51"/>
    <n v="989830424"/>
    <x v="2"/>
    <s v="Tienda"/>
    <s v="Confirmada"/>
    <s v="Diferida"/>
    <s v="Ecommerce android"/>
    <m/>
    <m/>
    <x v="0"/>
    <s v="En Puerto"/>
    <m/>
    <x v="1"/>
    <s v="Mall Aventura Chiclayo"/>
    <s v="Av. Panamericana Nro 639 C.C. Mall Aventura Chiclayo"/>
    <s v="CHICLAYO"/>
    <s v="CHICLAYO"/>
    <s v="LAMBAYEQUE"/>
    <d v="2023-10-23T14:44:53"/>
    <x v="1607"/>
    <d v="2023-10-23T16:21:11"/>
    <x v="0"/>
    <x v="0"/>
    <x v="0"/>
  </r>
  <r>
    <n v="509"/>
    <s v="FDC9X30V1ZNY-1"/>
    <s v="FDC9X30V1ZNY"/>
    <s v="Normal"/>
    <s v="FIORELLA PAOLA MORALES HUAYTA"/>
    <s v="DNI"/>
    <n v="42971669"/>
    <n v="51"/>
    <n v="962716848"/>
    <x v="2"/>
    <s v="Tienda"/>
    <s v="Confirmada"/>
    <s v="Diferida"/>
    <s v="Ecommerce desktop"/>
    <m/>
    <m/>
    <x v="2"/>
    <s v="En Puerto"/>
    <m/>
    <x v="1"/>
    <s v="Real Plaza Santa Clara"/>
    <s v="Av. Nicolas Ayllon 8694 C.C. Real Plaza Santa Clara Tda.142-143"/>
    <s v="ATE"/>
    <s v="LIMA"/>
    <s v="LIMA"/>
    <d v="2023-10-23T14:43:51"/>
    <x v="1608"/>
    <d v="2023-10-23T16:41:23"/>
    <x v="0"/>
    <x v="0"/>
    <x v="0"/>
  </r>
  <r>
    <n v="510"/>
    <s v="FDC9X30V1ZNY-2"/>
    <s v="FDC9X30V1ZNY"/>
    <s v="Normal"/>
    <s v="FIORELLA PAOLA MORALES HUAYTA"/>
    <s v="DNI"/>
    <n v="42971669"/>
    <n v="51"/>
    <n v="962716848"/>
    <x v="2"/>
    <s v="Tienda"/>
    <s v="Confirmada"/>
    <s v="Diferida"/>
    <s v="Ecommerce desktop"/>
    <m/>
    <m/>
    <x v="1"/>
    <s v="En Puerto"/>
    <m/>
    <x v="41"/>
    <s v="Real Plaza Santa Clara"/>
    <s v="Av. Nicolas Ayllon 8694 C.C. Real Plaza Santa Clara Tda.142-143"/>
    <s v="ATE"/>
    <s v="LIMA"/>
    <s v="LIMA"/>
    <d v="2023-10-23T14:43:51"/>
    <x v="1608"/>
    <d v="2023-10-23T14:48:44"/>
    <x v="2"/>
    <x v="1"/>
    <x v="0"/>
  </r>
  <r>
    <n v="511"/>
    <s v="FDC9X3120UX0-1"/>
    <s v="FDC9X3120UX0"/>
    <s v="Normal"/>
    <s v="RIBERTH MELENDEZ RUIZ"/>
    <s v="DNI"/>
    <n v="70399900"/>
    <n v="51"/>
    <n v="952887056"/>
    <x v="2"/>
    <s v="Domicilio"/>
    <s v="Confirmada"/>
    <s v="Diferida"/>
    <s v="Ecommerce iOS"/>
    <m/>
    <m/>
    <x v="1"/>
    <s v="En Puerto"/>
    <m/>
    <x v="1"/>
    <s v="Delivery"/>
    <s v="JIRÓN LOS PINOS 419 A UNA CUADRA Y MEDIA DE LA SANIDAD DE LA POLICÍA"/>
    <s v="TARAPOTO"/>
    <s v="SAN MARTIN"/>
    <s v="SAN MARTÍN"/>
    <d v="2023-10-23T14:47:27"/>
    <x v="1609"/>
    <d v="2023-10-23T19:29:30"/>
    <x v="0"/>
    <x v="0"/>
    <x v="0"/>
  </r>
  <r>
    <n v="512"/>
    <s v="FDC9X3156GKQ-1"/>
    <s v="FDC9X3156GKQ"/>
    <s v="Normal"/>
    <s v="ELEANA MARIA CERVANTES QUEZADA"/>
    <s v="DNI"/>
    <n v="29601937"/>
    <n v="51"/>
    <n v="959924637"/>
    <x v="2"/>
    <s v="Tienda"/>
    <s v="Confirmada"/>
    <s v="Diferida"/>
    <s v="Admin mobile"/>
    <m/>
    <m/>
    <x v="0"/>
    <s v="En Puerto"/>
    <m/>
    <x v="1"/>
    <s v="Real Plaza Arequipa"/>
    <s v="Av. El Ejercito 1009 Urb. Leon XXIII C.C. Real Plaza Arequipa LC-132"/>
    <s v="CAYMA"/>
    <s v="AREQUIPA"/>
    <s v="AREQUIPA"/>
    <d v="2023-10-23T14:45:42"/>
    <x v="1610"/>
    <d v="2023-10-23T16:20:38"/>
    <x v="0"/>
    <x v="0"/>
    <x v="0"/>
  </r>
  <r>
    <n v="513"/>
    <s v="FDC9X3156GKQ-2"/>
    <s v="FDC9X3156GKQ"/>
    <s v="Normal"/>
    <s v="ELEANA MARIA CERVANTES QUEZADA"/>
    <s v="DNI"/>
    <n v="29601937"/>
    <n v="51"/>
    <n v="959924637"/>
    <x v="2"/>
    <s v="Tienda"/>
    <s v="Confirmada"/>
    <s v="Diferida"/>
    <s v="Admin mobile"/>
    <s v="Cluster"/>
    <s v="En Puerto"/>
    <x v="0"/>
    <s v="Creado"/>
    <m/>
    <x v="40"/>
    <s v="Real Plaza Arequipa"/>
    <s v="Av. El Ejercito 1009 Urb. Leon XXIII C.C. Real Plaza Arequipa LC-132"/>
    <s v="CAYMA"/>
    <s v="AREQUIPA"/>
    <s v="AREQUIPA"/>
    <d v="2023-10-23T14:45:42"/>
    <x v="1610"/>
    <d v="2023-10-23T15:40:21"/>
    <x v="3"/>
    <x v="1"/>
    <x v="0"/>
  </r>
  <r>
    <n v="514"/>
    <s v="FDC9X315W6SD-1"/>
    <s v="FDC9X315W6SD"/>
    <s v="Normal"/>
    <s v="JAMYLET ALESSANDRA CHAMBI ARAPA"/>
    <s v="DNI"/>
    <n v="70135035"/>
    <n v="51"/>
    <n v="985707038"/>
    <x v="2"/>
    <s v="Tienda"/>
    <s v="Confirmada"/>
    <s v="Diferida"/>
    <s v="Ecommerce android"/>
    <m/>
    <m/>
    <x v="0"/>
    <s v="En Puerto"/>
    <m/>
    <x v="1"/>
    <s v="Real Plaza Juliaca"/>
    <s v="Calle Tumbes y San Martin s/n C.C. Real Plaza Juliaca Tda. Nro 135"/>
    <s v="JULIACA"/>
    <s v="SAN ROMAN"/>
    <s v="PUNO"/>
    <d v="2023-10-23T14:45:33"/>
    <x v="1611"/>
    <d v="2023-10-23T16:10:49"/>
    <x v="0"/>
    <x v="0"/>
    <x v="0"/>
  </r>
  <r>
    <n v="515"/>
    <s v="FDC9X31H3772-1"/>
    <s v="FDC9X31H3772"/>
    <s v="Normal"/>
    <s v="NELSON CESAR INCIO SAAVEDRA"/>
    <s v="DNI"/>
    <n v="72395420"/>
    <n v="51"/>
    <n v="915923739"/>
    <x v="2"/>
    <s v="Tienda"/>
    <s v="Confirmada"/>
    <s v="Diferida"/>
    <s v="Ecommerce mobile"/>
    <m/>
    <m/>
    <x v="0"/>
    <s v="En Puerto"/>
    <m/>
    <x v="1"/>
    <s v="Chiclayo Elias Aguirre 471 Lambayeque"/>
    <s v="Calle Elias Aguirre Nro 471"/>
    <s v="CHICLAYO"/>
    <s v="CHICLAYO"/>
    <s v="LAMBAYEQUE"/>
    <d v="2023-10-23T14:47:44"/>
    <x v="1612"/>
    <d v="2023-10-23T15:44:22"/>
    <x v="0"/>
    <x v="0"/>
    <x v="0"/>
  </r>
  <r>
    <n v="516"/>
    <s v="FDC9X325OJ1Z-1"/>
    <s v="FDC9X325OJ1Z"/>
    <s v="Normal"/>
    <s v="Jose Xavier  Incio Huamanchumo"/>
    <s v="DNI"/>
    <n v="72534890"/>
    <n v="51"/>
    <n v="921570079"/>
    <x v="2"/>
    <s v="Tienda"/>
    <s v="Confirmada"/>
    <s v="Diferida"/>
    <s v="Ecommerce android"/>
    <m/>
    <m/>
    <x v="0"/>
    <s v="En Puerto"/>
    <m/>
    <x v="1"/>
    <s v="Tarapoto Plaza De Armas 451 San Martin"/>
    <s v="Jr. Plaza de Armas Nro 451"/>
    <s v="TARAPOTO"/>
    <s v="SAN MARTIN"/>
    <s v="SAN MARTÍN"/>
    <d v="2023-10-23T14:54:53"/>
    <x v="1613"/>
    <d v="2023-10-23T16:08:26"/>
    <x v="0"/>
    <x v="0"/>
    <x v="0"/>
  </r>
  <r>
    <n v="517"/>
    <s v="FDC9X326C411-1"/>
    <s v="FDC9X326C411"/>
    <s v="Normal"/>
    <s v="MILKO VLADIMIR CUMPA RIVERA"/>
    <s v="DNI"/>
    <n v="46839493"/>
    <n v="51"/>
    <n v="952433255"/>
    <x v="2"/>
    <s v="Tienda"/>
    <s v="Confirmada"/>
    <s v="Diferida"/>
    <s v="Ecommerce android"/>
    <s v="Tiendas"/>
    <s v="En Puerto"/>
    <x v="0"/>
    <s v="Creado"/>
    <m/>
    <x v="56"/>
    <s v="Real Plaza Chiclayo"/>
    <s v="Calle Mariscal Andrés A. Cáceres 222 C.C. Real Plaza Chiclayo Tda. PC08"/>
    <s v="CHICLAYO"/>
    <s v="CHICLAYO"/>
    <s v="LAMBAYEQUE"/>
    <d v="2023-10-23T14:52:03"/>
    <x v="1614"/>
    <d v="2023-10-23T15:03:56"/>
    <x v="3"/>
    <x v="1"/>
    <x v="0"/>
  </r>
  <r>
    <n v="518"/>
    <s v="FDC9X32B5QL2-1"/>
    <s v="FDC9X32B5QL2"/>
    <s v="Normal"/>
    <s v="NICOL MOLINA QUISPE"/>
    <s v="DNI"/>
    <n v="75201931"/>
    <n v="51"/>
    <n v="994120345"/>
    <x v="2"/>
    <s v="Tienda"/>
    <s v="Confirmada"/>
    <s v="Diferida"/>
    <s v="Ecommerce desktop"/>
    <m/>
    <m/>
    <x v="2"/>
    <s v="En Puerto"/>
    <m/>
    <x v="1"/>
    <s v="Real Plaza Salaverry"/>
    <s v="Av. Salaverry Nro 24 - LC. Nro 421 CC. Real Plaza Salaverry"/>
    <s v="JESUS MARIA"/>
    <s v="LIMA"/>
    <s v="LIMA"/>
    <d v="2023-10-23T14:54:41"/>
    <x v="1615"/>
    <d v="2023-10-23T18:52:09"/>
    <x v="0"/>
    <x v="0"/>
    <x v="0"/>
  </r>
  <r>
    <n v="519"/>
    <s v="FDC9X32HEUL9-1"/>
    <s v="FDC9X32HEUL9"/>
    <s v="Normal"/>
    <s v="GRECIA VARGAS ROMERO"/>
    <s v="DNI"/>
    <n v="74131734"/>
    <n v="51"/>
    <n v="940149590"/>
    <x v="2"/>
    <s v="Tienda"/>
    <s v="Confirmada"/>
    <s v="Diferida"/>
    <s v="Ecommerce desktop"/>
    <s v="Tiendas"/>
    <s v="En Puerto"/>
    <x v="4"/>
    <s v="Creado"/>
    <m/>
    <x v="64"/>
    <s v="Open Plaza Angamos"/>
    <s v="Av. Angamos Nro 1803 C.C. Angamos Open Plaza Tda. 39"/>
    <s v="SURQUILLO"/>
    <s v="LIMA"/>
    <s v="LIMA"/>
    <d v="2023-10-23T14:55:23"/>
    <x v="1616"/>
    <d v="2023-10-23T15:43:38"/>
    <x v="3"/>
    <x v="1"/>
    <x v="0"/>
  </r>
  <r>
    <n v="520"/>
    <s v="FDC9X32HPKI5-1"/>
    <s v="FDC9X32HPKI5"/>
    <s v="Normal"/>
    <s v="ROCIO MATILDE BUQUEZ ROJAS"/>
    <s v="DNI"/>
    <n v="29414086"/>
    <n v="51"/>
    <n v="949460493"/>
    <x v="2"/>
    <s v="Tienda"/>
    <s v="Confirmada"/>
    <s v="Diferida"/>
    <s v="Admin mobile"/>
    <m/>
    <m/>
    <x v="4"/>
    <s v="En Puerto"/>
    <m/>
    <x v="65"/>
    <s v="Arequipa San Juan De Dios 225 Arequipa"/>
    <s v="San Juan de Dios Nro 225"/>
    <s v="AREQUIPA"/>
    <s v="AREQUIPA"/>
    <s v="AREQUIPA"/>
    <d v="2023-10-23T14:53:41"/>
    <x v="524"/>
    <d v="2023-10-23T17:33:53"/>
    <x v="2"/>
    <x v="1"/>
    <x v="0"/>
  </r>
  <r>
    <n v="521"/>
    <s v="FDC9X32OK3OI-1"/>
    <s v="FDC9X32OK3OI"/>
    <s v="Normal"/>
    <s v="MILAGROS LISBETH CCALLA HUANCA"/>
    <s v="DNI"/>
    <n v="46499349"/>
    <n v="51"/>
    <n v="951240123"/>
    <x v="2"/>
    <s v="Tienda"/>
    <s v="Confirmada"/>
    <s v="Diferida"/>
    <s v="Admin mobile"/>
    <m/>
    <m/>
    <x v="0"/>
    <s v="En Puerto"/>
    <m/>
    <x v="1"/>
    <s v="Real Plaza Juliaca"/>
    <s v="Calle Tumbes y San Martin s/n C.C. Real Plaza Juliaca Tda. Nro 135"/>
    <s v="JULIACA"/>
    <s v="SAN ROMAN"/>
    <s v="PUNO"/>
    <d v="2023-10-23T14:54:20"/>
    <x v="1617"/>
    <d v="2023-10-23T15:42:23"/>
    <x v="0"/>
    <x v="0"/>
    <x v="0"/>
  </r>
  <r>
    <n v="522"/>
    <s v="FDC9X32YUY40-1"/>
    <s v="FDC9X32YUY40"/>
    <s v="Normal"/>
    <s v="ELIZABETH CATALINA ALIAGA MORALES"/>
    <s v="DNI"/>
    <n v="9581848"/>
    <n v="51"/>
    <n v="966949916"/>
    <x v="2"/>
    <s v="Domicilio"/>
    <s v="Confirmada"/>
    <s v="Diferida"/>
    <s v="Ecommerce mobile"/>
    <m/>
    <m/>
    <x v="1"/>
    <s v="En Puerto"/>
    <m/>
    <x v="1"/>
    <s v="Delivery"/>
    <s v="Calle: Elias Aguire #126"/>
    <s v="SAN JUAN DE MIRAFLORES"/>
    <s v="LIMA"/>
    <s v="LIMA"/>
    <d v="2023-10-23T14:59:50"/>
    <x v="1618"/>
    <d v="2023-10-23T19:27:45"/>
    <x v="0"/>
    <x v="0"/>
    <x v="0"/>
  </r>
  <r>
    <n v="523"/>
    <s v="FDC9X334KQAY-1"/>
    <s v="FDC9X334KQAY"/>
    <s v="Normal"/>
    <s v="Hilter  Pinedo Aguilar"/>
    <s v="DNI"/>
    <n v="48039056"/>
    <n v="51"/>
    <n v="953785795"/>
    <x v="2"/>
    <s v="Tienda"/>
    <s v="Confirmada"/>
    <s v="Diferida"/>
    <s v="Ecommerce mobile"/>
    <m/>
    <m/>
    <x v="0"/>
    <s v="En Puerto"/>
    <m/>
    <x v="1"/>
    <s v="Real Plaza Cuzco"/>
    <s v="Av. La Cultura C.C. Real Plaza Cuzco, Tda Nro 148"/>
    <s v="CUSCO"/>
    <s v="CUSCO"/>
    <s v="CUSCO"/>
    <d v="2023-10-23T14:58:19"/>
    <x v="1619"/>
    <d v="2023-10-23T15:41:22"/>
    <x v="0"/>
    <x v="0"/>
    <x v="0"/>
  </r>
  <r>
    <n v="524"/>
    <s v="FDC9X33DIAH4-1"/>
    <s v="FDC9X33DIAH4"/>
    <s v="Normal"/>
    <s v="SAORY ESTHER QUISPE HUISACAYNA"/>
    <s v="DNI"/>
    <n v="72529014"/>
    <n v="51"/>
    <n v="991316363"/>
    <x v="2"/>
    <s v="Tienda"/>
    <s v="Confirmada"/>
    <s v="Diferida"/>
    <s v="Ecommerce mobile"/>
    <s v="Cluster"/>
    <s v="En Puerto"/>
    <x v="0"/>
    <s v="Creado"/>
    <m/>
    <x v="66"/>
    <s v="Mall Aventura Arequipa"/>
    <s v="Av. Porongoche 500 C.C. Mall Aventura Plaza Arequipa Tda. 2026-2028"/>
    <s v="AREQUIPA"/>
    <s v="AREQUIPA"/>
    <s v="AREQUIPA"/>
    <d v="2023-10-23T14:59:39"/>
    <x v="1620"/>
    <d v="2023-10-23T15:19:24"/>
    <x v="3"/>
    <x v="1"/>
    <x v="0"/>
  </r>
  <r>
    <n v="525"/>
    <s v="FDC9X33IE2GA-1"/>
    <s v="FDC9X33IE2GA"/>
    <s v="Normal"/>
    <s v="HEVER CORONEL VASQUEZ"/>
    <s v="DNI"/>
    <n v="46061051"/>
    <n v="51"/>
    <n v="906387992"/>
    <x v="2"/>
    <s v="Tienda"/>
    <s v="Confirmada"/>
    <s v="Diferida"/>
    <s v="Ecommerce desktop"/>
    <m/>
    <m/>
    <x v="0"/>
    <s v="En Puerto"/>
    <m/>
    <x v="1"/>
    <s v="Tarapoto Plaza De Armas 451 San Martin"/>
    <s v="Jr. Plaza de Armas Nro 451"/>
    <s v="TARAPOTO"/>
    <s v="SAN MARTIN"/>
    <s v="SAN MARTÍN"/>
    <d v="2023-10-23T14:59:03"/>
    <x v="1621"/>
    <d v="2023-10-23T17:21:36"/>
    <x v="0"/>
    <x v="0"/>
    <x v="0"/>
  </r>
  <r>
    <n v="526"/>
    <s v="FDC9X3AG7ME4-1"/>
    <s v="FDC9X3AG7ME4"/>
    <s v="Normal"/>
    <s v="MARIA CRISTINA VASQUEZ HANCCO"/>
    <s v="DNI"/>
    <n v="77039714"/>
    <n v="51"/>
    <n v="955943171"/>
    <x v="2"/>
    <s v="Tienda"/>
    <s v="Confirmada"/>
    <s v="Diferida"/>
    <s v="Admin mobile"/>
    <s v="Cluster"/>
    <s v="En Puerto"/>
    <x v="0"/>
    <s v="Creado"/>
    <m/>
    <x v="40"/>
    <s v="Arequipa San Juan De Dios 225 Arequipa"/>
    <s v="San Juan de Dios Nro 225"/>
    <s v="AREQUIPA"/>
    <s v="AREQUIPA"/>
    <s v="AREQUIPA"/>
    <d v="2023-10-23T15:01:42"/>
    <x v="1622"/>
    <d v="2023-10-23T15:41:41"/>
    <x v="3"/>
    <x v="1"/>
    <x v="0"/>
  </r>
  <r>
    <n v="527"/>
    <s v="FDC9X3AT4VQ3-1"/>
    <s v="FDC9X3AT4VQ3"/>
    <s v="Normal"/>
    <s v="MARIA DEL ROSARIO CASTILLO CORREA"/>
    <s v="DNI"/>
    <n v="43088549"/>
    <n v="51"/>
    <n v="962930249"/>
    <x v="2"/>
    <s v="Tienda"/>
    <s v="Confirmada"/>
    <s v="Diferida"/>
    <s v="Admin desktop"/>
    <m/>
    <m/>
    <x v="0"/>
    <s v="En Puerto"/>
    <m/>
    <x v="1"/>
    <s v="Real Plaza Piura"/>
    <s v="Av. Sanchez Cerro 234 C.C. Real Plaza Piura Tda. 105"/>
    <s v="PIURA"/>
    <s v="PIURA"/>
    <s v="PIURA"/>
    <d v="2023-10-23T15:03:38"/>
    <x v="1623"/>
    <d v="2023-10-23T15:39:15"/>
    <x v="0"/>
    <x v="0"/>
    <x v="0"/>
  </r>
  <r>
    <n v="528"/>
    <s v="FDC9X3AT4VQ3-2"/>
    <s v="FDC9X3AT4VQ3"/>
    <s v="Normal"/>
    <s v="MARIA DEL ROSARIO CASTILLO CORREA"/>
    <s v="DNI"/>
    <n v="43088549"/>
    <n v="51"/>
    <n v="962930249"/>
    <x v="2"/>
    <s v="Tienda"/>
    <s v="Confirmada"/>
    <s v="Diferida"/>
    <s v="Admin desktop"/>
    <s v="Tiendas"/>
    <s v="En Puerto"/>
    <x v="0"/>
    <s v="Creado"/>
    <m/>
    <x v="61"/>
    <s v="Real Plaza Piura"/>
    <s v="Av. Sanchez Cerro 234 C.C. Real Plaza Piura Tda. 105"/>
    <s v="PIURA"/>
    <s v="PIURA"/>
    <s v="PIURA"/>
    <d v="2023-10-23T15:03:38"/>
    <x v="1623"/>
    <d v="2023-10-23T15:30:14"/>
    <x v="3"/>
    <x v="1"/>
    <x v="0"/>
  </r>
  <r>
    <n v="529"/>
    <s v="FDC9X3ATDGFA-1"/>
    <s v="FDC9X3ATDGFA"/>
    <s v="Normal"/>
    <s v="Fiama  Loaiza"/>
    <s v="DNI"/>
    <n v="70687009"/>
    <n v="51"/>
    <n v="993530493"/>
    <x v="2"/>
    <s v="Tienda"/>
    <s v="Confirmada"/>
    <s v="Diferida"/>
    <s v="Ecommerce mobile"/>
    <m/>
    <m/>
    <x v="0"/>
    <s v="En Puerto"/>
    <m/>
    <x v="1"/>
    <s v="Real Plaza Huanuco"/>
    <s v="Jr. Independencia Cdras 16 y 17 Las Moras C.C. Real Plaza Huanuco Tda. LC-109/111A"/>
    <s v="HUANUCO"/>
    <s v="HUANUCO"/>
    <s v="HUÁNUCO"/>
    <d v="2023-10-23T15:11:18"/>
    <x v="1624"/>
    <d v="2023-10-23T16:06:44"/>
    <x v="0"/>
    <x v="0"/>
    <x v="0"/>
  </r>
  <r>
    <n v="530"/>
    <s v="FDC9X3ATFLLJ-1"/>
    <s v="FDC9X3ATFLLJ"/>
    <s v="Normal"/>
    <s v="Jhojan Stiven  Ruiz Lopez"/>
    <s v="CE"/>
    <n v="2296140"/>
    <n v="51"/>
    <n v="924982366"/>
    <x v="2"/>
    <s v="Tienda"/>
    <s v="Confirmada"/>
    <s v="Diferida"/>
    <s v="Ecommerce iOS"/>
    <m/>
    <m/>
    <x v="0"/>
    <s v="En Puerto"/>
    <m/>
    <x v="1"/>
    <s v="Chincha Mariscal Benavides 276 Ica"/>
    <s v="Av. Mariscal Benavides Nro 276"/>
    <s v="CHINCHA ALTA"/>
    <s v="CHINCHA"/>
    <s v="ICA"/>
    <d v="2023-10-23T15:03:53"/>
    <x v="1625"/>
    <d v="2023-10-23T16:05:34"/>
    <x v="0"/>
    <x v="0"/>
    <x v="0"/>
  </r>
  <r>
    <n v="531"/>
    <s v="FDC9X3AYHUMY-1"/>
    <s v="FDC9X3AYHUMY"/>
    <s v="Normal"/>
    <s v="NOELIA NUÑEZ CARRANZA"/>
    <s v="DNI"/>
    <n v="44448450"/>
    <n v="51"/>
    <n v="979554418"/>
    <x v="2"/>
    <s v="Domicilio"/>
    <s v="Confirmada"/>
    <s v="Diferida"/>
    <s v="Ecommerce android"/>
    <m/>
    <m/>
    <x v="1"/>
    <s v="En Puerto"/>
    <m/>
    <x v="1"/>
    <s v="Delivery"/>
    <s v="PASAJE EL NAZARENO NO 120 A ESPALDAS DEL HOSPITAL JOSÉ SOTO CADENILLAS   CHOTA"/>
    <s v="CHOTA"/>
    <s v="CHOTA"/>
    <s v="CAJAMARCA"/>
    <d v="2023-10-23T15:03:55"/>
    <x v="1626"/>
    <d v="2023-10-23T19:26:18"/>
    <x v="0"/>
    <x v="0"/>
    <x v="0"/>
  </r>
  <r>
    <n v="532"/>
    <s v="FDC9X3AZE0CU-1"/>
    <s v="FDC9X3AZE0CU"/>
    <s v="Normal"/>
    <s v="karen Pinto Catalao Vizcarra"/>
    <s v="DNI"/>
    <n v="40029782"/>
    <n v="51"/>
    <n v="940165825"/>
    <x v="2"/>
    <s v="Tienda"/>
    <s v="Confirmada"/>
    <s v="Diferida"/>
    <s v="Ecommerce desktop"/>
    <m/>
    <m/>
    <x v="2"/>
    <s v="En Puerto"/>
    <m/>
    <x v="1"/>
    <s v="Plaza Lima Sur Chorrillos"/>
    <s v="Av. Paseo de la Republica s/n C.C. Plaza Lima Sur Tda. Nro 229 - 231"/>
    <s v="CHORRILLOS"/>
    <s v="LIMA"/>
    <s v="LIMA"/>
    <d v="2023-10-23T15:06:04"/>
    <x v="1627"/>
    <d v="2023-10-23T16:56:11"/>
    <x v="0"/>
    <x v="0"/>
    <x v="0"/>
  </r>
  <r>
    <n v="533"/>
    <s v="FDC9X3B4ICTM-1"/>
    <s v="FDC9X3B4ICTM"/>
    <s v="Normal"/>
    <s v="EMMA MIRIAN HINOJOSA HUAMANI"/>
    <s v="DNI"/>
    <n v="9930314"/>
    <n v="51"/>
    <n v="966831867"/>
    <x v="2"/>
    <s v="Domicilio"/>
    <s v="Confirmada"/>
    <s v="Diferida"/>
    <s v="Ecommerce android"/>
    <m/>
    <m/>
    <x v="3"/>
    <s v="En Puerto"/>
    <m/>
    <x v="1"/>
    <s v="Delivery"/>
    <s v="AV.SUCRE 1125 FRENTE AL COLEGIO SEÑOR DE LOS MILAGROS"/>
    <s v="MAGDALENA DEL MAR"/>
    <s v="LIMA"/>
    <s v="LIMA"/>
    <d v="2023-10-23T15:07:23"/>
    <x v="1628"/>
    <d v="2023-10-23T18:11:32"/>
    <x v="0"/>
    <x v="0"/>
    <x v="0"/>
  </r>
  <r>
    <n v="534"/>
    <s v="FDC9X3B95K8Y-1"/>
    <s v="FDC9X3B95K8Y"/>
    <s v="Normal"/>
    <s v="Mary  Salinas Rivera"/>
    <s v="DNI"/>
    <n v="29272592"/>
    <n v="51"/>
    <n v="992681918"/>
    <x v="2"/>
    <s v="Tienda"/>
    <s v="Confirmada"/>
    <s v="Diferida"/>
    <s v="Ecommerce mobile"/>
    <m/>
    <m/>
    <x v="0"/>
    <s v="En Puerto"/>
    <m/>
    <x v="1"/>
    <s v="Real Plaza Arequipa"/>
    <s v="Av. El Ejercito 1009 Urb. Leon XXIII C.C. Real Plaza Arequipa LC-132"/>
    <s v="CAYMA"/>
    <s v="AREQUIPA"/>
    <s v="AREQUIPA"/>
    <d v="2023-10-23T15:19:57"/>
    <x v="1629"/>
    <d v="2023-10-23T16:07:36"/>
    <x v="0"/>
    <x v="0"/>
    <x v="0"/>
  </r>
  <r>
    <n v="535"/>
    <s v="FDC9X3BEC1UE-1"/>
    <s v="FDC9X3BEC1UE"/>
    <s v="Normal"/>
    <s v="MIGUEL ANGEL PANDURO CERON"/>
    <s v="DNI"/>
    <n v="44246217"/>
    <m/>
    <m/>
    <x v="2"/>
    <s v="Domicilio"/>
    <s v="Confirmada"/>
    <s v="Diferida"/>
    <s v="Ecommerce android"/>
    <m/>
    <m/>
    <x v="1"/>
    <s v="En Puerto"/>
    <m/>
    <x v="1"/>
    <s v="Delivery"/>
    <s v="AV LIMA 711 FRENTE AL MERCADO"/>
    <s v="SAPOSOA"/>
    <s v="HUALLAGA"/>
    <s v="SAN MARTÍN"/>
    <d v="2023-10-23T15:13:53"/>
    <x v="1630"/>
    <d v="2023-10-23T19:25:25"/>
    <x v="0"/>
    <x v="0"/>
    <x v="0"/>
  </r>
  <r>
    <n v="536"/>
    <s v="FDC9X3BFGS51-1"/>
    <s v="FDC9X3BFGS51"/>
    <s v="Normal"/>
    <s v="ALEXANDER CABRERA PUMATINCO"/>
    <s v="DNI"/>
    <n v="46146801"/>
    <n v="51"/>
    <n v="943545819"/>
    <x v="2"/>
    <s v="Tienda"/>
    <s v="Confirmada"/>
    <s v="Diferida"/>
    <s v="Ecommerce android"/>
    <m/>
    <m/>
    <x v="0"/>
    <s v="En Puerto"/>
    <m/>
    <x v="1"/>
    <s v="Real Plaza Cuzco"/>
    <s v="Av. La Cultura C.C. Real Plaza Cuzco, Tda Nro 148"/>
    <s v="CUSCO"/>
    <s v="CUSCO"/>
    <s v="CUSCO"/>
    <d v="2023-10-23T15:07:28"/>
    <x v="1631"/>
    <d v="2023-10-23T15:33:36"/>
    <x v="0"/>
    <x v="0"/>
    <x v="0"/>
  </r>
  <r>
    <n v="537"/>
    <s v="FDC9X3BGCXR1-1"/>
    <s v="FDC9X3BGCXR1"/>
    <s v="Normal"/>
    <s v="MIRIAM ISABEL TICLAVILCA BERAUN"/>
    <s v="DNI"/>
    <n v="10175481"/>
    <m/>
    <m/>
    <x v="2"/>
    <s v="Tienda"/>
    <s v="Confirmada"/>
    <s v="Diferida"/>
    <s v="Admin mobile"/>
    <m/>
    <m/>
    <x v="2"/>
    <s v="En Puerto"/>
    <m/>
    <x v="1"/>
    <s v="Real Plaza Santa Clara"/>
    <s v="Av. Nicolas Ayllon 8694 C.C. Real Plaza Santa Clara Tda.142-143"/>
    <s v="ATE"/>
    <s v="LIMA"/>
    <s v="LIMA"/>
    <d v="2023-10-23T15:07:25"/>
    <x v="1632"/>
    <d v="2023-10-23T19:04:35"/>
    <x v="0"/>
    <x v="0"/>
    <x v="0"/>
  </r>
  <r>
    <n v="538"/>
    <s v="FDC9X3BJZOVW-1"/>
    <s v="FDC9X3BJZOVW"/>
    <s v="Normal"/>
    <s v="LESLIE SUSAN SIFUENTES USHIÑAHUA"/>
    <s v="DNI"/>
    <n v="44486323"/>
    <n v="51"/>
    <n v="993663125"/>
    <x v="2"/>
    <s v="Tienda"/>
    <s v="Confirmada"/>
    <s v="Diferida"/>
    <s v="Ecommerce iOS"/>
    <m/>
    <m/>
    <x v="2"/>
    <s v="En Puerto"/>
    <m/>
    <x v="1"/>
    <s v="La Rambla Brasil"/>
    <s v="Av. Brasil Nro 778 LC. 126 – 127 – CC. La Rambla Brasil"/>
    <s v="BREÑA"/>
    <s v="LIMA"/>
    <s v="LIMA"/>
    <d v="2023-10-23T15:07:56"/>
    <x v="1633"/>
    <d v="2023-10-23T18:50:33"/>
    <x v="0"/>
    <x v="0"/>
    <x v="0"/>
  </r>
  <r>
    <n v="539"/>
    <s v="FDC9X3BLYFWM-1"/>
    <s v="FDC9X3BLYFWM"/>
    <s v="Normal"/>
    <s v="Maria Silvera"/>
    <s v="DNI"/>
    <n v="7024182"/>
    <n v="51"/>
    <m/>
    <x v="2"/>
    <s v="Tienda"/>
    <s v="Confirmada"/>
    <s v="Diferida"/>
    <s v="Admin mobile"/>
    <m/>
    <m/>
    <x v="2"/>
    <s v="En Puerto"/>
    <m/>
    <x v="1"/>
    <s v="Mall Del Sur"/>
    <s v="Av. Los Lirios Nro 301 LCS-1042 C.C. Mall del Sur"/>
    <s v="SAN JUAN DE MIRAFLORES"/>
    <s v="LIMA"/>
    <s v="LIMA"/>
    <d v="2023-10-23T15:16:05"/>
    <x v="1634"/>
    <d v="2023-10-23T18:46:22"/>
    <x v="0"/>
    <x v="0"/>
    <x v="0"/>
  </r>
  <r>
    <n v="540"/>
    <s v="FDC9X3BMHQIU-1"/>
    <s v="FDC9X3BMHQIU"/>
    <s v="Normal"/>
    <s v="Carmen Lidia Peña Paredes"/>
    <s v="DNI"/>
    <n v="45921703"/>
    <n v="51"/>
    <m/>
    <x v="2"/>
    <s v="Tienda"/>
    <s v="Confirmada"/>
    <s v="Diferida"/>
    <s v="Admin desktop"/>
    <m/>
    <m/>
    <x v="0"/>
    <s v="En Puerto"/>
    <m/>
    <x v="1"/>
    <s v="Huamachuco Jose Balta 780 La Libertad"/>
    <s v="Jirón José Balta 780"/>
    <s v="HUAMACHUCO"/>
    <s v="SANCHEZ CARRION"/>
    <s v="LA LIBERTAD"/>
    <d v="2023-10-23T15:08:57"/>
    <x v="1635"/>
    <d v="2023-10-23T16:17:22"/>
    <x v="0"/>
    <x v="0"/>
    <x v="0"/>
  </r>
  <r>
    <n v="541"/>
    <s v="FDC9X3BPVX6O-1"/>
    <s v="FDC9X3BPVX6O"/>
    <s v="Normal"/>
    <s v="GISVEL DANIELA LLERENA ESPINOZA"/>
    <s v="DNI"/>
    <n v="74151263"/>
    <n v="51"/>
    <n v="970970930"/>
    <x v="2"/>
    <s v="Domicilio"/>
    <s v="Confirmada"/>
    <s v="Diferida"/>
    <s v="Ecommerce android"/>
    <m/>
    <m/>
    <x v="1"/>
    <s v="En Puerto"/>
    <m/>
    <x v="1"/>
    <s v="Delivery"/>
    <s v="AV AREQUIPA   COSTADO BOTICA MAS SALUD FRENTE AL RESTAURANT EL SANGUCHON"/>
    <s v="ATICO"/>
    <s v="CARAVELI"/>
    <s v="AREQUIPA"/>
    <d v="2023-10-23T17:29:05"/>
    <x v="1636"/>
    <d v="2023-10-23T19:07:09"/>
    <x v="0"/>
    <x v="0"/>
    <x v="0"/>
  </r>
  <r>
    <n v="542"/>
    <s v="FDC9X3BX16O7-1"/>
    <s v="FDC9X3BX16O7"/>
    <s v="Normal"/>
    <s v="MARIA TERESA ABANTO TORRES"/>
    <s v="DNI"/>
    <n v="72287210"/>
    <n v="51"/>
    <n v="968092083"/>
    <x v="2"/>
    <s v="Tienda"/>
    <s v="Confirmada"/>
    <s v="Diferida"/>
    <s v="Ecommerce android"/>
    <m/>
    <m/>
    <x v="0"/>
    <s v="En Puerto"/>
    <m/>
    <x v="1"/>
    <s v="Real Plaza Trujillo"/>
    <s v="Av. Cesar Vallejo Oeste Nro 1345 C.C. Real Plaza Trujillo Tda. LC - 105B"/>
    <s v="TRUJILLO"/>
    <s v="TRUJILLO"/>
    <s v="LA LIBERTAD"/>
    <d v="2023-10-23T15:11:24"/>
    <x v="1637"/>
    <d v="2023-10-23T15:51:27"/>
    <x v="0"/>
    <x v="0"/>
    <x v="0"/>
  </r>
  <r>
    <n v="543"/>
    <s v="FDC9X3CWCH6H-2"/>
    <s v="FDC9X3CWCH6H"/>
    <s v="Normal"/>
    <s v="Caterin Valera"/>
    <s v="DNI"/>
    <n v="75333048"/>
    <n v="51"/>
    <n v="910949142"/>
    <x v="2"/>
    <s v="Tienda"/>
    <s v="Confirmada"/>
    <s v="Diferida"/>
    <s v="Ecommerce mobile"/>
    <m/>
    <m/>
    <x v="1"/>
    <s v="En Puerto"/>
    <m/>
    <x v="36"/>
    <s v="Real Plaza Juliaca"/>
    <s v="Calle Tumbes y San Martin s/n C.C. Real Plaza Juliaca Tda. Nro 135"/>
    <s v="JULIACA"/>
    <s v="SAN ROMAN"/>
    <s v="PUNO"/>
    <d v="2023-10-23T15:18:26"/>
    <x v="1638"/>
    <d v="2023-10-23T16:15:02"/>
    <x v="3"/>
    <x v="1"/>
    <x v="0"/>
  </r>
  <r>
    <n v="544"/>
    <s v="FDC9X3DDDKOT-1"/>
    <s v="FDC9X3DDDKOT"/>
    <s v="Normal"/>
    <s v="MARISOL DEL ROSARIO HIDALGO SOTELO"/>
    <s v="DNI"/>
    <n v="45634031"/>
    <n v="51"/>
    <n v="902938411"/>
    <x v="2"/>
    <s v="Tienda"/>
    <s v="Confirmada"/>
    <s v="Diferida"/>
    <s v="Ecommerce android"/>
    <m/>
    <m/>
    <x v="2"/>
    <s v="En Puerto"/>
    <m/>
    <x v="1"/>
    <s v="Mega Plaza Independencia"/>
    <s v="Av. Alfredo Mendiola  Nro 698  C.C. Megaplaza Tda. 30"/>
    <s v="INDEPENDENCIA"/>
    <s v="LIMA"/>
    <s v="LIMA"/>
    <d v="2023-10-23T15:19:16"/>
    <x v="1639"/>
    <d v="2023-10-23T16:51:08"/>
    <x v="0"/>
    <x v="0"/>
    <x v="0"/>
  </r>
  <r>
    <n v="545"/>
    <s v="FDC9X3DQX370-1"/>
    <s v="FDC9X3DQX370"/>
    <s v="Normal"/>
    <s v="CARMEN GIULIANA CALDERON MANYA"/>
    <s v="DNI"/>
    <n v="46851834"/>
    <n v="51"/>
    <n v="998731454"/>
    <x v="2"/>
    <s v="Domicilio"/>
    <s v="Confirmada"/>
    <s v="Diferida"/>
    <s v="Ecommerce mobile"/>
    <m/>
    <m/>
    <x v="1"/>
    <s v="En Puerto"/>
    <m/>
    <x v="61"/>
    <s v="Delivery"/>
    <s v="AV PANAMERICANA 1350 PACANGUILLA COSTADO DE RESTAURANTE RANCHO GRANDE Y APICOLA ANITA"/>
    <s v="PACANGA"/>
    <s v="CHEPEN"/>
    <s v="LA LIBERTAD"/>
    <d v="2023-10-23T15:23:56"/>
    <x v="80"/>
    <d v="2023-10-23T17:17:21"/>
    <x v="3"/>
    <x v="1"/>
    <x v="0"/>
  </r>
  <r>
    <n v="546"/>
    <s v="FDC9X3DW5QAW-1"/>
    <s v="FDC9X3DW5QAW"/>
    <s v="Normal"/>
    <s v="CARLOS CABALLERO BARZOLA"/>
    <s v="DNI"/>
    <n v="72623447"/>
    <n v="51"/>
    <n v="957790852"/>
    <x v="2"/>
    <s v="Tienda"/>
    <s v="Confirmada"/>
    <s v="Diferida"/>
    <s v="Ecommerce mobile"/>
    <m/>
    <m/>
    <x v="2"/>
    <s v="En Puerto"/>
    <m/>
    <x v="1"/>
    <s v="Plaza Norte"/>
    <s v="Av. Alfredo Mendiola Nro 1400 Int. 132 - 134 C.C. Plaza Lima Norte"/>
    <s v="INDEPENDENCIA"/>
    <s v="LIMA"/>
    <s v="LIMA"/>
    <d v="2023-10-23T15:23:43"/>
    <x v="1640"/>
    <d v="2023-10-23T18:43:49"/>
    <x v="0"/>
    <x v="0"/>
    <x v="0"/>
  </r>
  <r>
    <n v="547"/>
    <s v="FDC9X3DXERJX-1"/>
    <s v="FDC9X3DXERJX"/>
    <s v="Normal"/>
    <s v="WILFREDO HILMAR VELI SANABRIA"/>
    <s v="DNI"/>
    <n v="40308590"/>
    <n v="51"/>
    <n v="910611081"/>
    <x v="2"/>
    <s v="Domicilio"/>
    <s v="Confirmada"/>
    <s v="Diferida"/>
    <s v="Ecommerce android"/>
    <m/>
    <m/>
    <x v="1"/>
    <s v="En Puerto"/>
    <m/>
    <x v="1"/>
    <s v="Delivery"/>
    <s v="JIRON FREDY ALIAGA CUDRA 04 COMISARIA PNP TOCACHE"/>
    <s v="TOCACHE"/>
    <s v="TOCACHE"/>
    <s v="SAN MARTÍN"/>
    <d v="2023-10-23T18:07:32"/>
    <x v="568"/>
    <d v="2023-10-23T19:41:21"/>
    <x v="0"/>
    <x v="0"/>
    <x v="0"/>
  </r>
  <r>
    <n v="548"/>
    <s v="FDC9X3E2CQHY-1"/>
    <s v="FDC9X3E2CQHY"/>
    <s v="Normal"/>
    <s v="DIANA ESTEFANY CACHAY POLO"/>
    <s v="DNI"/>
    <n v="73946315"/>
    <n v="51"/>
    <n v="936277462"/>
    <x v="2"/>
    <s v="Tienda"/>
    <s v="Confirmada"/>
    <s v="Diferida"/>
    <s v="Admin desktop"/>
    <m/>
    <m/>
    <x v="0"/>
    <s v="En Puerto"/>
    <m/>
    <x v="1"/>
    <s v="Mall Aventura Trujillo"/>
    <s v="Av. Mansiche con America Oeste s/n C.C. Mall Plaza Tda. 1071-1075"/>
    <s v="TRUJILLO"/>
    <s v="TRUJILLO"/>
    <s v="LA LIBERTAD"/>
    <d v="2023-10-23T15:27:08"/>
    <x v="1641"/>
    <d v="2023-10-23T17:50:40"/>
    <x v="0"/>
    <x v="0"/>
    <x v="0"/>
  </r>
  <r>
    <n v="549"/>
    <s v="FDC9X3E3D87H-1"/>
    <s v="FDC9X3E3D87H"/>
    <s v="Normal"/>
    <s v="OLENKA STEPHANIA LOPEZ DAVILA"/>
    <s v="DNI"/>
    <n v="70091400"/>
    <n v="51"/>
    <n v="946346643"/>
    <x v="2"/>
    <s v="Tienda"/>
    <s v="Confirmada"/>
    <s v="Diferida"/>
    <s v="Ecommerce mobile"/>
    <m/>
    <m/>
    <x v="2"/>
    <s v="En Puerto"/>
    <m/>
    <x v="1"/>
    <s v="Mall Plaza Comas"/>
    <s v="Av. Los Angeles S/N - Mall Plaza Comas Tda B1014 - B1018"/>
    <s v="COMAS"/>
    <s v="LIMA"/>
    <s v="LIMA"/>
    <d v="2023-10-23T15:26:01"/>
    <x v="1642"/>
    <d v="2023-10-23T18:03:44"/>
    <x v="0"/>
    <x v="0"/>
    <x v="0"/>
  </r>
  <r>
    <n v="550"/>
    <s v="FDC9X3E478NL-1"/>
    <s v="FDC9X3E478NL"/>
    <s v="Normal"/>
    <s v="ALLISON JAZMIN SALAZAR RAMOS"/>
    <s v="DNI"/>
    <n v="74769660"/>
    <n v="51"/>
    <n v="923494074"/>
    <x v="2"/>
    <s v="Tienda"/>
    <s v="Confirmada"/>
    <s v="Diferida"/>
    <s v="Ecommerce mobile"/>
    <m/>
    <m/>
    <x v="2"/>
    <s v="En Puerto"/>
    <m/>
    <x v="1"/>
    <s v="Mega Plaza Villa El Salvador"/>
    <s v="Av. Lima Lote A-1 Int L103 Sub Lote A-1 C.C. Mega Plaza Express"/>
    <s v="VILLA EL SALVADOR"/>
    <s v="LIMA"/>
    <s v="LIMA"/>
    <d v="2023-10-23T15:25:36"/>
    <x v="1643"/>
    <d v="2023-10-23T16:54:25"/>
    <x v="0"/>
    <x v="0"/>
    <x v="0"/>
  </r>
  <r>
    <n v="551"/>
    <s v="FDC9X3EQS6L4-1"/>
    <s v="FDC9X3EQS6L4"/>
    <s v="Normal"/>
    <s v="JACKELYNE BRISET BERNAOLA AGUILAR"/>
    <s v="DNI"/>
    <n v="40960432"/>
    <n v="51"/>
    <n v="925062742"/>
    <x v="2"/>
    <s v="Domicilio"/>
    <s v="Confirmada"/>
    <s v="Diferida"/>
    <s v="Ecommerce android"/>
    <m/>
    <m/>
    <x v="1"/>
    <s v="En Puerto"/>
    <m/>
    <x v="38"/>
    <s v="Delivery"/>
    <s v="RENACER MZ-21 LT-371 PRIMER PASAJE"/>
    <s v="PISCO"/>
    <s v="PISCO"/>
    <s v="ICA"/>
    <d v="2023-10-23T15:28:39"/>
    <x v="1644"/>
    <d v="2023-10-23T16:52:02"/>
    <x v="2"/>
    <x v="1"/>
    <x v="0"/>
  </r>
  <r>
    <n v="552"/>
    <s v="FDC9X3F9B4YK-1"/>
    <s v="FDC9X3F9B4YK"/>
    <s v="Normal"/>
    <s v="EDWAR LENIN SOTO ROJAS"/>
    <s v="DNI"/>
    <n v="46608760"/>
    <n v="51"/>
    <n v="932484609"/>
    <x v="2"/>
    <s v="Tienda"/>
    <s v="Confirmada"/>
    <s v="Diferida"/>
    <s v="Ecommerce android"/>
    <m/>
    <m/>
    <x v="2"/>
    <s v="En Puerto"/>
    <m/>
    <x v="1"/>
    <s v="Mall Plaza Comas"/>
    <s v="Av. Los Angeles S/N - Mall Plaza Comas Tda B1014 - B1018"/>
    <s v="COMAS"/>
    <s v="LIMA"/>
    <s v="LIMA"/>
    <d v="2023-10-23T15:29:53"/>
    <x v="1645"/>
    <d v="2023-10-23T19:08:17"/>
    <x v="0"/>
    <x v="0"/>
    <x v="0"/>
  </r>
  <r>
    <n v="553"/>
    <s v="FDC9X3F9FFB1-1"/>
    <s v="FDC9X3F9FFB1"/>
    <s v="Normal"/>
    <s v="ANALI FLORELINDA ATOCHE CASTILLO"/>
    <s v="DNI"/>
    <n v="40219004"/>
    <n v="1"/>
    <n v="938374676"/>
    <x v="2"/>
    <s v="Domicilio"/>
    <s v="Confirmada"/>
    <s v="Diferida"/>
    <s v="Ecommerce android"/>
    <m/>
    <m/>
    <x v="1"/>
    <s v="En Puerto"/>
    <m/>
    <x v="1"/>
    <s v="Delivery"/>
    <s v="CALLE PLAZA DE ARMAS CERCA PLATAFORMA LETICIA"/>
    <s v="TAMARINDO"/>
    <s v="PAITA"/>
    <s v="PIURA"/>
    <d v="2023-10-23T15:37:02"/>
    <x v="1646"/>
    <d v="2023-10-23T18:27:47"/>
    <x v="0"/>
    <x v="0"/>
    <x v="0"/>
  </r>
  <r>
    <n v="554"/>
    <s v="FDC9X3G6OIX6-1"/>
    <s v="FDC9X3G6OIX6"/>
    <s v="Normal"/>
    <s v="DIANA CRISTINA TELLO APONTE"/>
    <s v="DNI"/>
    <n v="71111196"/>
    <n v="51"/>
    <n v="997326701"/>
    <x v="2"/>
    <s v="Tienda"/>
    <s v="Confirmada"/>
    <s v="Diferida"/>
    <s v="Admin mobile"/>
    <m/>
    <m/>
    <x v="0"/>
    <s v="En Puerto"/>
    <m/>
    <x v="1"/>
    <s v="Tarapoto Plaza De Armas 451 San Martin"/>
    <s v="Jr. Plaza de Armas Nro 451"/>
    <s v="TARAPOTO"/>
    <s v="SAN MARTIN"/>
    <s v="SAN MARTÍN"/>
    <d v="2023-10-23T15:35:21"/>
    <x v="1647"/>
    <d v="2023-10-23T16:16:03"/>
    <x v="0"/>
    <x v="0"/>
    <x v="0"/>
  </r>
  <r>
    <n v="555"/>
    <s v="FDC9X3GCMW7J-1"/>
    <s v="FDC9X3GCMW7J"/>
    <s v="Normal"/>
    <s v="LUZ AMARILIS SILVA HORNA"/>
    <s v="DNI"/>
    <n v="46901338"/>
    <n v="51"/>
    <n v="926906270"/>
    <x v="2"/>
    <s v="Tienda"/>
    <s v="Confirmada"/>
    <s v="Diferida"/>
    <s v="Ecommerce desktop"/>
    <m/>
    <m/>
    <x v="0"/>
    <s v="En Puerto"/>
    <m/>
    <x v="1"/>
    <s v="Real Plaza Piura"/>
    <s v="Av. Sanchez Cerro 234 C.C. Real Plaza Piura Tda. 105"/>
    <s v="PIURA"/>
    <s v="PIURA"/>
    <s v="PIURA"/>
    <d v="2023-10-23T15:37:53"/>
    <x v="1648"/>
    <d v="2023-10-23T17:45:29"/>
    <x v="0"/>
    <x v="0"/>
    <x v="0"/>
  </r>
  <r>
    <n v="556"/>
    <s v="FDC9X3GIGZNV-1"/>
    <s v="FDC9X3GIGZNV"/>
    <s v="Normal"/>
    <s v="ines  polo paredes"/>
    <s v="DNI"/>
    <n v="46810196"/>
    <n v="51"/>
    <n v="965271074"/>
    <x v="2"/>
    <s v="Tienda"/>
    <s v="Confirmada"/>
    <s v="Diferida"/>
    <s v="Admin desktop"/>
    <m/>
    <m/>
    <x v="0"/>
    <s v="En Puerto"/>
    <m/>
    <x v="1"/>
    <s v="Huaraz Luzuriaga 526 Ancash"/>
    <s v="Av. Luzuriaga Nro 526"/>
    <s v="HUARAZ"/>
    <s v="HUARAZ"/>
    <s v="ANCASH"/>
    <d v="2023-10-23T15:37:57"/>
    <x v="1649"/>
    <d v="2023-10-23T18:08:18"/>
    <x v="0"/>
    <x v="0"/>
    <x v="0"/>
  </r>
  <r>
    <n v="557"/>
    <s v="FDC9X3GQOTRA-1"/>
    <s v="FDC9X3GQOTRA"/>
    <s v="Normal"/>
    <s v="Nadia Yexenia  Vidaurre Yenque"/>
    <s v="DNI"/>
    <n v="45123162"/>
    <n v="51"/>
    <n v="912314599"/>
    <x v="2"/>
    <s v="Tienda"/>
    <s v="Confirmada"/>
    <s v="Diferida"/>
    <s v="Ecommerce mobile"/>
    <s v="Tiendas"/>
    <s v="En Puerto"/>
    <x v="0"/>
    <s v="Creado"/>
    <m/>
    <x v="32"/>
    <s v="Plaza Del Sol Piura"/>
    <s v="Cal. Cuzco Nro. S/N CC Plaza del Sol (Esquina Huancavelica - Piura)"/>
    <s v="PIURA"/>
    <s v="PIURA"/>
    <s v="PIURA"/>
    <d v="2023-10-23T15:48:14"/>
    <x v="1650"/>
    <d v="2023-10-23T17:11:16"/>
    <x v="3"/>
    <x v="1"/>
    <x v="0"/>
  </r>
  <r>
    <n v="558"/>
    <s v="FDC9X3GRP9XB-1"/>
    <s v="FDC9X3GRP9XB"/>
    <s v="Normal"/>
    <s v="IVONNE MARJORIE BACA SANTOS"/>
    <s v="DNI"/>
    <n v="73471311"/>
    <n v="51"/>
    <n v="947008351"/>
    <x v="2"/>
    <s v="Domicilio"/>
    <s v="Confirmada"/>
    <s v="Diferida"/>
    <s v="Ecommerce desktop"/>
    <m/>
    <m/>
    <x v="1"/>
    <s v="En Puerto"/>
    <m/>
    <x v="1"/>
    <s v="Delivery"/>
    <s v="PINOS 115, LIMA 15812 POR EL INSTITUTO JUAN VELASCO ALVARADO"/>
    <s v="VILLA MARIA DEL TRIUNFO"/>
    <s v="LIMA"/>
    <s v="LIMA"/>
    <d v="2023-10-23T15:41:19"/>
    <x v="1651"/>
    <d v="2023-10-23T19:24:01"/>
    <x v="0"/>
    <x v="0"/>
    <x v="0"/>
  </r>
  <r>
    <n v="559"/>
    <s v="FDC9X3GWRHM8-1"/>
    <s v="FDC9X3GWRHM8"/>
    <s v="Normal"/>
    <s v="LINDA KORAYMA SUAREZ ROZAS"/>
    <s v="DNI"/>
    <n v="72626596"/>
    <n v="51"/>
    <n v="987812033"/>
    <x v="2"/>
    <s v="Tienda"/>
    <s v="Confirmada"/>
    <s v="Diferida"/>
    <s v="Ecommerce mobile"/>
    <m/>
    <m/>
    <x v="0"/>
    <s v="En Puerto"/>
    <m/>
    <x v="1"/>
    <s v="Real Plaza Cuzco"/>
    <s v="Av. La Cultura C.C. Real Plaza Cuzco, Tda Nro 148"/>
    <s v="CUSCO"/>
    <s v="CUSCO"/>
    <s v="CUSCO"/>
    <d v="2023-10-23T15:41:24"/>
    <x v="1652"/>
    <d v="2023-10-23T17:18:19"/>
    <x v="0"/>
    <x v="0"/>
    <x v="0"/>
  </r>
  <r>
    <n v="560"/>
    <s v="FDC9X3H3BAQY-1"/>
    <s v="FDC9X3H3BAQY"/>
    <s v="Normal"/>
    <s v="Lesli Garcia paredes"/>
    <s v="DNI"/>
    <n v="70836707"/>
    <n v="51"/>
    <n v="928808328"/>
    <x v="2"/>
    <s v="Tienda"/>
    <s v="Confirmada"/>
    <s v="Diferida"/>
    <s v="Admin mobile"/>
    <m/>
    <m/>
    <x v="1"/>
    <s v="En Puerto"/>
    <m/>
    <x v="45"/>
    <s v="Huaraz Luzuriaga 526 Ancash"/>
    <s v="Av. Luzuriaga Nro 526"/>
    <s v="HUARAZ"/>
    <s v="HUARAZ"/>
    <s v="ANCASH"/>
    <d v="2023-10-23T15:41:04"/>
    <x v="1653"/>
    <d v="2023-10-23T16:38:24"/>
    <x v="2"/>
    <x v="1"/>
    <x v="0"/>
  </r>
  <r>
    <n v="561"/>
    <s v="FDC9X3H6RMCV-1"/>
    <s v="FDC9X3H6RMCV"/>
    <s v="Normal"/>
    <s v="KATTY DORADO CASTRO"/>
    <s v="DNI"/>
    <n v="46967892"/>
    <n v="51"/>
    <n v="965696106"/>
    <x v="2"/>
    <s v="Tienda"/>
    <s v="Confirmada"/>
    <s v="Diferida"/>
    <s v="Ecommerce mobile"/>
    <m/>
    <m/>
    <x v="2"/>
    <s v="En Puerto"/>
    <m/>
    <x v="1"/>
    <s v="Mall Del Sur"/>
    <s v="Av. Los Lirios Nro 301 LCS-1042 C.C. Mall del Sur"/>
    <s v="SAN JUAN DE MIRAFLORES"/>
    <s v="LIMA"/>
    <s v="LIMA"/>
    <d v="2023-10-23T15:42:18"/>
    <x v="1654"/>
    <d v="2023-10-23T16:48:02"/>
    <x v="0"/>
    <x v="0"/>
    <x v="0"/>
  </r>
  <r>
    <n v="562"/>
    <s v="FDC9X3HKCDZK-1"/>
    <s v="FDC9X3HKCDZK"/>
    <s v="Normal"/>
    <s v="MANUEL LAVIO CONDE"/>
    <s v="DNI"/>
    <n v="42760242"/>
    <n v="51"/>
    <n v="993066163"/>
    <x v="2"/>
    <s v="Tienda"/>
    <s v="Confirmada"/>
    <s v="Diferida"/>
    <s v="Ecommerce android"/>
    <m/>
    <m/>
    <x v="0"/>
    <s v="En Puerto"/>
    <m/>
    <x v="1"/>
    <s v="Ayacucho Asamblea 206-208 Ayacucho"/>
    <s v="Jr. Asamblea Nro. 206 - 208"/>
    <s v="AYACUCHO"/>
    <s v="HUAMANGA"/>
    <s v="AYACUCHO"/>
    <d v="2023-10-23T15:45:23"/>
    <x v="1655"/>
    <d v="2023-10-23T17:43:27"/>
    <x v="0"/>
    <x v="0"/>
    <x v="0"/>
  </r>
  <r>
    <n v="563"/>
    <s v="FDC9X3HXBQ8Q-1"/>
    <s v="FDC9X3HXBQ8Q"/>
    <s v="Normal"/>
    <s v="MARY FIORELLA SALAZAR ARENALES DE NAVARRO"/>
    <s v="DNI"/>
    <n v="42622164"/>
    <n v="51"/>
    <n v="954711665"/>
    <x v="2"/>
    <s v="Tienda"/>
    <s v="Confirmada"/>
    <s v="Diferida"/>
    <s v="Ecommerce desktop"/>
    <s v="Tiendas"/>
    <s v="En Puerto"/>
    <x v="2"/>
    <s v="Creado"/>
    <m/>
    <x v="56"/>
    <s v="Mall Plaza Bellavista"/>
    <s v="Av. Oscar R. Benavides Nro 3866 C.C. Mall Aventura Plaza Tda. 1040"/>
    <s v="CALLAO"/>
    <s v="PROV. CONST. DEL CALLAO"/>
    <s v="CALLAO"/>
    <d v="2023-10-23T15:52:07"/>
    <x v="1656"/>
    <d v="2023-10-23T16:09:59"/>
    <x v="3"/>
    <x v="1"/>
    <x v="0"/>
  </r>
  <r>
    <n v="564"/>
    <s v="FDC9X3IDN4UM-1"/>
    <s v="FDC9X3IDN4UM"/>
    <s v="Normal"/>
    <s v="KARLOS ANDRE CUSTODIO DIAZ"/>
    <s v="DNI"/>
    <n v="79052664"/>
    <n v="51"/>
    <n v="923878981"/>
    <x v="2"/>
    <s v="Tienda"/>
    <s v="Confirmada"/>
    <s v="Diferida"/>
    <s v="Ecommerce mobile"/>
    <m/>
    <m/>
    <x v="4"/>
    <s v="En Puerto"/>
    <m/>
    <x v="56"/>
    <s v="Mall Plaza Comas"/>
    <s v="Av. Los Angeles S/N - Mall Plaza Comas Tda B1014 - B1018"/>
    <s v="COMAS"/>
    <s v="LIMA"/>
    <s v="LIMA"/>
    <d v="2023-10-23T15:51:38"/>
    <x v="1657"/>
    <d v="2023-10-23T15:57:11"/>
    <x v="3"/>
    <x v="1"/>
    <x v="0"/>
  </r>
  <r>
    <n v="565"/>
    <s v="FDC9X3IX4A5L-1"/>
    <s v="FDC9X3IX4A5L"/>
    <s v="Normal"/>
    <s v="José Luis Arias Ingaruca"/>
    <s v="DNI"/>
    <n v="43042242"/>
    <n v="51"/>
    <n v="998877580"/>
    <x v="2"/>
    <s v="Tienda"/>
    <s v="Confirmada"/>
    <s v="Diferida"/>
    <s v="Ecommerce mobile"/>
    <s v="Cluster"/>
    <s v="En Puerto"/>
    <x v="4"/>
    <s v="Creado"/>
    <m/>
    <x v="34"/>
    <s v="Open Plaza Angamos"/>
    <s v="Av. Angamos Nro 1803 C.C. Angamos Open Plaza Tda. 39"/>
    <s v="SURQUILLO"/>
    <s v="LIMA"/>
    <s v="LIMA"/>
    <d v="2023-10-23T16:12:30"/>
    <x v="1658"/>
    <d v="2023-10-23T19:33:08"/>
    <x v="3"/>
    <x v="1"/>
    <x v="0"/>
  </r>
  <r>
    <n v="566"/>
    <s v="FDC9X3J1GRNB-1"/>
    <s v="FDC9X3J1GRNB"/>
    <s v="Normal"/>
    <s v="CELIA CRISTINA MORALES NAVIA"/>
    <s v="DNI"/>
    <n v="1307984"/>
    <n v="51"/>
    <n v="984144058"/>
    <x v="2"/>
    <s v="Domicilio"/>
    <s v="Confirmada"/>
    <s v="Diferida"/>
    <s v="Admin mobile"/>
    <m/>
    <m/>
    <x v="1"/>
    <s v="En Puerto"/>
    <m/>
    <x v="1"/>
    <s v="Delivery"/>
    <s v="AV, EL SOL 1765 CERCA AL PUENTE PEATONAL DE LAYKAK0TA."/>
    <s v="PUNO"/>
    <s v="PUNO"/>
    <s v="PUNO"/>
    <d v="2023-10-23T15:56:13"/>
    <x v="1659"/>
    <d v="2023-10-23T18:12:52"/>
    <x v="0"/>
    <x v="0"/>
    <x v="0"/>
  </r>
  <r>
    <n v="567"/>
    <s v="FDC9X3J2YDA4-1"/>
    <s v="FDC9X3J2YDA4"/>
    <s v="Normal"/>
    <s v="CARMEN GUADALUPE  SÁNCHEZ UHUINA"/>
    <s v="DNI"/>
    <n v="42820414"/>
    <n v="51"/>
    <n v="941432600"/>
    <x v="2"/>
    <s v="Tienda"/>
    <s v="Confirmada"/>
    <s v="Diferida"/>
    <s v="Ecommerce android"/>
    <m/>
    <m/>
    <x v="2"/>
    <s v="En Puerto"/>
    <m/>
    <x v="1"/>
    <s v="CC Risso"/>
    <s v="Av. General Alvarez de Arenales 2283."/>
    <s v="LINCE"/>
    <s v="LIMA"/>
    <s v="LIMA"/>
    <d v="2023-10-23T15:55:52"/>
    <x v="1660"/>
    <d v="2023-10-23T18:42:40"/>
    <x v="0"/>
    <x v="0"/>
    <x v="0"/>
  </r>
  <r>
    <n v="568"/>
    <s v="FDC9X3JCJIAX-1"/>
    <s v="FDC9X3JCJIAX"/>
    <s v="Normal"/>
    <s v="GIOVANNI NEMECIO HUAYTA SILVA"/>
    <s v="DNI"/>
    <n v="42981127"/>
    <n v="51"/>
    <n v="940414067"/>
    <x v="2"/>
    <s v="Domicilio"/>
    <s v="Confirmada"/>
    <s v="Diferida"/>
    <s v="Ecommerce mobile"/>
    <m/>
    <m/>
    <x v="1"/>
    <s v="En Puerto"/>
    <m/>
    <x v="1"/>
    <s v="Delivery"/>
    <s v="santa catalina ancha # 380 frente al GATOS MARKET"/>
    <s v="CUSCO"/>
    <s v="CUSCO"/>
    <s v="CUSCO"/>
    <d v="2023-10-23T16:04:49"/>
    <x v="1661"/>
    <d v="2023-10-23T19:25:50"/>
    <x v="0"/>
    <x v="0"/>
    <x v="0"/>
  </r>
  <r>
    <n v="569"/>
    <s v="FDC9X3JTXKOS-2"/>
    <s v="FDC9X3JTXKOS"/>
    <s v="Normal"/>
    <s v="Yorka Gonzalez"/>
    <s v="DNI"/>
    <n v="6018467"/>
    <n v="51"/>
    <n v="923186215"/>
    <x v="2"/>
    <s v="Tienda"/>
    <s v="Confirmada"/>
    <s v="Diferida"/>
    <s v="Admin mobile"/>
    <s v="Tiendas"/>
    <s v="En Puerto"/>
    <x v="2"/>
    <s v="Creado"/>
    <m/>
    <x v="49"/>
    <s v="Mega Plaza Independencia"/>
    <s v="Av. Alfredo Mendiola  Nro 698  C.C. Megaplaza Tda. 30"/>
    <s v="INDEPENDENCIA"/>
    <s v="LIMA"/>
    <s v="LIMA"/>
    <d v="2023-10-23T15:58:35"/>
    <x v="1662"/>
    <d v="2023-10-23T16:58:50"/>
    <x v="3"/>
    <x v="1"/>
    <x v="0"/>
  </r>
  <r>
    <n v="570"/>
    <s v="FDC9X3R6N4PS-1"/>
    <s v="FDC9X3R6N4PS"/>
    <s v="Normal"/>
    <s v="MERCEDES GRACIELA VILLEGAS MALCA"/>
    <s v="DNI"/>
    <n v="76826094"/>
    <n v="51"/>
    <n v="960509832"/>
    <x v="2"/>
    <s v="Domicilio"/>
    <s v="Confirmada"/>
    <s v="Diferida"/>
    <s v="Ecommerce mobile"/>
    <m/>
    <m/>
    <x v="1"/>
    <s v="En Puerto"/>
    <m/>
    <x v="1"/>
    <s v="Delivery"/>
    <s v="Av. Julio Cesar Tello 311"/>
    <s v="CARMEN DE LA LEGUA REYNOSO"/>
    <s v="PROV. CONST. DEL CALLAO"/>
    <s v="CALLAO"/>
    <d v="2023-10-23T16:04:18"/>
    <x v="1663"/>
    <d v="2023-10-23T18:21:29"/>
    <x v="0"/>
    <x v="0"/>
    <x v="0"/>
  </r>
  <r>
    <n v="571"/>
    <s v="FDC9X3RA9VVH-1"/>
    <s v="FDC9X3RA9VVH"/>
    <s v="Normal"/>
    <s v="ALEXIS JAIR CALDERON QUISPE"/>
    <s v="DNI"/>
    <n v="47339892"/>
    <n v="51"/>
    <n v="926719820"/>
    <x v="2"/>
    <s v="Domicilio"/>
    <s v="Confirmada"/>
    <s v="Diferida"/>
    <s v="Ecommerce android"/>
    <m/>
    <m/>
    <x v="1"/>
    <s v="En Puerto"/>
    <m/>
    <x v="1"/>
    <s v="Delivery"/>
    <s v="CALLE MIRAFLORES LT 1 MZ A5 PERALVILLO COMITE 12 PERALVILLO"/>
    <s v="CHANCAY"/>
    <s v="HUARAL"/>
    <s v="LIMA"/>
    <d v="2023-10-23T16:03:21"/>
    <x v="1664"/>
    <d v="2023-10-23T18:23:08"/>
    <x v="0"/>
    <x v="0"/>
    <x v="0"/>
  </r>
  <r>
    <n v="572"/>
    <s v="FDC9X3RGCKD7-1"/>
    <s v="FDC9X3RGCKD7"/>
    <s v="Normal"/>
    <s v="KARIN YEDID ZEVALLOS NAVARRO"/>
    <s v="DNI"/>
    <n v="45331484"/>
    <n v="51"/>
    <n v="985896098"/>
    <x v="2"/>
    <s v="Domicilio"/>
    <s v="Confirmada"/>
    <s v="Diferida"/>
    <s v="Ecommerce mobile"/>
    <m/>
    <m/>
    <x v="1"/>
    <s v="En Puerto"/>
    <m/>
    <x v="33"/>
    <s v="Delivery"/>
    <s v="Calle Callao 473 Al costado del hotel oro viejo"/>
    <s v="NASCA"/>
    <s v="NASCA"/>
    <s v="ICA"/>
    <d v="2023-10-23T16:06:46"/>
    <x v="1665"/>
    <d v="2023-10-23T16:41:44"/>
    <x v="3"/>
    <x v="1"/>
    <x v="0"/>
  </r>
  <r>
    <n v="573"/>
    <s v="FDC9X3RS0R67-1"/>
    <s v="FDC9X3RS0R67"/>
    <s v="Normal"/>
    <s v="marilin soplin"/>
    <s v="DNI"/>
    <n v="42414415"/>
    <n v="51"/>
    <n v="930316668"/>
    <x v="2"/>
    <s v="Tienda"/>
    <s v="Confirmada"/>
    <s v="Diferida"/>
    <s v="Admin mobile"/>
    <m/>
    <m/>
    <x v="4"/>
    <s v="En Puerto"/>
    <m/>
    <x v="56"/>
    <s v="Mall Plaza Comas"/>
    <s v="Av. Los Angeles S/N - Mall Plaza Comas Tda B1014 - B1018"/>
    <s v="COMAS"/>
    <s v="LIMA"/>
    <s v="LIMA"/>
    <d v="2023-10-23T16:05:50"/>
    <x v="1666"/>
    <d v="2023-10-23T16:16:56"/>
    <x v="3"/>
    <x v="1"/>
    <x v="0"/>
  </r>
  <r>
    <n v="574"/>
    <s v="FDC9X3RT1774-1"/>
    <s v="FDC9X3RT1774"/>
    <s v="Normal"/>
    <s v="CELESTE CAROLINE CASTRO YAURICASA"/>
    <s v="DNI"/>
    <n v="70908274"/>
    <m/>
    <m/>
    <x v="2"/>
    <s v="Tienda"/>
    <s v="Confirmada"/>
    <s v="Diferida"/>
    <s v="Admin mobile"/>
    <m/>
    <m/>
    <x v="2"/>
    <s v="En Puerto"/>
    <m/>
    <x v="1"/>
    <s v="Real Plaza Santa Clara"/>
    <s v="Av. Nicolas Ayllon 8694 C.C. Real Plaza Santa Clara Tda.142-143"/>
    <s v="ATE"/>
    <s v="LIMA"/>
    <s v="LIMA"/>
    <d v="2023-10-23T16:06:22"/>
    <x v="1667"/>
    <d v="2023-10-23T18:41:09"/>
    <x v="0"/>
    <x v="0"/>
    <x v="0"/>
  </r>
  <r>
    <n v="575"/>
    <s v="FDC9X3RY7P0H-1"/>
    <s v="FDC9X3RY7P0H"/>
    <s v="Normal"/>
    <s v="CECILIA BEATRIZ MORI TAMASHIRO"/>
    <s v="DNI"/>
    <n v="7883941"/>
    <n v="51"/>
    <n v="991899940"/>
    <x v="2"/>
    <s v="Tienda"/>
    <s v="Confirmada"/>
    <s v="Diferida"/>
    <s v="Ecommerce android"/>
    <m/>
    <m/>
    <x v="2"/>
    <s v="En Puerto"/>
    <m/>
    <x v="1"/>
    <s v="Real Plaza Salaverry"/>
    <s v="Av. Salaverry Nro 24 - LC. Nro 421 CC. Real Plaza Salaverry"/>
    <s v="JESUS MARIA"/>
    <s v="LIMA"/>
    <s v="LIMA"/>
    <d v="2023-10-23T16:07:49"/>
    <x v="1668"/>
    <d v="2023-10-23T18:12:51"/>
    <x v="0"/>
    <x v="0"/>
    <x v="0"/>
  </r>
  <r>
    <n v="576"/>
    <s v="FDC9X3SGBDUG-1"/>
    <s v="FDC9X3SGBDUG"/>
    <s v="Normal"/>
    <s v="EDUARDO MARTIN RODRIGUEZ FLORES"/>
    <s v="DNI"/>
    <n v="16769287"/>
    <n v="51"/>
    <n v="922462018"/>
    <x v="2"/>
    <s v="Tienda"/>
    <s v="Confirmada"/>
    <s v="Diferida"/>
    <s v="Ecommerce android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3T16:11:59"/>
    <x v="1669"/>
    <d v="2023-10-23T18:37:24"/>
    <x v="0"/>
    <x v="0"/>
    <x v="0"/>
  </r>
  <r>
    <n v="577"/>
    <s v="FDC9X3SMIBSI-1"/>
    <s v="FDC9X3SMIBSI"/>
    <s v="Normal"/>
    <s v="ROSSANA MARIA GALLO RIVERA"/>
    <s v="DNI"/>
    <n v="3668245"/>
    <n v="51"/>
    <n v="952613524"/>
    <x v="2"/>
    <s v="Tienda"/>
    <s v="Confirmada"/>
    <s v="Diferida"/>
    <s v="Ecommerce android"/>
    <m/>
    <m/>
    <x v="0"/>
    <s v="En Puerto"/>
    <m/>
    <x v="1"/>
    <s v="Open Plaza Piura"/>
    <s v="Av. Andres Avelino Caceres 147 C.C. Open Plaza Piura Tda. 88"/>
    <s v="PIURA"/>
    <s v="PIURA"/>
    <s v="PIURA"/>
    <d v="2023-10-23T16:11:52"/>
    <x v="1670"/>
    <d v="2023-10-23T17:39:00"/>
    <x v="0"/>
    <x v="0"/>
    <x v="0"/>
  </r>
  <r>
    <n v="578"/>
    <s v="FDC9X3SXTNLL-2"/>
    <s v="FDC9X3SXTNLL"/>
    <s v="Normal"/>
    <s v="Lluliana  lazo sifuentes"/>
    <s v="DNI"/>
    <n v="40473129"/>
    <n v="51"/>
    <n v="920318207"/>
    <x v="2"/>
    <s v="Tienda"/>
    <s v="Confirmada"/>
    <s v="Diferida"/>
    <s v="Ecommerce iOS"/>
    <s v="Cluster"/>
    <s v="En Puerto"/>
    <x v="0"/>
    <s v="Creado"/>
    <m/>
    <x v="60"/>
    <s v="Open Plaza Pucallpa"/>
    <s v="Av. Centenario Nro 4614, CC Open Plaza Pucallpa, LC Nro 08"/>
    <s v="CALLERIA"/>
    <s v="CORONEL PORTILLO"/>
    <s v="UCAYALI"/>
    <d v="2023-10-23T16:13:25"/>
    <x v="653"/>
    <d v="2023-10-23T18:38:01"/>
    <x v="3"/>
    <x v="1"/>
    <x v="0"/>
  </r>
  <r>
    <n v="579"/>
    <s v="FDC9X3TGA8BF-1"/>
    <s v="FDC9X3TGA8BF"/>
    <s v="Normal"/>
    <s v="Magda Gomez Molina"/>
    <s v="DNI"/>
    <n v="44504703"/>
    <n v="51"/>
    <n v="906279988"/>
    <x v="2"/>
    <s v="Tienda"/>
    <s v="Confirmada"/>
    <s v="Diferida"/>
    <s v="Admin mobile"/>
    <m/>
    <m/>
    <x v="2"/>
    <s v="En Puerto"/>
    <m/>
    <x v="1"/>
    <s v="Real Plaza Pro"/>
    <s v="Av. Alfredo Mendiola 7042 C.C. Real Plaza Pro Tda. LC Nro 04, LC  Nro 05"/>
    <s v="SAN MARTIN DE PORRES"/>
    <s v="LIMA"/>
    <s v="LIMA"/>
    <d v="2023-10-23T16:16:36"/>
    <x v="1671"/>
    <d v="2023-10-23T19:09:23"/>
    <x v="0"/>
    <x v="0"/>
    <x v="0"/>
  </r>
  <r>
    <n v="580"/>
    <s v="FDC9X3TGN3G6-1"/>
    <s v="FDC9X3TGN3G6"/>
    <s v="Normal"/>
    <s v="LOURDES GUADALUPE SILVA VENEGAS"/>
    <s v="DNI"/>
    <n v="44431628"/>
    <n v="51"/>
    <n v="991207768"/>
    <x v="2"/>
    <s v="Tienda"/>
    <s v="Confirmada"/>
    <s v="Diferida"/>
    <s v="Ecommerce mobile"/>
    <m/>
    <m/>
    <x v="2"/>
    <s v="En Puerto"/>
    <m/>
    <x v="1"/>
    <s v="Mega Plaza Independencia"/>
    <s v="Av. Alfredo Mendiola  Nro 698  C.C. Megaplaza Tda. 30"/>
    <s v="INDEPENDENCIA"/>
    <s v="LIMA"/>
    <s v="LIMA"/>
    <d v="2023-10-23T16:15:52"/>
    <x v="1672"/>
    <d v="2023-10-23T19:36:45"/>
    <x v="0"/>
    <x v="0"/>
    <x v="0"/>
  </r>
  <r>
    <n v="581"/>
    <s v="FDC9X3TGN3GP-1"/>
    <s v="FDC9X3TGN3GP"/>
    <s v="Normal"/>
    <s v="CHARLES OCON ARAUJO"/>
    <s v="DNI"/>
    <n v="23993295"/>
    <n v="51"/>
    <n v="973211909"/>
    <x v="2"/>
    <s v="Domicilio"/>
    <s v="Confirmada"/>
    <s v="Diferida"/>
    <s v="Ecommerce mobile"/>
    <m/>
    <m/>
    <x v="1"/>
    <s v="En Puerto"/>
    <m/>
    <x v="1"/>
    <s v="Delivery"/>
    <s v="URBANIZACION TTIO T2 2 PASAJE CESAR VALLEJO 2DO PARADERO ANTIGUO"/>
    <s v="WANCHAQ"/>
    <s v="CUSCO"/>
    <s v="CUSCO"/>
    <d v="2023-10-23T16:18:33"/>
    <x v="1672"/>
    <d v="2023-10-23T19:20:47"/>
    <x v="0"/>
    <x v="0"/>
    <x v="0"/>
  </r>
  <r>
    <n v="582"/>
    <s v="FDC9X3TRRZLU-1"/>
    <s v="FDC9X3TRRZLU"/>
    <s v="Normal"/>
    <s v="MIRELLA MOSQUEDA ESTEBAN"/>
    <s v="DNI"/>
    <n v="72506677"/>
    <n v="51"/>
    <m/>
    <x v="2"/>
    <s v="Tienda"/>
    <s v="Confirmada"/>
    <s v="Diferida"/>
    <s v="Admin desktop"/>
    <m/>
    <m/>
    <x v="0"/>
    <s v="En Puerto"/>
    <m/>
    <x v="1"/>
    <s v="Plaza Del Sol Huacho"/>
    <s v="Calle Colon Nro 601 C.C. Plaza del Sol Norte Chico Tda. Nro 232"/>
    <s v="HUACHO"/>
    <s v="HUAURA"/>
    <s v="LIMA"/>
    <d v="2023-10-23T16:18:01"/>
    <x v="666"/>
    <d v="2023-10-23T17:20:28"/>
    <x v="0"/>
    <x v="0"/>
    <x v="0"/>
  </r>
  <r>
    <n v="583"/>
    <s v="FDC9X3TZ5URI-1"/>
    <s v="FDC9X3TZ5URI"/>
    <s v="Normal"/>
    <s v="ANGELICA ESPERANZA MENDOZA SOTO"/>
    <s v="DNI"/>
    <n v="45857619"/>
    <n v="51"/>
    <n v="935080562"/>
    <x v="2"/>
    <s v="Domicilio"/>
    <s v="Confirmada"/>
    <s v="Diferida"/>
    <s v="Ecommerce desktop"/>
    <m/>
    <m/>
    <x v="1"/>
    <s v="En Puerto"/>
    <m/>
    <x v="1"/>
    <s v="Delivery"/>
    <s v="JR. BUENOS AIRES 307  SICUANI CERCA A EMBUTIDOS BREAD"/>
    <s v="ATE"/>
    <s v="LIMA"/>
    <s v="LIMA"/>
    <d v="2023-10-23T16:23:55"/>
    <x v="1673"/>
    <d v="2023-10-23T18:24:37"/>
    <x v="0"/>
    <x v="0"/>
    <x v="0"/>
  </r>
  <r>
    <n v="584"/>
    <s v="FDC9X3UBZRUV-1"/>
    <s v="FDC9X3UBZRUV"/>
    <s v="Normal"/>
    <s v="Eduar Pena"/>
    <s v="DNI"/>
    <n v="71504202"/>
    <n v="51"/>
    <n v="916222638"/>
    <x v="2"/>
    <s v="Tienda"/>
    <s v="Confirmada"/>
    <s v="Diferida"/>
    <s v="Admin desktop"/>
    <m/>
    <m/>
    <x v="2"/>
    <s v="En Puerto"/>
    <m/>
    <x v="1"/>
    <s v="Minka Callao"/>
    <s v="Av. Argentina 3093 Local L570 C.C. Minka"/>
    <s v="CALLAO"/>
    <s v="PROV. CONST. DEL CALLAO"/>
    <s v="CALLAO"/>
    <d v="2023-10-23T16:26:49"/>
    <x v="1674"/>
    <d v="2023-10-23T19:38:18"/>
    <x v="0"/>
    <x v="0"/>
    <x v="0"/>
  </r>
  <r>
    <n v="585"/>
    <s v="FDC9X3UGEEVZ-1"/>
    <s v="FDC9X3UGEEVZ"/>
    <s v="Normal"/>
    <s v="NAYSHA GERALDINE DE LA PEÑA LINARES"/>
    <s v="DNI"/>
    <n v="48021459"/>
    <n v="51"/>
    <n v="939929950"/>
    <x v="2"/>
    <s v="Domicilio"/>
    <s v="Confirmada"/>
    <s v="Diferida"/>
    <s v="Ecommerce mobile"/>
    <m/>
    <m/>
    <x v="1"/>
    <s v="En Puerto"/>
    <m/>
    <x v="1"/>
    <s v="Delivery"/>
    <s v="Mz. E-2 Lt. 26 Ancieta Alta - El Agustino Altura del parque 3"/>
    <s v="EL AGUSTINO"/>
    <s v="LIMA"/>
    <s v="LIMA"/>
    <d v="2023-10-23T16:25:40"/>
    <x v="1675"/>
    <d v="2023-10-23T19:34:46"/>
    <x v="0"/>
    <x v="0"/>
    <x v="0"/>
  </r>
  <r>
    <n v="586"/>
    <s v="FDC9X3UGEEVZ-2"/>
    <s v="FDC9X3UGEEVZ"/>
    <s v="Normal"/>
    <s v="NAYSHA GERALDINE DE LA PEÑA LINARES"/>
    <s v="DNI"/>
    <n v="48021459"/>
    <n v="51"/>
    <n v="939929950"/>
    <x v="2"/>
    <s v="Domicilio"/>
    <s v="Confirmada"/>
    <s v="Diferida"/>
    <s v="Ecommerce mobile"/>
    <m/>
    <m/>
    <x v="1"/>
    <s v="En Puerto"/>
    <m/>
    <x v="36"/>
    <s v="Delivery"/>
    <s v="Mz. E-2 Lt. 26 Ancieta Alta - El Agustino Altura del parque 3"/>
    <s v="EL AGUSTINO"/>
    <s v="LIMA"/>
    <s v="LIMA"/>
    <d v="2023-10-23T16:25:40"/>
    <x v="1675"/>
    <d v="2023-10-23T17:31:23"/>
    <x v="3"/>
    <x v="1"/>
    <x v="0"/>
  </r>
  <r>
    <n v="587"/>
    <s v="FDC9X3UMRSBH-1"/>
    <s v="FDC9X3UMRSBH"/>
    <s v="Normal"/>
    <s v="Milagros Gisella Escate Macedo"/>
    <s v="DNI"/>
    <n v="21563865"/>
    <n v="51"/>
    <n v="934692901"/>
    <x v="2"/>
    <s v="Tienda"/>
    <s v="Confirmada"/>
    <s v="Diferida"/>
    <s v="Admin mobile"/>
    <m/>
    <m/>
    <x v="2"/>
    <s v="En Puerto"/>
    <m/>
    <x v="1"/>
    <s v="Plaza Norte"/>
    <s v="Av. Alfredo Mendiola Nro 1400 Int. 132 - 134 C.C. Plaza Lima Norte"/>
    <s v="INDEPENDENCIA"/>
    <s v="LIMA"/>
    <s v="LIMA"/>
    <d v="2023-10-23T16:23:35"/>
    <x v="1676"/>
    <d v="2023-10-23T19:14:41"/>
    <x v="0"/>
    <x v="0"/>
    <x v="0"/>
  </r>
  <r>
    <n v="588"/>
    <s v="FDC9X3UYZ8PN-1"/>
    <s v="FDC9X3UYZ8PN"/>
    <s v="Normal"/>
    <s v="Jhosselin Tomiko Benavides Bellido"/>
    <s v="DNI"/>
    <n v="75163755"/>
    <n v="51"/>
    <n v="918720181"/>
    <x v="2"/>
    <s v="Domicilio"/>
    <s v="Confirmada"/>
    <s v="Diferida"/>
    <s v="Ecommerce mobile"/>
    <m/>
    <m/>
    <x v="1"/>
    <s v="En Puerto"/>
    <m/>
    <x v="1"/>
    <s v="Delivery"/>
    <s v="Jr. Francisco Bolognesi 374 Frente al colegio San Carlos"/>
    <s v="BAMBAMARCA"/>
    <s v="HUALGAYOC"/>
    <s v="CAJAMARCA"/>
    <d v="2023-10-23T16:33:34"/>
    <x v="1677"/>
    <d v="2023-10-23T18:25:25"/>
    <x v="0"/>
    <x v="0"/>
    <x v="0"/>
  </r>
  <r>
    <n v="589"/>
    <s v="FDC9X3V2SFSU-2"/>
    <s v="FDC9X3V2SFSU"/>
    <s v="Normal"/>
    <s v="MELISSA EILEEN NAVARRO HIDALGO"/>
    <s v="DNI"/>
    <n v="41022907"/>
    <n v="51"/>
    <n v="949302583"/>
    <x v="2"/>
    <s v="Tienda"/>
    <s v="Confirmada"/>
    <s v="Diferida"/>
    <s v="Ecommerce desktop"/>
    <s v="Cluster"/>
    <s v="En Puerto"/>
    <x v="4"/>
    <s v="Creado"/>
    <m/>
    <x v="60"/>
    <s v=".com Vulcano Premium"/>
    <s v="Calle Vulcano 120 3er Piso Urb. Vulcano"/>
    <s v="ATE"/>
    <s v="LIMA"/>
    <s v="LIMA"/>
    <d v="2023-10-23T16:25:50"/>
    <x v="676"/>
    <d v="2023-10-23T17:03:23"/>
    <x v="3"/>
    <x v="1"/>
    <x v="0"/>
  </r>
  <r>
    <n v="590"/>
    <s v="FDC9X3V87IB0-1"/>
    <s v="FDC9X3V87IB0"/>
    <s v="Normal"/>
    <s v="cristina  camones aguirre"/>
    <s v="DNI"/>
    <n v="42590054"/>
    <n v="51"/>
    <n v="913272318"/>
    <x v="2"/>
    <s v="Tienda"/>
    <s v="Confirmada"/>
    <s v="Diferida"/>
    <s v="Admin desktop"/>
    <m/>
    <m/>
    <x v="2"/>
    <s v="En Puerto"/>
    <m/>
    <x v="1"/>
    <s v="Plaza Lima Sur Chorrillos"/>
    <s v="Av. Paseo de la Republica s/n C.C. Plaza Lima Sur Tda. Nro 229 - 231"/>
    <s v="CHORRILLOS"/>
    <s v="LIMA"/>
    <s v="LIMA"/>
    <d v="2023-10-23T16:29:49"/>
    <x v="1678"/>
    <d v="2023-10-23T19:39:58"/>
    <x v="0"/>
    <x v="0"/>
    <x v="0"/>
  </r>
  <r>
    <n v="591"/>
    <s v="FDC9X3VEIQVI-1"/>
    <s v="FDC9X3VEIQVI"/>
    <s v="Normal"/>
    <s v="MELISSA KIMBERLY JARA LEON"/>
    <s v="DNI"/>
    <n v="76372245"/>
    <n v="51"/>
    <n v="961208612"/>
    <x v="2"/>
    <s v="Tienda"/>
    <s v="Confirmada"/>
    <s v="Diferida"/>
    <s v="Ecommerce mobile"/>
    <m/>
    <m/>
    <x v="2"/>
    <s v="En Puerto"/>
    <m/>
    <x v="1"/>
    <s v="Mall Plaza Comas"/>
    <s v="Av. Los Angeles S/N - Mall Plaza Comas Tda B1014 - B1018"/>
    <s v="COMAS"/>
    <s v="LIMA"/>
    <s v="LIMA"/>
    <d v="2023-10-23T16:28:43"/>
    <x v="1679"/>
    <d v="2023-10-23T19:41:20"/>
    <x v="0"/>
    <x v="0"/>
    <x v="0"/>
  </r>
  <r>
    <n v="592"/>
    <s v="FDC9X3WSOFHR-1"/>
    <s v="FDC9X3WSOFHR"/>
    <s v="Normal"/>
    <s v="CRISTIAN OLIVER MAGNO SOLORZANO"/>
    <s v="DNI"/>
    <n v="71605413"/>
    <n v="51"/>
    <n v="930354968"/>
    <x v="2"/>
    <s v="Domicilio"/>
    <s v="Confirmada"/>
    <s v="Diferida"/>
    <s v="Ecommerce android"/>
    <m/>
    <m/>
    <x v="1"/>
    <s v="En Puerto"/>
    <m/>
    <x v="1"/>
    <s v="Delivery"/>
    <s v="JR ICA S/N SHELBY A MEDIA CUADRA DE LA IGLESIA"/>
    <s v="VICCO"/>
    <s v="PASCO"/>
    <s v="PASCO"/>
    <d v="2023-10-23T16:36:46"/>
    <x v="1680"/>
    <d v="2023-10-23T18:23:53"/>
    <x v="0"/>
    <x v="0"/>
    <x v="0"/>
  </r>
  <r>
    <n v="593"/>
    <s v="FDC9X3X8ED7F-2"/>
    <s v="FDC9X3X8ED7F"/>
    <s v="Normal"/>
    <s v="ALEXANDRA ZUMAETA ENCINA"/>
    <s v="DNI"/>
    <n v="74369900"/>
    <n v="51"/>
    <n v="954590159"/>
    <x v="2"/>
    <s v="Tienda"/>
    <s v="Confirmada"/>
    <s v="Diferida"/>
    <s v="Admin mobile"/>
    <m/>
    <m/>
    <x v="1"/>
    <s v="En Puerto"/>
    <m/>
    <x v="46"/>
    <s v="Chachapoyas 2 de Mayo 552 Chachapoyas"/>
    <s v="Jirón 2 de Mayo N°552"/>
    <s v="CHACHAPOYAS"/>
    <s v="CHACHAPOYAS"/>
    <s v="AMAZONAS"/>
    <d v="2023-10-23T16:41:59"/>
    <x v="702"/>
    <d v="2023-10-23T17:51:52"/>
    <x v="2"/>
    <x v="1"/>
    <x v="0"/>
  </r>
  <r>
    <n v="594"/>
    <s v="FDC9X3X9PJ60-1"/>
    <s v="FDC9X3X9PJ60"/>
    <s v="Normal"/>
    <s v="GLADYS PAMELA CARBAJAL RAMIREZ"/>
    <s v="DNI"/>
    <n v="70458708"/>
    <n v="51"/>
    <n v="996856435"/>
    <x v="2"/>
    <s v="Domicilio"/>
    <s v="Confirmada"/>
    <s v="Diferida"/>
    <s v="Ecommerce android"/>
    <m/>
    <m/>
    <x v="1"/>
    <s v="En Puerto"/>
    <m/>
    <x v="1"/>
    <s v="Delivery"/>
    <s v="CALLE SANTA ROSA 113 . LA RIVERA, FRENTE AL COLEGIO ESPECIAL, NUMERO 05"/>
    <s v="CHANCAY"/>
    <s v="HUARAL"/>
    <s v="LIMA"/>
    <d v="2023-10-23T16:40:45"/>
    <x v="1681"/>
    <d v="2023-10-23T18:25:57"/>
    <x v="0"/>
    <x v="0"/>
    <x v="0"/>
  </r>
  <r>
    <n v="595"/>
    <s v="FDC9X3XSTO5J-1"/>
    <s v="FDC9X3XSTO5J"/>
    <s v="Normal"/>
    <s v="CARMEN LORENA PIMENTEL SANCHEZ"/>
    <s v="DNI"/>
    <n v="25428279"/>
    <n v="51"/>
    <n v="946914434"/>
    <x v="2"/>
    <s v="Tienda"/>
    <s v="Confirmada"/>
    <s v="Diferida"/>
    <s v="Admin mobile"/>
    <m/>
    <m/>
    <x v="4"/>
    <s v="En Puerto"/>
    <m/>
    <x v="32"/>
    <s v="Real Plaza Pro"/>
    <s v="Av. Alfredo Mendiola 7042 C.C. Real Plaza Pro Tda. LC Nro 04, LC  Nro 05"/>
    <s v="SAN MARTIN DE PORRES"/>
    <s v="LIMA"/>
    <s v="LIMA"/>
    <d v="2023-10-23T16:44:52"/>
    <x v="1682"/>
    <d v="2023-10-23T17:50:31"/>
    <x v="3"/>
    <x v="1"/>
    <x v="0"/>
  </r>
  <r>
    <n v="596"/>
    <s v="FDC9X3XVX57E-2"/>
    <s v="FDC9X3XVX57E"/>
    <s v="Normal"/>
    <s v="JOANNE IVONNE GAMBOA RODRIGUEZ"/>
    <s v="DNI"/>
    <n v="40532063"/>
    <n v="51"/>
    <m/>
    <x v="2"/>
    <s v="Tienda"/>
    <s v="Confirmada"/>
    <s v="Diferida"/>
    <s v="Admin mobile"/>
    <m/>
    <m/>
    <x v="0"/>
    <s v="En Puerto"/>
    <m/>
    <x v="1"/>
    <s v="Chimbote Ladislao Espinar 505-509 Ancash"/>
    <s v="Jr. Ladislao Espinar Nro 505 - 509"/>
    <s v="CHIMBOTE"/>
    <s v="SANTA"/>
    <s v="ANCASH"/>
    <d v="2023-10-23T16:43:45"/>
    <x v="1683"/>
    <d v="2023-10-23T18:09:24"/>
    <x v="0"/>
    <x v="0"/>
    <x v="0"/>
  </r>
  <r>
    <n v="597"/>
    <s v="FDC9X3XWKQ6F-1"/>
    <s v="FDC9X3XWKQ6F"/>
    <s v="Normal"/>
    <s v="DARIO CESAR VERDE DEXTRE"/>
    <s v="DNI"/>
    <n v="31673193"/>
    <n v="51"/>
    <n v="979174853"/>
    <x v="2"/>
    <s v="Domicilio"/>
    <s v="Confirmada"/>
    <s v="Diferida"/>
    <s v="Admin desktop"/>
    <m/>
    <m/>
    <x v="1"/>
    <s v="En Puerto"/>
    <m/>
    <x v="1"/>
    <s v="Delivery"/>
    <s v="URBANIZACIÓN LOS JARDINES E  19 POR LA INSTITUCIÓN EDUCATIVA GUILLERMO ENRIQUE BILINGHUSRT AL FRENTE HAY UN PASAJE INGRESAR AL PASAJE HASTA LLEGAR A LA ESQUINITA Y VOLTEAR A LA IZQUIERDA UNAS 6 CASAS HACIA ABAJO A LA MANO IZQUIERDA"/>
    <s v="BARRANCA"/>
    <s v="BARRANCA"/>
    <s v="LIMA"/>
    <d v="2023-10-23T16:42:54"/>
    <x v="1684"/>
    <d v="2023-10-23T18:32:33"/>
    <x v="0"/>
    <x v="0"/>
    <x v="0"/>
  </r>
  <r>
    <n v="598"/>
    <s v="FDC9X3XY4GU1-1"/>
    <s v="FDC9X3XY4GU1"/>
    <s v="Normal"/>
    <s v="Jesus  Merida"/>
    <s v="DNI"/>
    <n v="9043780"/>
    <n v="51"/>
    <n v="932119027"/>
    <x v="2"/>
    <s v="Tienda"/>
    <s v="Confirmada"/>
    <s v="Diferida"/>
    <s v="Admin mobile"/>
    <m/>
    <m/>
    <x v="2"/>
    <s v="En Puerto"/>
    <m/>
    <x v="1"/>
    <s v="Plaza Norte"/>
    <s v="Av. Alfredo Mendiola Nro 1400 Int. 132 - 134 C.C. Plaza Lima Norte"/>
    <s v="INDEPENDENCIA"/>
    <s v="LIMA"/>
    <s v="LIMA"/>
    <d v="2023-10-23T16:44:42"/>
    <x v="1685"/>
    <d v="2023-10-23T19:17:19"/>
    <x v="0"/>
    <x v="0"/>
    <x v="0"/>
  </r>
  <r>
    <n v="599"/>
    <s v="FDC9X3Y4FP9A-1"/>
    <s v="FDC9X3Y4FP9A"/>
    <s v="Normal"/>
    <s v="JUANA ZORAIDA DELGADO GARCIA"/>
    <s v="DNI"/>
    <n v="9652557"/>
    <n v="51"/>
    <n v="968513336"/>
    <x v="2"/>
    <s v="Tienda"/>
    <s v="Confirmada"/>
    <s v="Diferida"/>
    <s v="Ecommerce mobile"/>
    <s v="Tiendas"/>
    <s v="En Puerto"/>
    <x v="2"/>
    <s v="Creado"/>
    <m/>
    <x v="35"/>
    <s v="Plaza Lima Sur Chorrillos"/>
    <s v="Av. Paseo de la Republica s/n C.C. Plaza Lima Sur Tda. Nro 229 - 231"/>
    <s v="CHORRILLOS"/>
    <s v="LIMA"/>
    <s v="LIMA"/>
    <d v="2023-10-23T16:49:34"/>
    <x v="1686"/>
    <d v="2023-10-23T19:04:24"/>
    <x v="3"/>
    <x v="1"/>
    <x v="0"/>
  </r>
  <r>
    <n v="600"/>
    <s v="FDC9X3YV8CUC-1"/>
    <s v="FDC9X3YV8CUC"/>
    <s v="Normal"/>
    <s v="KATTIA JANDELLINE RAMIREZ COAGUILA"/>
    <s v="DNI"/>
    <n v="72528648"/>
    <n v="51"/>
    <n v="994753721"/>
    <x v="2"/>
    <s v="Tienda"/>
    <s v="Confirmada"/>
    <s v="Diferida"/>
    <s v="Ecommerce desktop"/>
    <s v="Cluster"/>
    <s v="En Puerto"/>
    <x v="0"/>
    <s v="Creado"/>
    <m/>
    <x v="60"/>
    <s v="Mall Aventura Arequipa"/>
    <s v="Av. Porongoche 500 C.C. Mall Aventura Plaza Arequipa Tda. 2026-2028"/>
    <s v="AREQUIPA"/>
    <s v="AREQUIPA"/>
    <s v="AREQUIPA"/>
    <d v="2023-10-23T16:51:51"/>
    <x v="1687"/>
    <d v="2023-10-23T17:06:08"/>
    <x v="3"/>
    <x v="1"/>
    <x v="0"/>
  </r>
  <r>
    <n v="601"/>
    <s v="FDC9X3ZM7FL1-1"/>
    <s v="FDC9X3ZM7FL1"/>
    <s v="Normal"/>
    <s v="PAMELA YARIXA MIRANDA AYLLON"/>
    <s v="DNI"/>
    <n v="72659651"/>
    <n v="51"/>
    <n v="917027079"/>
    <x v="2"/>
    <s v="Tienda"/>
    <s v="Confirmada"/>
    <s v="Diferida"/>
    <s v="Ecommerce iOS"/>
    <m/>
    <m/>
    <x v="2"/>
    <s v="En Puerto"/>
    <m/>
    <x v="1"/>
    <s v="Plaza Lima Sur Chorrillos"/>
    <s v="Av. Paseo de la Republica s/n C.C. Plaza Lima Sur Tda. Nro 229 - 231"/>
    <s v="CHORRILLOS"/>
    <s v="LIMA"/>
    <s v="LIMA"/>
    <d v="2023-10-23T17:06:47"/>
    <x v="1688"/>
    <d v="2023-10-23T19:41:14"/>
    <x v="0"/>
    <x v="0"/>
    <x v="0"/>
  </r>
  <r>
    <n v="602"/>
    <s v="FDC9X40A5AF6-1"/>
    <s v="FDC9X40A5AF6"/>
    <s v="Normal"/>
    <s v="Hermila Perez"/>
    <s v="DNI"/>
    <n v="41687856"/>
    <n v="51"/>
    <n v="981058378"/>
    <x v="2"/>
    <s v="Tienda"/>
    <s v="Confirmada"/>
    <s v="Diferida"/>
    <s v="Admin mobile"/>
    <m/>
    <m/>
    <x v="2"/>
    <s v="En Puerto"/>
    <m/>
    <x v="1"/>
    <s v="Mega Plaza Villa El Salvador"/>
    <s v="Av. Lima Lote A-1 Int L103 Sub Lote A-1 C.C. Mega Plaza Express"/>
    <s v="VILLA EL SALVADOR"/>
    <s v="LIMA"/>
    <s v="LIMA"/>
    <d v="2023-10-23T16:58:33"/>
    <x v="1689"/>
    <d v="2023-10-23T17:43:07"/>
    <x v="0"/>
    <x v="0"/>
    <x v="0"/>
  </r>
  <r>
    <n v="603"/>
    <s v="FDC9X47SWBZN-1"/>
    <s v="FDC9X47SWBZN"/>
    <s v="Normal"/>
    <s v="Marina  Alcalá"/>
    <s v="DNI"/>
    <n v="42656295"/>
    <n v="51"/>
    <n v="991215312"/>
    <x v="2"/>
    <s v="Tienda"/>
    <s v="Confirmada"/>
    <s v="Diferida"/>
    <s v="Ecommerce android"/>
    <m/>
    <m/>
    <x v="2"/>
    <s v="En Puerto"/>
    <m/>
    <x v="1"/>
    <s v="Mall Plaza Comas"/>
    <s v="Av. Los Angeles S/N - Mall Plaza Comas Tda B1014 - B1018"/>
    <s v="COMAS"/>
    <s v="LIMA"/>
    <s v="LIMA"/>
    <d v="2023-10-23T17:05:40"/>
    <x v="1690"/>
    <d v="2023-10-23T17:47:18"/>
    <x v="0"/>
    <x v="0"/>
    <x v="0"/>
  </r>
  <r>
    <n v="604"/>
    <s v="FDC9X47THS5W-1"/>
    <s v="FDC9X47THS5W"/>
    <s v="Normal"/>
    <s v="ANGELA ZARELA CASTRO MIRANDA"/>
    <s v="DNI"/>
    <n v="72372090"/>
    <n v="51"/>
    <n v="956155050"/>
    <x v="2"/>
    <s v="Tienda"/>
    <s v="Confirmada"/>
    <s v="Diferida"/>
    <s v="Ecommerce desktop"/>
    <s v="Tiendas"/>
    <s v="En Puerto"/>
    <x v="0"/>
    <s v="Creado"/>
    <m/>
    <x v="33"/>
    <s v="Ayacucho Asamblea 206-208 Ayacucho"/>
    <s v="Jr. Asamblea Nro. 206 - 208"/>
    <s v="AYACUCHO"/>
    <s v="HUAMANGA"/>
    <s v="AYACUCHO"/>
    <d v="2023-10-23T17:03:08"/>
    <x v="1691"/>
    <d v="2023-10-23T18:16:28"/>
    <x v="3"/>
    <x v="1"/>
    <x v="0"/>
  </r>
  <r>
    <n v="605"/>
    <s v="FDC9X47THS5W-2"/>
    <s v="FDC9X47THS5W"/>
    <s v="Normal"/>
    <s v="ANGELA ZARELA CASTRO MIRANDA"/>
    <s v="DNI"/>
    <n v="72372090"/>
    <n v="51"/>
    <n v="956155050"/>
    <x v="2"/>
    <s v="Tienda"/>
    <s v="Confirmada"/>
    <s v="Diferida"/>
    <s v="Ecommerce desktop"/>
    <s v="Tiendas"/>
    <s v="En Puerto"/>
    <x v="0"/>
    <s v="Creado"/>
    <m/>
    <x v="61"/>
    <s v="Ayacucho Asamblea 206-208 Ayacucho"/>
    <s v="Jr. Asamblea Nro. 206 - 208"/>
    <s v="AYACUCHO"/>
    <s v="HUAMANGA"/>
    <s v="AYACUCHO"/>
    <d v="2023-10-23T17:03:08"/>
    <x v="1691"/>
    <d v="2023-10-23T17:21:01"/>
    <x v="3"/>
    <x v="1"/>
    <x v="0"/>
  </r>
  <r>
    <n v="606"/>
    <s v="FDC9X491DR40-2"/>
    <s v="FDC9X491DR40"/>
    <s v="Normal"/>
    <s v="KARINA CORAL RENGIFO CABRERA"/>
    <s v="DNI"/>
    <n v="32973595"/>
    <n v="51"/>
    <n v="981290528"/>
    <x v="2"/>
    <s v="Tienda"/>
    <s v="Confirmada"/>
    <s v="Diferida"/>
    <s v="Ecommerce mobile"/>
    <m/>
    <m/>
    <x v="1"/>
    <s v="En Puerto"/>
    <m/>
    <x v="62"/>
    <s v="Mega Plaza Chimbote"/>
    <s v="Mz B Lt 1-A Parque Gran Chavin C.C. Megaplaza Chimbote Tda. L57 - L58"/>
    <s v="CHIMBOTE"/>
    <s v="SANTA"/>
    <s v="ANCASH"/>
    <d v="2023-10-23T17:10:40"/>
    <x v="756"/>
    <d v="2023-10-23T19:02:52"/>
    <x v="2"/>
    <x v="1"/>
    <x v="0"/>
  </r>
  <r>
    <n v="607"/>
    <s v="FDC9X49TJRNV-1"/>
    <s v="FDC9X49TJRNV"/>
    <s v="Normal"/>
    <s v="Malena  Hunder Monzon"/>
    <s v="DNI"/>
    <n v="29625468"/>
    <n v="51"/>
    <n v="920766799"/>
    <x v="2"/>
    <s v="Tienda"/>
    <s v="Confirmada"/>
    <s v="Diferida"/>
    <s v="Admin desktop"/>
    <m/>
    <m/>
    <x v="4"/>
    <s v="En Puerto"/>
    <m/>
    <x v="47"/>
    <s v="Real Plaza Arequipa"/>
    <s v="Av. El Ejercito 1009 Urb. Leon XXIII C.C. Real Plaza Arequipa LC-132"/>
    <s v="CAYMA"/>
    <s v="AREQUIPA"/>
    <s v="AREQUIPA"/>
    <d v="2023-10-23T17:15:49"/>
    <x v="765"/>
    <d v="2023-10-23T17:35:36"/>
    <x v="2"/>
    <x v="1"/>
    <x v="0"/>
  </r>
  <r>
    <n v="608"/>
    <s v="FDC9X4A5ZSVE-1"/>
    <s v="FDC9X4A5ZSVE"/>
    <s v="Normal"/>
    <s v="JENNIFER DE LA CRUZ ENCALADA"/>
    <s v="DNI"/>
    <n v="74133476"/>
    <n v="51"/>
    <n v="945488930"/>
    <x v="2"/>
    <s v="Domicilio"/>
    <s v="Confirmada"/>
    <s v="Diferida"/>
    <s v="Ecommerce mobile"/>
    <m/>
    <m/>
    <x v="1"/>
    <s v="En Puerto"/>
    <m/>
    <x v="61"/>
    <s v="Delivery"/>
    <s v="pezet y monel 2467 Frente a la sociedad mutualista militar."/>
    <s v="LINCE"/>
    <s v="LIMA"/>
    <s v="LIMA"/>
    <d v="2023-10-23T17:21:22"/>
    <x v="1692"/>
    <d v="2023-10-23T18:58:22"/>
    <x v="3"/>
    <x v="1"/>
    <x v="0"/>
  </r>
  <r>
    <n v="609"/>
    <s v="FDC9X4BZXYX6-1"/>
    <s v="FDC9X4BZXYX6"/>
    <s v="Normal"/>
    <s v="NELIDA CAROLINA FARFAN CORREA"/>
    <s v="DNI"/>
    <n v="44213633"/>
    <n v="51"/>
    <n v="954164438"/>
    <x v="2"/>
    <s v="Domicilio"/>
    <s v="Confirmada"/>
    <s v="Diferida"/>
    <s v="Ecommerce android"/>
    <m/>
    <m/>
    <x v="1"/>
    <s v="En Puerto"/>
    <m/>
    <x v="54"/>
    <s v="Delivery"/>
    <s v="NVA TALARA B_19 A 1 CUADRA DEL RESTAURANTE EL ARBOLITO"/>
    <s v="PARIÑAS"/>
    <s v="TALARA"/>
    <s v="PIURA"/>
    <d v="2023-10-23T17:27:53"/>
    <x v="1693"/>
    <d v="2023-10-23T19:00:14"/>
    <x v="2"/>
    <x v="1"/>
    <x v="0"/>
  </r>
  <r>
    <n v="610"/>
    <s v="FDC9X4C6975Z-2"/>
    <s v="FDC9X4C6975Z"/>
    <s v="Normal"/>
    <s v="LIA CORNEJO QUISPE"/>
    <s v="DNI"/>
    <n v="70291153"/>
    <n v="51"/>
    <n v="931539649"/>
    <x v="2"/>
    <s v="Tienda"/>
    <s v="Confirmada"/>
    <s v="Diferida"/>
    <s v="Admin desktop"/>
    <m/>
    <m/>
    <x v="1"/>
    <s v="En Puerto"/>
    <m/>
    <x v="36"/>
    <s v="Real Plaza Juliaca"/>
    <s v="Calle Tumbes y San Martin s/n C.C. Real Plaza Juliaca Tda. Nro 135"/>
    <s v="JULIACA"/>
    <s v="SAN ROMAN"/>
    <s v="PUNO"/>
    <d v="2023-10-23T17:32:06"/>
    <x v="801"/>
    <d v="2023-10-23T17:56:44"/>
    <x v="3"/>
    <x v="1"/>
    <x v="0"/>
  </r>
  <r>
    <n v="611"/>
    <s v="FDC9X4C6975Z-3"/>
    <s v="FDC9X4C6975Z"/>
    <s v="Normal"/>
    <s v="LIA CORNEJO QUISPE"/>
    <s v="DNI"/>
    <n v="70291153"/>
    <n v="51"/>
    <n v="931539649"/>
    <x v="2"/>
    <s v="Tienda"/>
    <s v="Confirmada"/>
    <s v="Diferida"/>
    <s v="Admin desktop"/>
    <s v="Cluster"/>
    <s v="En Puerto"/>
    <x v="0"/>
    <s v="Creado"/>
    <m/>
    <x v="60"/>
    <s v="Real Plaza Juliaca"/>
    <s v="Calle Tumbes y San Martin s/n C.C. Real Plaza Juliaca Tda. Nro 135"/>
    <s v="JULIACA"/>
    <s v="SAN ROMAN"/>
    <s v="PUNO"/>
    <d v="2023-10-23T17:32:06"/>
    <x v="801"/>
    <d v="2023-10-23T18:41:47"/>
    <x v="3"/>
    <x v="1"/>
    <x v="0"/>
  </r>
  <r>
    <n v="612"/>
    <s v="FDC9X4C712XH-1"/>
    <s v="FDC9X4C712XH"/>
    <s v="Normal"/>
    <s v="LEIDY JULIANY VACA MACHUCA"/>
    <s v="DNI"/>
    <n v="70678143"/>
    <n v="51"/>
    <n v="998692769"/>
    <x v="2"/>
    <s v="Tienda"/>
    <s v="Confirmada"/>
    <s v="Diferida"/>
    <s v="Ecommerce android"/>
    <m/>
    <m/>
    <x v="4"/>
    <s v="En Puerto"/>
    <m/>
    <x v="38"/>
    <s v="Mall Aventura Trujillo"/>
    <s v="Av. Mansiche con America Oeste s/n C.C. Mall Plaza Tda. 1071-1075"/>
    <s v="TRUJILLO"/>
    <s v="TRUJILLO"/>
    <s v="LA LIBERTAD"/>
    <d v="2023-10-23T17:30:27"/>
    <x v="802"/>
    <d v="2023-10-23T18:27:44"/>
    <x v="2"/>
    <x v="1"/>
    <x v="0"/>
  </r>
  <r>
    <n v="613"/>
    <s v="FDC9X4CBM52M-2"/>
    <s v="FDC9X4CBM52M"/>
    <s v="Normal"/>
    <s v="JUAN SEGUNDO REATEGUI REATEGUI"/>
    <s v="DNI"/>
    <n v="45366344"/>
    <n v="51"/>
    <n v="987497011"/>
    <x v="2"/>
    <s v="Domicilio"/>
    <s v="Confirmada"/>
    <s v="Diferida"/>
    <s v="Ecommerce android"/>
    <m/>
    <m/>
    <x v="1"/>
    <s v="En Puerto"/>
    <m/>
    <x v="41"/>
    <s v="Delivery"/>
    <s v="JIRÓN PERU # 206 POR PROLONGACION TAYLOR, CERRITO DE LA LIBERTAD"/>
    <s v="HUANCAYO"/>
    <s v="HUANCAYO"/>
    <s v="JUNÍN"/>
    <d v="2023-10-23T17:34:41"/>
    <x v="805"/>
    <d v="2023-10-23T18:38:29"/>
    <x v="2"/>
    <x v="1"/>
    <x v="0"/>
  </r>
  <r>
    <n v="614"/>
    <s v="FDC9X4CM9V8P-1"/>
    <s v="FDC9X4CM9V8P"/>
    <s v="Normal"/>
    <s v="Walter Steve Rios marin"/>
    <s v="DNI"/>
    <n v="72234584"/>
    <n v="51"/>
    <n v="959257142"/>
    <x v="2"/>
    <s v="Tienda"/>
    <s v="Confirmada"/>
    <s v="Diferida"/>
    <s v="Ecommerce mobile"/>
    <s v="Cluster"/>
    <s v="En Puerto"/>
    <x v="0"/>
    <s v="Creado"/>
    <m/>
    <x v="60"/>
    <s v="Real Plaza Arequipa"/>
    <s v="Av. El Ejercito 1009 Urb. Leon XXIII C.C. Real Plaza Arequipa LC-132"/>
    <s v="CAYMA"/>
    <s v="AREQUIPA"/>
    <s v="AREQUIPA"/>
    <d v="2023-10-23T17:33:45"/>
    <x v="1694"/>
    <d v="2023-10-23T18:40:21"/>
    <x v="3"/>
    <x v="1"/>
    <x v="0"/>
  </r>
  <r>
    <n v="615"/>
    <s v="FDC9X4CTYY6T-1"/>
    <s v="FDC9X4CTYY6T"/>
    <s v="Normal"/>
    <s v="keith pumayucra rivera"/>
    <s v="DNI"/>
    <n v="45425466"/>
    <n v="51"/>
    <n v="970594413"/>
    <x v="2"/>
    <s v="Tienda"/>
    <s v="Confirmada"/>
    <s v="Diferida"/>
    <s v="Admin mobile"/>
    <m/>
    <m/>
    <x v="2"/>
    <s v="En Puerto"/>
    <m/>
    <x v="1"/>
    <s v="Plaza San Miguel"/>
    <s v="Av. La Marina Nro 2000 Tda. Nro 96 SN C.C. Plaza San Miguel"/>
    <s v="SAN MIGUEL"/>
    <s v="LIMA"/>
    <s v="LIMA"/>
    <d v="2023-10-23T17:49:29"/>
    <x v="117"/>
    <d v="2023-10-23T19:21:38"/>
    <x v="0"/>
    <x v="0"/>
    <x v="0"/>
  </r>
  <r>
    <n v="616"/>
    <s v="FDC9X4FNMAD3-1"/>
    <s v="FDC9X4FNMAD3"/>
    <s v="Normal"/>
    <s v="LESLIE VASQUEZ PAREDES"/>
    <s v="DNI"/>
    <n v="46980618"/>
    <n v="51"/>
    <n v="924801560"/>
    <x v="2"/>
    <s v="Domicilio"/>
    <s v="Confirmada"/>
    <s v="Diferida"/>
    <s v="Ecommerce mobile"/>
    <m/>
    <m/>
    <x v="1"/>
    <s v="En Puerto"/>
    <m/>
    <x v="49"/>
    <s v="Delivery"/>
    <s v="CALLE 41 MZ I1 LT 4A URB. ALBINO HERRERA 2DA ETAPA AV TOMAS VALLE CON DOMINICOS CALLE 41 ENREJADA CASA DE 3 PISOS."/>
    <s v="CALLAO"/>
    <s v="PROV. CONST. DEL CALLAO"/>
    <s v="CALLAO"/>
    <d v="2023-10-23T17:55:17"/>
    <x v="1695"/>
    <d v="2023-10-23T18:00:47"/>
    <x v="3"/>
    <x v="1"/>
    <x v="0"/>
  </r>
  <r>
    <n v="617"/>
    <s v="FDC9X4FSI5FY-2"/>
    <s v="FDC9X4FSI5FY"/>
    <s v="Normal"/>
    <s v="MARIA ESTILITA VILLALOBOS VASQUEZ"/>
    <s v="DNI"/>
    <n v="47899631"/>
    <n v="51"/>
    <n v="916668054"/>
    <x v="2"/>
    <s v="Tienda"/>
    <s v="Confirmada"/>
    <s v="Diferida"/>
    <s v="Ecommerce mobile"/>
    <m/>
    <m/>
    <x v="1"/>
    <s v="En Puerto"/>
    <m/>
    <x v="41"/>
    <s v="La Rambla Brasil"/>
    <s v="Av. Brasil Nro 778 LC. 126 – 127 – CC. La Rambla Brasil"/>
    <s v="BREÑA"/>
    <s v="LIMA"/>
    <s v="LIMA"/>
    <d v="2023-10-23T17:51:24"/>
    <x v="838"/>
    <d v="2023-10-23T18:37:06"/>
    <x v="2"/>
    <x v="1"/>
    <x v="0"/>
  </r>
  <r>
    <n v="618"/>
    <s v="FDC9X4G5HHSP-2"/>
    <s v="FDC9X4G5HHSP"/>
    <s v="Normal"/>
    <s v="RUTH MARICIELO GUADALUPE MARÍN"/>
    <s v="DNI"/>
    <n v="71285165"/>
    <n v="51"/>
    <n v="972190544"/>
    <x v="2"/>
    <s v="Tienda"/>
    <s v="Confirmada"/>
    <s v="Diferida"/>
    <s v="Ecommerce android"/>
    <m/>
    <m/>
    <x v="1"/>
    <s v="En Puerto"/>
    <m/>
    <x v="41"/>
    <s v="SJL Proceres De Independencia 1713 Lima"/>
    <s v="Av. Proceres de la Independencia 1713 Interior A"/>
    <s v="SAN JUAN DE LURIGANCHO"/>
    <s v="LIMA"/>
    <s v="LIMA"/>
    <d v="2023-10-23T17:55:08"/>
    <x v="1160"/>
    <d v="2023-10-23T18:14:52"/>
    <x v="2"/>
    <x v="1"/>
    <x v="0"/>
  </r>
  <r>
    <n v="619"/>
    <s v="FDC9X4GA0EIT-1"/>
    <s v="FDC9X4GA0EIT"/>
    <s v="Normal"/>
    <s v="Edelmira Caballero de Maco"/>
    <s v="DNI"/>
    <n v="17932421"/>
    <n v="51"/>
    <n v="997784203"/>
    <x v="2"/>
    <s v="Tienda"/>
    <s v="Confirmada"/>
    <s v="Diferida"/>
    <s v="Ecommerce desktop"/>
    <m/>
    <m/>
    <x v="4"/>
    <s v="En Puerto"/>
    <m/>
    <x v="38"/>
    <s v="Mall Aventura Trujillo"/>
    <s v="Av. Mansiche con America Oeste s/n C.C. Mall Plaza Tda. 1071-1075"/>
    <s v="TRUJILLO"/>
    <s v="TRUJILLO"/>
    <s v="LA LIBERTAD"/>
    <d v="2023-10-23T17:56:28"/>
    <x v="1696"/>
    <d v="2023-10-23T18:24:54"/>
    <x v="2"/>
    <x v="1"/>
    <x v="0"/>
  </r>
  <r>
    <n v="620"/>
    <s v="FDC9X4GA0EIT-2"/>
    <s v="FDC9X4GA0EIT"/>
    <s v="Normal"/>
    <s v="Edelmira Caballero de Maco"/>
    <s v="DNI"/>
    <n v="17932421"/>
    <n v="51"/>
    <n v="997784203"/>
    <x v="2"/>
    <s v="Tienda"/>
    <s v="Confirmada"/>
    <s v="Diferida"/>
    <s v="Ecommerce desktop"/>
    <m/>
    <m/>
    <x v="1"/>
    <s v="En Puerto"/>
    <m/>
    <x v="41"/>
    <s v="Mall Aventura Trujillo"/>
    <s v="Av. Mansiche con America Oeste s/n C.C. Mall Plaza Tda. 1071-1075"/>
    <s v="TRUJILLO"/>
    <s v="TRUJILLO"/>
    <s v="LA LIBERTAD"/>
    <d v="2023-10-23T17:56:28"/>
    <x v="1696"/>
    <d v="2023-10-23T18:12:32"/>
    <x v="2"/>
    <x v="1"/>
    <x v="0"/>
  </r>
  <r>
    <n v="621"/>
    <s v="FDC9X4O7SX1Q-1"/>
    <s v="FDC9X4O7SX1Q"/>
    <s v="Normal"/>
    <s v="LUISA CONSUELO VELASQUEZ RUIZ"/>
    <s v="DNI"/>
    <n v="43145745"/>
    <n v="51"/>
    <n v="961019913"/>
    <x v="2"/>
    <s v="Tienda"/>
    <s v="Confirmada"/>
    <s v="Diferida"/>
    <s v="Admin mobile"/>
    <m/>
    <m/>
    <x v="4"/>
    <s v="En Puerto"/>
    <m/>
    <x v="46"/>
    <s v="Arequipa San Juan De Dios 225 Arequipa"/>
    <s v="San Juan de Dios Nro 225"/>
    <s v="AREQUIPA"/>
    <s v="AREQUIPA"/>
    <s v="AREQUIPA"/>
    <d v="2023-10-23T18:02:15"/>
    <x v="1697"/>
    <d v="2023-10-23T18:29:36"/>
    <x v="2"/>
    <x v="1"/>
    <x v="0"/>
  </r>
  <r>
    <n v="622"/>
    <s v="FDC9X4OO0K1S-2"/>
    <s v="FDC9X4OO0K1S"/>
    <s v="Normal"/>
    <s v="LUZ MAGALY CHINCHAY TARRILLO"/>
    <s v="DNI"/>
    <n v="70661595"/>
    <n v="51"/>
    <n v="942351468"/>
    <x v="2"/>
    <s v="Tienda"/>
    <s v="Confirmada"/>
    <s v="Diferida"/>
    <s v="Admin mobile"/>
    <s v="Cluster"/>
    <s v="En Puerto"/>
    <x v="0"/>
    <s v="Creado"/>
    <m/>
    <x v="60"/>
    <s v="Tarapoto Plaza De Armas 451 San Martin"/>
    <s v="Jr. Plaza de Armas Nro 451"/>
    <s v="TARAPOTO"/>
    <s v="SAN MARTIN"/>
    <s v="SAN MARTÍN"/>
    <d v="2023-10-23T18:05:38"/>
    <x v="865"/>
    <d v="2023-10-23T18:52:02"/>
    <x v="3"/>
    <x v="1"/>
    <x v="0"/>
  </r>
  <r>
    <n v="623"/>
    <s v="FDC9X4RBLMJR-1"/>
    <s v="FDC9X4RBLMJR"/>
    <s v="Normal"/>
    <s v="YELITZA VIRNA TRIGOSO CAPCHA"/>
    <s v="DNI"/>
    <n v="72877495"/>
    <n v="51"/>
    <n v="985683967"/>
    <x v="2"/>
    <s v="Tienda"/>
    <s v="Confirmada"/>
    <s v="Diferida"/>
    <s v="Admin desktop"/>
    <s v="Cluster"/>
    <s v="En Puerto"/>
    <x v="0"/>
    <s v="Creado"/>
    <m/>
    <x v="34"/>
    <s v="Real Plaza Huanuco"/>
    <s v="Jr. Independencia Cdras 16 y 17 Las Moras C.C. Real Plaza Huanuco Tda. LC-109/111A"/>
    <s v="HUANUCO"/>
    <s v="HUANUCO"/>
    <s v="HUÁNUCO"/>
    <d v="2023-10-23T18:25:37"/>
    <x v="1698"/>
    <d v="2023-10-23T19:35:29"/>
    <x v="3"/>
    <x v="1"/>
    <x v="0"/>
  </r>
  <r>
    <n v="624"/>
    <s v="FDC9X4RBLMJR-2"/>
    <s v="FDC9X4RBLMJR"/>
    <s v="Normal"/>
    <s v="YELITZA VIRNA TRIGOSO CAPCHA"/>
    <s v="DNI"/>
    <n v="72877495"/>
    <n v="51"/>
    <n v="985683967"/>
    <x v="2"/>
    <s v="Tienda"/>
    <s v="Confirmada"/>
    <s v="Diferida"/>
    <s v="Admin desktop"/>
    <m/>
    <m/>
    <x v="1"/>
    <s v="En Puerto"/>
    <m/>
    <x v="67"/>
    <s v="Real Plaza Huanuco"/>
    <s v="Jr. Independencia Cdras 16 y 17 Las Moras C.C. Real Plaza Huanuco Tda. LC-109/111A"/>
    <s v="HUANUCO"/>
    <s v="HUANUCO"/>
    <s v="HUÁNUCO"/>
    <d v="2023-10-23T18:25:37"/>
    <x v="1698"/>
    <d v="2023-10-23T19:20:45"/>
    <x v="2"/>
    <x v="1"/>
    <x v="0"/>
  </r>
  <r>
    <n v="625"/>
    <s v="FDC9X4RIXZB0-1"/>
    <s v="FDC9X4RIXZB0"/>
    <s v="Normal"/>
    <s v="FANY FERNANDEZ DE OLANO"/>
    <s v="DNI"/>
    <n v="27987629"/>
    <n v="51"/>
    <n v="971951069"/>
    <x v="2"/>
    <s v="Tienda"/>
    <s v="Confirmada"/>
    <s v="Diferida"/>
    <s v="Admin mobile"/>
    <m/>
    <m/>
    <x v="4"/>
    <s v="En Puerto"/>
    <m/>
    <x v="68"/>
    <s v="Chiclayo Elias Aguirre 471 Lambayeque"/>
    <s v="Calle Elias Aguirre Nro 471"/>
    <s v="CHICLAYO"/>
    <s v="CHICLAYO"/>
    <s v="LAMBAYEQUE"/>
    <d v="2023-10-23T18:23:03"/>
    <x v="131"/>
    <d v="2023-10-23T18:31:56"/>
    <x v="2"/>
    <x v="1"/>
    <x v="0"/>
  </r>
  <r>
    <n v="626"/>
    <s v="FDC9X4TBMPVI-2"/>
    <s v="FDC9X4TBMPVI"/>
    <s v="Normal"/>
    <s v="Sandra  Moreyra Espinoza"/>
    <s v="DNI"/>
    <n v="47004326"/>
    <n v="51"/>
    <n v="992706525"/>
    <x v="2"/>
    <s v="Tienda"/>
    <s v="Confirmada"/>
    <s v="Diferida"/>
    <s v="Ecommerce desktop"/>
    <s v="Tiendas"/>
    <s v="En Puerto"/>
    <x v="2"/>
    <s v="Creado"/>
    <m/>
    <x v="52"/>
    <s v="Jesus Maria Horacio Urteaga 1366 Lima"/>
    <s v="Jr. Horacio Urteaga Nro 1366"/>
    <s v="JESUS MARIA"/>
    <s v="LIMA"/>
    <s v="LIMA"/>
    <d v="2023-10-23T18:34:55"/>
    <x v="926"/>
    <d v="2023-10-23T19:24:38"/>
    <x v="3"/>
    <x v="1"/>
    <x v="0"/>
  </r>
  <r>
    <n v="627"/>
    <s v="FDC9X4UMWYO6-1"/>
    <s v="FDC9X4UMWYO6"/>
    <s v="Normal"/>
    <s v="LORENA SUAÑA CAHUI"/>
    <s v="DNI"/>
    <n v="47490445"/>
    <n v="51"/>
    <n v="942293415"/>
    <x v="2"/>
    <s v="Domicilio"/>
    <s v="Confirmada"/>
    <s v="Diferida"/>
    <s v="Ecommerce android"/>
    <m/>
    <m/>
    <x v="1"/>
    <s v="En Puerto"/>
    <m/>
    <x v="61"/>
    <s v="Delivery"/>
    <s v="PSJ ORQUIDEAS 124 BARRIO ALTO LLAVINI A UNA CUADRA Y MEDIA DE LOCAL COMUNAL BARRIO LLAVINI"/>
    <s v="PUNO"/>
    <s v="PUNO"/>
    <s v="PUNO"/>
    <d v="2023-10-23T18:40:44"/>
    <x v="1699"/>
    <d v="2023-10-23T19:11:33"/>
    <x v="3"/>
    <x v="1"/>
    <x v="0"/>
  </r>
  <r>
    <n v="628"/>
    <s v="FDC9X4VADL1K-1"/>
    <s v="FDC9X4VADL1K"/>
    <s v="Normal"/>
    <s v="JENNY LIZBET QUISPE ALBERDI"/>
    <s v="DNI"/>
    <n v="46338324"/>
    <n v="51"/>
    <n v="971089004"/>
    <x v="2"/>
    <s v="Tienda"/>
    <s v="Confirmada"/>
    <s v="Diferida"/>
    <s v="Admin desktop"/>
    <s v="Cluster"/>
    <s v="En Puerto"/>
    <x v="0"/>
    <s v="Creado"/>
    <m/>
    <x v="69"/>
    <s v="Ayacucho Asamblea 206-208 Ayacucho"/>
    <s v="Jr. Asamblea Nro. 206 - 208"/>
    <s v="AYACUCHO"/>
    <s v="HUAMANGA"/>
    <s v="AYACUCHO"/>
    <d v="2023-10-23T18:46:17"/>
    <x v="1700"/>
    <d v="2023-10-23T19:40:33"/>
    <x v="0"/>
    <x v="0"/>
    <x v="0"/>
  </r>
  <r>
    <n v="629"/>
    <s v="FDC9Y46YZW6T-3"/>
    <s v="FDC9Y46YZW6T"/>
    <s v="Normal"/>
    <s v="adriana alejandra velasquez rojas"/>
    <s v="CE"/>
    <n v="2239453"/>
    <n v="51"/>
    <n v="926849180"/>
    <x v="2"/>
    <s v="Tienda"/>
    <s v="Confirmada"/>
    <s v="Diferida"/>
    <s v="Ecommerce desktop"/>
    <m/>
    <m/>
    <x v="1"/>
    <s v="En Puerto"/>
    <m/>
    <x v="62"/>
    <s v="Mall Del Sur"/>
    <s v="Av. Los Lirios Nro 301 LCS-1042 C.C. Mall del Sur"/>
    <s v="SAN JUAN DE MIRAFLORES"/>
    <s v="LIMA"/>
    <s v="LIMA"/>
    <d v="2023-10-23T19:34:25"/>
    <x v="1080"/>
    <d v="2023-10-23T19:40:56"/>
    <x v="2"/>
    <x v="1"/>
    <x v="0"/>
  </r>
  <r>
    <n v="630"/>
    <s v="FDC9VKU4UHDG-A"/>
    <s v="FDC9VKU4UHDG"/>
    <s v="Padre"/>
    <s v="DENISS ROYLI CAPILLO ROMERO"/>
    <s v="DNI"/>
    <n v="73704515"/>
    <n v="51"/>
    <n v="990783256"/>
    <x v="2"/>
    <s v="Tienda"/>
    <s v="Confirmada"/>
    <s v="Diferida"/>
    <s v="Ecommerce desktop"/>
    <m/>
    <m/>
    <x v="2"/>
    <s v="En Puerto"/>
    <m/>
    <x v="1"/>
    <s v="Mega Plaza Independencia"/>
    <s v="Av. Alfredo Mendiola  Nro 698  C.C. Megaplaza Tda. 30"/>
    <s v="INDEPENDENCIA"/>
    <s v="LIMA"/>
    <s v="LIMA"/>
    <d v="2023-10-21T20:55:36"/>
    <x v="1174"/>
    <d v="2023-10-23T13:55:24"/>
    <x v="0"/>
    <x v="0"/>
    <x v="0"/>
  </r>
  <r>
    <n v="631"/>
    <s v="FDC9VM7HTW4S-A"/>
    <s v="FDC9VM7HTW4S"/>
    <s v="Padre"/>
    <s v="FIORELLA LAZARTE SILVA"/>
    <s v="DNI"/>
    <n v="47138684"/>
    <n v="51"/>
    <n v="956304055"/>
    <x v="2"/>
    <s v="Tienda"/>
    <s v="Confirmada"/>
    <s v="Diferida"/>
    <s v="Ecommerce desktop"/>
    <m/>
    <m/>
    <x v="4"/>
    <s v="En Puerto"/>
    <m/>
    <x v="1"/>
    <s v="El Polo"/>
    <s v="Av. El Polo 706 Tda. B 127-128"/>
    <s v="SANTIAGO DE SURCO"/>
    <s v="LIMA"/>
    <s v="LIMA"/>
    <d v="2023-10-21T23:53:12"/>
    <x v="1175"/>
    <d v="2023-10-23T16:54:35"/>
    <x v="0"/>
    <x v="0"/>
    <x v="0"/>
  </r>
  <r>
    <n v="632"/>
    <s v="FDC9VQCMJHJU-A"/>
    <s v="FDC9VQCMJHJU"/>
    <s v="Padre"/>
    <s v="BLADIMIR LEANDRO ALIAGA RECINAS"/>
    <s v="DNI"/>
    <n v="71436574"/>
    <n v="51"/>
    <n v="995545149"/>
    <x v="2"/>
    <s v="Domicilio"/>
    <s v="Confirmada"/>
    <s v="Diferida"/>
    <s v="Ecommerce android"/>
    <m/>
    <m/>
    <x v="1"/>
    <s v="En Puerto"/>
    <m/>
    <x v="1"/>
    <s v="Delivery"/>
    <s v="PARQUE EL MINERO, AV. EL ORO. _x000a_TALLER Y TIENDA DE REPUESTOS 'ALIAGA' FRENTE A LA IMPRENTA 'KIMBERLYN'"/>
    <s v="CHAUPIMARCA"/>
    <s v="PASCO"/>
    <s v="PASCO"/>
    <d v="2023-10-22T20:01:15"/>
    <x v="1701"/>
    <d v="2023-10-23T18:47:02"/>
    <x v="0"/>
    <x v="0"/>
    <x v="0"/>
  </r>
  <r>
    <n v="633"/>
    <s v="FDC9VR2XQ0GO-A"/>
    <s v="FDC9VR2XQ0GO"/>
    <s v="Padre"/>
    <s v="NELLY FLOR CCAHUANA ROMAN"/>
    <s v="DNI"/>
    <n v="70513769"/>
    <n v="51"/>
    <m/>
    <x v="2"/>
    <s v="Tienda"/>
    <s v="Confirmada"/>
    <s v="Diferida"/>
    <s v="Admin desktop"/>
    <m/>
    <m/>
    <x v="0"/>
    <s v="En Puerto"/>
    <m/>
    <x v="1"/>
    <s v="Abancay Arequipa 305 Apurimac"/>
    <s v="Jr. Arequipa 305"/>
    <s v="ABANCAY"/>
    <s v="ABANCAY"/>
    <s v="APURÍMAC"/>
    <d v="2023-10-22T10:10:53"/>
    <x v="1177"/>
    <d v="2023-10-23T13:26:59"/>
    <x v="0"/>
    <x v="0"/>
    <x v="0"/>
  </r>
  <r>
    <n v="634"/>
    <s v="FDC9VSK1S4CA-A"/>
    <s v="FDC9VSK1S4CA"/>
    <s v="Padre"/>
    <s v="Laura Llamoja romero"/>
    <s v="DNI"/>
    <n v="10457976"/>
    <n v="51"/>
    <n v="997764650"/>
    <x v="2"/>
    <s v="Tienda"/>
    <s v="Confirmada"/>
    <s v="Diferida"/>
    <s v="Ecommerce mobile"/>
    <m/>
    <m/>
    <x v="2"/>
    <s v="En Puerto"/>
    <m/>
    <x v="1"/>
    <s v="Plaza Norte"/>
    <s v="Av. Alfredo Mendiola Nro 1400 Int. 132 - 134 C.C. Plaza Lima Norte"/>
    <s v="INDEPENDENCIA"/>
    <s v="LIMA"/>
    <s v="LIMA"/>
    <d v="2023-10-22T13:31:11"/>
    <x v="1178"/>
    <d v="2023-10-23T16:56:56"/>
    <x v="0"/>
    <x v="0"/>
    <x v="0"/>
  </r>
  <r>
    <n v="635"/>
    <s v="FDC9VSOS3553-A"/>
    <s v="FDC9VSOS3553"/>
    <s v="Padre"/>
    <s v="KARINA PINEDA QUIJAITE"/>
    <s v="DNI"/>
    <n v="21579010"/>
    <n v="51"/>
    <n v="998506096"/>
    <x v="2"/>
    <s v="Tienda"/>
    <s v="Confirmada"/>
    <s v="Diferida"/>
    <s v="Admin desktop"/>
    <m/>
    <m/>
    <x v="0"/>
    <s v="En Puerto"/>
    <m/>
    <x v="1"/>
    <s v="Ayacucho Asamblea 206-208 Ayacucho"/>
    <s v="Jr. Asamblea Nro. 206 - 208"/>
    <s v="AYACUCHO"/>
    <s v="HUAMANGA"/>
    <s v="AYACUCHO"/>
    <d v="2023-10-22T13:57:56"/>
    <x v="1179"/>
    <d v="2023-10-23T13:33:16"/>
    <x v="0"/>
    <x v="0"/>
    <x v="0"/>
  </r>
  <r>
    <n v="636"/>
    <s v="FDC9VTL0BSIZ-A"/>
    <s v="FDC9VTL0BSIZ"/>
    <s v="Padre"/>
    <s v="MIGUEL ANGEL ALARCON ROMANI"/>
    <s v="DNI"/>
    <n v="70419235"/>
    <n v="51"/>
    <n v="945783332"/>
    <x v="2"/>
    <s v="Tienda"/>
    <s v="Confirmada"/>
    <s v="Diferida"/>
    <s v="Ecommerce desktop"/>
    <m/>
    <m/>
    <x v="0"/>
    <s v="En Puerto"/>
    <m/>
    <x v="1"/>
    <s v="Ayacucho Asamblea 206-208 Ayacucho"/>
    <s v="Jr. Asamblea Nro. 206 - 208"/>
    <s v="AYACUCHO"/>
    <s v="HUAMANGA"/>
    <s v="AYACUCHO"/>
    <d v="2023-10-23T09:54:27"/>
    <x v="1180"/>
    <d v="2023-10-23T17:59:46"/>
    <x v="0"/>
    <x v="0"/>
    <x v="0"/>
  </r>
  <r>
    <n v="637"/>
    <s v="FDC9VUBJ63SH-A"/>
    <s v="FDC9VUBJ63SH"/>
    <s v="Padre"/>
    <s v="Gisela Rivera"/>
    <s v="DNI"/>
    <n v="10117409"/>
    <n v="51"/>
    <n v="910551054"/>
    <x v="2"/>
    <s v="Tienda"/>
    <s v="Confirmada"/>
    <s v="Diferida"/>
    <s v="Admin mobile"/>
    <m/>
    <m/>
    <x v="2"/>
    <s v="En Puerto"/>
    <m/>
    <x v="1"/>
    <s v="SJL Proceres De Independencia 1713 Lima"/>
    <s v="Av. Proceres de la Independencia 1713 Interior A"/>
    <s v="SAN JUAN DE LURIGANCHO"/>
    <s v="LIMA"/>
    <s v="LIMA"/>
    <d v="2023-10-22T17:16:54"/>
    <x v="1182"/>
    <d v="2023-10-23T13:38:41"/>
    <x v="0"/>
    <x v="0"/>
    <x v="0"/>
  </r>
  <r>
    <n v="638"/>
    <s v="FDC9VUGHYVE2-A"/>
    <s v="FDC9VUGHYVE2"/>
    <s v="Padre"/>
    <s v="ALMENDRA RUBI MANRIQUE JERONIMO"/>
    <s v="DNI"/>
    <n v="72388267"/>
    <n v="51"/>
    <n v="979666515"/>
    <x v="2"/>
    <s v="Tienda"/>
    <s v="Confirmada"/>
    <s v="Diferida"/>
    <s v="Ecommerce iOS"/>
    <m/>
    <m/>
    <x v="2"/>
    <s v="En Puerto"/>
    <m/>
    <x v="1"/>
    <s v="Mall Del Sur"/>
    <s v="Av. Los Lirios Nro 301 LCS-1042 C.C. Mall del Sur"/>
    <s v="SAN JUAN DE MIRAFLORES"/>
    <s v="LIMA"/>
    <s v="LIMA"/>
    <d v="2023-10-22T17:49:41"/>
    <x v="1183"/>
    <d v="2023-10-23T13:41:03"/>
    <x v="0"/>
    <x v="0"/>
    <x v="0"/>
  </r>
  <r>
    <n v="639"/>
    <s v="FDC9VUV7O0LP-A"/>
    <s v="FDC9VUV7O0LP"/>
    <s v="Padre"/>
    <s v="THAIS KARLA PACHECO ROCA"/>
    <s v="DNI"/>
    <n v="70155515"/>
    <n v="51"/>
    <n v="914108891"/>
    <x v="2"/>
    <s v="Tienda"/>
    <s v="Confirmada"/>
    <s v="Diferida"/>
    <s v="Admin desktop"/>
    <m/>
    <m/>
    <x v="0"/>
    <s v="En Puerto"/>
    <m/>
    <x v="1"/>
    <s v="Abancay Arequipa 305 Apurimac"/>
    <s v="Jr. Arequipa 305"/>
    <s v="ABANCAY"/>
    <s v="ABANCAY"/>
    <s v="APURÍMAC"/>
    <d v="2023-10-22T18:38:03"/>
    <x v="1185"/>
    <d v="2023-10-23T16:37:24"/>
    <x v="0"/>
    <x v="0"/>
    <x v="0"/>
  </r>
  <r>
    <n v="640"/>
    <s v="FDC9VUVJ8FCH-A"/>
    <s v="FDC9VUVJ8FCH"/>
    <s v="Padre"/>
    <s v="Laura Llamoja romero"/>
    <s v="DNI"/>
    <n v="10457976"/>
    <n v="51"/>
    <n v="997764650"/>
    <x v="2"/>
    <s v="Tienda"/>
    <s v="Confirmada"/>
    <s v="Diferida"/>
    <s v="Ecommerce mobile"/>
    <m/>
    <m/>
    <x v="2"/>
    <s v="En Puerto"/>
    <m/>
    <x v="1"/>
    <s v="Plaza Norte"/>
    <s v="Av. Alfredo Mendiola Nro 1400 Int. 132 - 134 C.C. Plaza Lima Norte"/>
    <s v="INDEPENDENCIA"/>
    <s v="LIMA"/>
    <s v="LIMA"/>
    <d v="2023-10-22T18:35:45"/>
    <x v="1186"/>
    <d v="2023-10-23T13:51:02"/>
    <x v="0"/>
    <x v="0"/>
    <x v="0"/>
  </r>
  <r>
    <n v="641"/>
    <s v="FDC9WU3Q36VN-A"/>
    <s v="FDC9WU3Q36VN"/>
    <s v="Padre"/>
    <s v="JHOSELIN EMELINA QUEVEDO HUAMAN"/>
    <s v="DNI"/>
    <n v="73221003"/>
    <n v="51"/>
    <n v="948592222"/>
    <x v="2"/>
    <s v="Tienda"/>
    <s v="Confirmada"/>
    <s v="Diferida"/>
    <s v="Admin desktop"/>
    <m/>
    <m/>
    <x v="0"/>
    <s v="En Puerto"/>
    <m/>
    <x v="1"/>
    <s v="Ayacucho Asamblea 206-208 Ayacucho"/>
    <s v="Jr. Asamblea Nro. 206 - 208"/>
    <s v="AYACUCHO"/>
    <s v="HUAMANGA"/>
    <s v="AYACUCHO"/>
    <d v="2023-10-22T19:01:56"/>
    <x v="1187"/>
    <d v="2023-10-23T15:49:22"/>
    <x v="0"/>
    <x v="0"/>
    <x v="0"/>
  </r>
  <r>
    <n v="642"/>
    <s v="FDC9WU6NRX0J-A"/>
    <s v="FDC9WU6NRX0J"/>
    <s v="Padre"/>
    <s v="IBETH HUANCAPAZA CANAZA"/>
    <s v="DNI"/>
    <n v="70323221"/>
    <n v="1"/>
    <n v="916635085"/>
    <x v="2"/>
    <s v="Tienda"/>
    <s v="Confirmada"/>
    <s v="Diferida"/>
    <s v="Admin mobile"/>
    <m/>
    <m/>
    <x v="0"/>
    <s v="En Puerto"/>
    <m/>
    <x v="1"/>
    <s v="Real Plaza Juliaca"/>
    <s v="Calle Tumbes y San Martin s/n C.C. Real Plaza Juliaca Tda. Nro 135"/>
    <s v="JULIACA"/>
    <s v="SAN ROMAN"/>
    <s v="PUNO"/>
    <d v="2023-10-22T19:21:10"/>
    <x v="1188"/>
    <d v="2023-10-23T15:58:50"/>
    <x v="0"/>
    <x v="0"/>
    <x v="0"/>
  </r>
  <r>
    <n v="643"/>
    <s v="FDC9WUSOGNDN-A"/>
    <s v="FDC9WUSOGNDN"/>
    <s v="Padre"/>
    <s v="DELY DARSHE VASQUEZ PANDURO"/>
    <s v="DNI"/>
    <n v="47717534"/>
    <n v="51"/>
    <n v="914946442"/>
    <x v="2"/>
    <s v="Tienda"/>
    <s v="Confirmada"/>
    <s v="Diferida"/>
    <s v="Ecommerce mobile"/>
    <m/>
    <m/>
    <x v="0"/>
    <s v="En Puerto"/>
    <m/>
    <x v="1"/>
    <s v="Real Plaza Pucallpa"/>
    <s v="Av. Centenario Nro 1642 - CC. Real Plaza de LC-124 / LC- 126"/>
    <s v="YARINACOCHA"/>
    <s v="CORONEL PORTILLO"/>
    <s v="UCAYALI"/>
    <d v="2023-10-22T20:51:54"/>
    <x v="1189"/>
    <d v="2023-10-23T16:00:54"/>
    <x v="0"/>
    <x v="0"/>
    <x v="0"/>
  </r>
  <r>
    <n v="644"/>
    <s v="FDC9WV1WOS0G-A"/>
    <s v="FDC9WV1WOS0G"/>
    <s v="Padre"/>
    <s v="MARILIN YENNY DÍAZ VALDIVIEZO"/>
    <s v="DNI"/>
    <n v="71984177"/>
    <n v="51"/>
    <n v="950748568"/>
    <x v="2"/>
    <s v="Tienda"/>
    <s v="Confirmada"/>
    <s v="Diferida"/>
    <s v="Ecommerce mobile"/>
    <m/>
    <m/>
    <x v="0"/>
    <s v="En Puerto"/>
    <m/>
    <x v="1"/>
    <s v="Tarapoto Plaza De Armas 451 San Martin"/>
    <s v="Jr. Plaza de Armas Nro 451"/>
    <s v="TARAPOTO"/>
    <s v="SAN MARTIN"/>
    <s v="SAN MARTÍN"/>
    <d v="2023-10-22T21:09:20"/>
    <x v="1190"/>
    <d v="2023-10-23T14:08:39"/>
    <x v="0"/>
    <x v="0"/>
    <x v="0"/>
  </r>
  <r>
    <n v="645"/>
    <s v="FDC9WVKJTN1A-A"/>
    <s v="FDC9WVKJTN1A"/>
    <s v="Padre"/>
    <s v="ZONIA LUCERO CHACON YANQUE"/>
    <s v="DNI"/>
    <n v="72622909"/>
    <n v="51"/>
    <n v="983017606"/>
    <x v="2"/>
    <s v="Tienda"/>
    <s v="Confirmada"/>
    <s v="Diferida"/>
    <s v="Ecommerce android"/>
    <m/>
    <m/>
    <x v="0"/>
    <s v="En Puerto"/>
    <m/>
    <x v="1"/>
    <s v="Real Plaza Juliaca"/>
    <s v="Calle Tumbes y San Martin s/n C.C. Real Plaza Juliaca Tda. Nro 135"/>
    <s v="JULIACA"/>
    <s v="SAN ROMAN"/>
    <s v="PUNO"/>
    <d v="2023-10-22T22:21:59"/>
    <x v="1192"/>
    <d v="2023-10-23T16:02:04"/>
    <x v="0"/>
    <x v="0"/>
    <x v="0"/>
  </r>
  <r>
    <n v="646"/>
    <s v="FDC9WVP3E3BF-A"/>
    <s v="FDC9WVP3E3BF"/>
    <s v="Padre"/>
    <s v="Angela Paola Rios Cuba"/>
    <s v="DNI"/>
    <n v="43456391"/>
    <n v="51"/>
    <n v="949703435"/>
    <x v="2"/>
    <s v="Domicilio"/>
    <s v="Confirmada"/>
    <s v="Diferida"/>
    <s v="Ecommerce mobile"/>
    <m/>
    <m/>
    <x v="3"/>
    <s v="En Puerto"/>
    <m/>
    <x v="1"/>
    <s v="Delivery"/>
    <s v="Santa Isabel 129 dpto 102 Alt cuadra 10 av larco"/>
    <s v="MIRAFLORES"/>
    <s v="LIMA"/>
    <s v="LIMA"/>
    <d v="2023-10-22T22:51:31"/>
    <x v="1193"/>
    <d v="2023-10-23T14:17:46"/>
    <x v="0"/>
    <x v="0"/>
    <x v="0"/>
  </r>
  <r>
    <n v="647"/>
    <s v="FDC9WW5KSCVU-A"/>
    <s v="FDC9WW5KSCVU"/>
    <s v="Padre"/>
    <s v="MARTHA ELENA GARCIA MENESES"/>
    <s v="DNI"/>
    <n v="15413226"/>
    <n v="51"/>
    <n v="996031242"/>
    <x v="2"/>
    <s v="Tienda"/>
    <s v="Confirmada"/>
    <s v="Diferida"/>
    <s v="Ecommerce android"/>
    <m/>
    <m/>
    <x v="2"/>
    <s v="En Puerto"/>
    <m/>
    <x v="1"/>
    <s v="Mall Del Sur"/>
    <s v="Av. Los Lirios Nro 301 LCS-1042 C.C. Mall del Sur"/>
    <s v="SAN JUAN DE MIRAFLORES"/>
    <s v="LIMA"/>
    <s v="LIMA"/>
    <d v="2023-10-22T23:48:53"/>
    <x v="1196"/>
    <d v="2023-10-23T14:18:39"/>
    <x v="0"/>
    <x v="0"/>
    <x v="0"/>
  </r>
  <r>
    <n v="648"/>
    <s v="FDC9WW6MNJTA-A"/>
    <s v="FDC9WW6MNJTA"/>
    <s v="Padre"/>
    <s v="Jorge Arturo  Ahuanari Abarca"/>
    <s v="DNI"/>
    <n v="70584963"/>
    <n v="51"/>
    <n v="995878735"/>
    <x v="2"/>
    <s v="Tienda"/>
    <s v="Confirmada"/>
    <s v="Diferida"/>
    <s v="Ecommerce mobile"/>
    <m/>
    <m/>
    <x v="2"/>
    <s v="En Puerto"/>
    <m/>
    <x v="1"/>
    <s v="Real Plaza Centro Cívico"/>
    <s v="Av. Garcilazo de la Vega Nro 1337 Int. 2011 C.C. Real Plaza Centro Civico"/>
    <s v="LIMA"/>
    <s v="LIMA"/>
    <s v="LIMA"/>
    <d v="2023-10-22T23:57:45"/>
    <x v="1197"/>
    <d v="2023-10-23T14:19:43"/>
    <x v="0"/>
    <x v="0"/>
    <x v="0"/>
  </r>
  <r>
    <n v="649"/>
    <s v="FDC9WWHDC1F9-A"/>
    <s v="FDC9WWHDC1F9"/>
    <s v="Padre"/>
    <s v="MARILYN ALEJANDRA IZQUIERDO MEJIA"/>
    <s v="DNI"/>
    <n v="70611093"/>
    <n v="51"/>
    <n v="976655730"/>
    <x v="2"/>
    <s v="Tienda"/>
    <s v="Confirmada"/>
    <s v="Diferida"/>
    <s v="Ecommerce android"/>
    <m/>
    <m/>
    <x v="0"/>
    <s v="En Puerto"/>
    <m/>
    <x v="1"/>
    <s v="Real Plaza Cajamarca"/>
    <s v="Av.  Evitamiento Norte, Lote 1 A, C.C. Real Plaza Cajamarca, tienda Nro 129"/>
    <s v="CAJAMARCA"/>
    <s v="CAJAMARCA"/>
    <s v="CAJAMARCA"/>
    <d v="2023-10-23T00:21:14"/>
    <x v="1198"/>
    <d v="2023-10-23T16:08:45"/>
    <x v="0"/>
    <x v="0"/>
    <x v="0"/>
  </r>
  <r>
    <n v="650"/>
    <s v="FDC9WWY7WYRD-A"/>
    <s v="FDC9WWY7WYRD"/>
    <s v="Padre"/>
    <s v="MIRELY ESTEFANY SANCHEZ FERNANDEZ"/>
    <s v="DNI"/>
    <n v="76050167"/>
    <n v="51"/>
    <n v="953553724"/>
    <x v="2"/>
    <s v="Tienda"/>
    <s v="Confirmada"/>
    <s v="Diferida"/>
    <s v="Ecommerce iOS"/>
    <m/>
    <m/>
    <x v="0"/>
    <s v="En Puerto"/>
    <m/>
    <x v="1"/>
    <s v="Real Plaza Chiclayo"/>
    <s v="Calle Mariscal Andrés A. Cáceres 222 C.C. Real Plaza Chiclayo Tda. PC08"/>
    <s v="CHICLAYO"/>
    <s v="CHICLAYO"/>
    <s v="LAMBAYEQUE"/>
    <d v="2023-10-23T01:20:56"/>
    <x v="1199"/>
    <d v="2023-10-23T16:25:27"/>
    <x v="0"/>
    <x v="0"/>
    <x v="0"/>
  </r>
  <r>
    <n v="651"/>
    <s v="FDC9WXCXLDU2-A"/>
    <s v="FDC9WXCXLDU2"/>
    <s v="Padre"/>
    <s v="RENATO ALEXANDER VERA CHAVESTA"/>
    <s v="DNI"/>
    <n v="75554865"/>
    <n v="51"/>
    <n v="942072780"/>
    <x v="2"/>
    <s v="Tienda"/>
    <s v="Confirmada"/>
    <s v="Diferida"/>
    <s v="Ecommerce desktop"/>
    <m/>
    <m/>
    <x v="0"/>
    <s v="En Puerto"/>
    <m/>
    <x v="1"/>
    <s v="Real Plaza Chiclayo"/>
    <s v="Calle Mariscal Andrés A. Cáceres 222 C.C. Real Plaza Chiclayo Tda. PC08"/>
    <s v="CHICLAYO"/>
    <s v="CHICLAYO"/>
    <s v="LAMBAYEQUE"/>
    <d v="2023-10-23T02:10:05"/>
    <x v="1201"/>
    <d v="2023-10-23T17:51:18"/>
    <x v="0"/>
    <x v="0"/>
    <x v="0"/>
  </r>
  <r>
    <n v="652"/>
    <s v="FDC9WZPQ64SO-A"/>
    <s v="FDC9WZPQ64SO"/>
    <s v="Padre"/>
    <s v="ANGEL GASHI CONTRERAS CARHUAS"/>
    <s v="DNI"/>
    <n v="74771612"/>
    <n v="51"/>
    <n v="961060961"/>
    <x v="2"/>
    <s v="Tienda"/>
    <s v="Confirmada"/>
    <s v="Diferida"/>
    <s v="Ecommerce desktop"/>
    <m/>
    <m/>
    <x v="0"/>
    <s v="En Puerto"/>
    <m/>
    <x v="1"/>
    <s v="Ayacucho Asamblea 206-208 Ayacucho"/>
    <s v="Jr. Asamblea Nro. 206 - 208"/>
    <s v="AYACUCHO"/>
    <s v="HUAMANGA"/>
    <s v="AYACUCHO"/>
    <d v="2023-10-23T07:22:30"/>
    <x v="1204"/>
    <d v="2023-10-23T17:48:36"/>
    <x v="0"/>
    <x v="0"/>
    <x v="0"/>
  </r>
  <r>
    <n v="653"/>
    <s v="FDC9WZSWNSJK-A"/>
    <s v="FDC9WZSWNSJK"/>
    <s v="Padre"/>
    <s v="CAROLINA CASTAÑEDA OLORTEGUI"/>
    <s v="DNI"/>
    <n v="40595649"/>
    <n v="51"/>
    <n v="977433120"/>
    <x v="2"/>
    <s v="Tienda"/>
    <s v="Confirmada"/>
    <s v="Diferida"/>
    <s v="Ecommerce android"/>
    <m/>
    <m/>
    <x v="0"/>
    <s v="En Puerto"/>
    <m/>
    <x v="1"/>
    <s v="Mega Plaza Chimbote"/>
    <s v="Mz B Lt 1-A Parque Gran Chavin C.C. Megaplaza Chimbote Tda. L57 - L58"/>
    <s v="CHIMBOTE"/>
    <s v="SANTA"/>
    <s v="ANCASH"/>
    <d v="2023-10-23T07:52:14"/>
    <x v="1206"/>
    <d v="2023-10-23T17:55:26"/>
    <x v="0"/>
    <x v="0"/>
    <x v="0"/>
  </r>
  <r>
    <n v="654"/>
    <s v="FDC9X07MORHR-A"/>
    <s v="FDC9X07MORHR"/>
    <s v="Padre"/>
    <s v="KARINA GABY PAREDES MACEDO"/>
    <s v="DNI"/>
    <n v="43517660"/>
    <n v="51"/>
    <n v="998090912"/>
    <x v="2"/>
    <s v="Tienda"/>
    <s v="Confirmada"/>
    <s v="Diferida"/>
    <s v="Ecommerce android"/>
    <m/>
    <m/>
    <x v="0"/>
    <s v="En Puerto"/>
    <m/>
    <x v="1"/>
    <s v="Real Plaza Juliaca"/>
    <s v="Calle Tumbes y San Martin s/n C.C. Real Plaza Juliaca Tda. Nro 135"/>
    <s v="JULIACA"/>
    <s v="SAN ROMAN"/>
    <s v="PUNO"/>
    <d v="2023-10-23T08:32:25"/>
    <x v="1209"/>
    <d v="2023-10-23T16:31:34"/>
    <x v="0"/>
    <x v="0"/>
    <x v="0"/>
  </r>
  <r>
    <n v="655"/>
    <s v="FDC9X0BYWMSC-A"/>
    <s v="FDC9X0BYWMSC"/>
    <s v="Padre"/>
    <s v="LIDA JARAMILLO VERGARA"/>
    <s v="DNI"/>
    <n v="71927794"/>
    <n v="51"/>
    <n v="927503153"/>
    <x v="2"/>
    <s v="Tienda"/>
    <s v="Confirmada"/>
    <s v="Diferida"/>
    <s v="Admin desktop"/>
    <m/>
    <m/>
    <x v="0"/>
    <s v="En Puerto"/>
    <m/>
    <x v="1"/>
    <s v="Huaraz Luzuriaga 526 Ancash"/>
    <s v="Av. Luzuriaga Nro 526"/>
    <s v="HUARAZ"/>
    <s v="HUARAZ"/>
    <s v="ANCASH"/>
    <d v="2023-10-23T14:44:17"/>
    <x v="1210"/>
    <d v="2023-10-23T16:36:39"/>
    <x v="0"/>
    <x v="0"/>
    <x v="0"/>
  </r>
  <r>
    <n v="656"/>
    <s v="FDC9X0SFRDOX-A"/>
    <s v="FDC9X0SFRDOX"/>
    <s v="Padre"/>
    <s v="GERSON DAVID SANCHEZ ALVAREZ"/>
    <s v="DNI"/>
    <n v="43654504"/>
    <n v="51"/>
    <n v="902199309"/>
    <x v="2"/>
    <s v="Domicilio"/>
    <s v="Confirmada"/>
    <s v="Diferida"/>
    <s v="Ecommerce mobile"/>
    <m/>
    <m/>
    <x v="3"/>
    <s v="En Puerto"/>
    <m/>
    <x v="1"/>
    <s v="Delivery"/>
    <s v="Calle Alberto Arcaparro 164 - urb Pando Altura cdra 01 Av. Rivaguero"/>
    <s v="SAN MIGUEL"/>
    <s v="LIMA"/>
    <s v="LIMA"/>
    <d v="2023-10-23T10:00:55"/>
    <x v="1212"/>
    <d v="2023-10-23T16:40:06"/>
    <x v="0"/>
    <x v="0"/>
    <x v="0"/>
  </r>
  <r>
    <n v="657"/>
    <s v="FDC9X1284ITJ-A"/>
    <s v="FDC9X1284ITJ"/>
    <s v="Padre"/>
    <s v="LUIS ALBERTO RAMIREZ LEON"/>
    <s v="DNI"/>
    <n v="44683650"/>
    <n v="51"/>
    <n v="962673941"/>
    <x v="2"/>
    <s v="Tienda"/>
    <s v="Confirmada"/>
    <s v="Diferida"/>
    <s v="Admin mobile"/>
    <m/>
    <m/>
    <x v="0"/>
    <s v="En Puerto"/>
    <m/>
    <x v="1"/>
    <s v="Tarapoto Plaza De Armas 451 San Martin"/>
    <s v="Jr. Plaza de Armas Nro 451"/>
    <s v="TARAPOTO"/>
    <s v="SAN MARTIN"/>
    <s v="SAN MARTÍN"/>
    <d v="2023-10-23T12:46:39"/>
    <x v="1213"/>
    <d v="2023-10-23T18:07:04"/>
    <x v="0"/>
    <x v="0"/>
    <x v="0"/>
  </r>
  <r>
    <n v="658"/>
    <s v="FDC9X14C2ORS-A"/>
    <s v="FDC9X14C2ORS"/>
    <s v="Padre"/>
    <s v="MARIA DOLORES LOVATON MUÑIZ"/>
    <s v="DNI"/>
    <n v="40515026"/>
    <n v="51"/>
    <n v="998284463"/>
    <x v="2"/>
    <s v="Domicilio"/>
    <s v="Confirmada"/>
    <s v="Diferida"/>
    <s v="Ecommerce desktop"/>
    <m/>
    <m/>
    <x v="3"/>
    <s v="En Puerto"/>
    <m/>
    <x v="1"/>
    <s v="Delivery"/>
    <s v="ESMERALDA 112   CHACARILLA   SAN BORJA ESPALDA DE  COLEGIO SANTISIMO NOMBRE DE JESUS"/>
    <s v="SAN BORJA"/>
    <s v="LIMA"/>
    <s v="LIMA"/>
    <d v="2023-10-23T10:29:28"/>
    <x v="1215"/>
    <d v="2023-10-23T18:00:45"/>
    <x v="0"/>
    <x v="0"/>
    <x v="0"/>
  </r>
  <r>
    <n v="659"/>
    <s v="FDC9X14DG02O-A"/>
    <s v="FDC9X14DG02O"/>
    <s v="Padre"/>
    <s v="DENISSE MARLENY LAZARO RAMOS"/>
    <s v="DNI"/>
    <n v="46306606"/>
    <n v="51"/>
    <n v="983015939"/>
    <x v="2"/>
    <s v="Tienda"/>
    <s v="Confirmada"/>
    <s v="Diferida"/>
    <s v="Ecommerce android"/>
    <m/>
    <m/>
    <x v="0"/>
    <s v="En Puerto"/>
    <m/>
    <x v="1"/>
    <s v="Arequipa San Juan De Dios 225 Arequipa"/>
    <s v="San Juan de Dios Nro 225"/>
    <s v="AREQUIPA"/>
    <s v="AREQUIPA"/>
    <s v="AREQUIPA"/>
    <d v="2023-10-23T10:29:29"/>
    <x v="1216"/>
    <d v="2023-10-23T18:02:54"/>
    <x v="0"/>
    <x v="0"/>
    <x v="0"/>
  </r>
  <r>
    <n v="660"/>
    <s v="FDC9X15E0SRY-A"/>
    <s v="FDC9X15E0SRY"/>
    <s v="Padre"/>
    <s v="Cinthia Caceres"/>
    <s v="DNI"/>
    <n v="74968278"/>
    <n v="51"/>
    <n v="939117184"/>
    <x v="2"/>
    <s v="Tienda"/>
    <s v="Confirmada"/>
    <s v="Diferida"/>
    <s v="Ecommerce desktop"/>
    <m/>
    <m/>
    <x v="0"/>
    <s v="En Puerto"/>
    <m/>
    <x v="1"/>
    <s v="Real Plaza Pucallpa"/>
    <s v="Av. Centenario Nro 1642 - CC. Real Plaza de LC-124 / LC- 126"/>
    <s v="YARINACOCHA"/>
    <s v="CORONEL PORTILLO"/>
    <s v="UCAYALI"/>
    <d v="2023-10-23T10:35:29"/>
    <x v="1217"/>
    <d v="2023-10-23T14:25:23"/>
    <x v="0"/>
    <x v="0"/>
    <x v="0"/>
  </r>
  <r>
    <n v="661"/>
    <s v="FDC9X228Y2GA-A"/>
    <s v="FDC9X228Y2GA"/>
    <s v="Padre"/>
    <s v="GUISSELA JACQUELIN MARTINEZ SERVELEON"/>
    <s v="DNI"/>
    <n v="40431648"/>
    <n v="51"/>
    <n v="956987068"/>
    <x v="2"/>
    <s v="Tienda"/>
    <s v="Confirmada"/>
    <s v="Diferida"/>
    <s v="Admin desktop"/>
    <m/>
    <m/>
    <x v="0"/>
    <s v="En Puerto"/>
    <m/>
    <x v="1"/>
    <s v="Plaza Del Sol Ica"/>
    <s v="Av. San Martin 727 - 763, LC 236-238"/>
    <s v="ICA"/>
    <s v="ICA"/>
    <s v="ICA"/>
    <d v="2023-10-23T12:35:00"/>
    <x v="1223"/>
    <d v="2023-10-23T18:04:59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8F6B3-39FA-4CF6-A8FB-D3A9CAE6B8C1}" name="TablaDinámica5" cacheId="0" applyNumberFormats="0" applyBorderFormats="0" applyFontFormats="0" applyPatternFormats="0" applyAlignmentFormats="0" applyWidthHeightFormats="1" dataCaption="Valores" grandTotalCaption="TOTAL" updatedVersion="8" minRefreshableVersion="3" itemPrintTitles="1" createdVersion="8" indent="0" outline="1" outlineData="1" multipleFieldFilters="0" colHeaderCaption=" ">
  <location ref="A7:Q84" firstHeaderRow="1" firstDataRow="3" firstDataCol="1"/>
  <pivotFields count="3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4"/>
        <item x="3"/>
        <item x="6"/>
        <item x="2"/>
        <item x="1"/>
        <item x="0"/>
        <item x="5"/>
        <item t="default"/>
      </items>
    </pivotField>
    <pivotField showAll="0"/>
    <pivotField showAll="0"/>
    <pivotField axis="axisRow" showAll="0">
      <items count="71">
        <item x="0"/>
        <item x="67"/>
        <item x="3"/>
        <item x="48"/>
        <item x="47"/>
        <item x="30"/>
        <item x="13"/>
        <item x="69"/>
        <item x="62"/>
        <item x="19"/>
        <item x="44"/>
        <item x="12"/>
        <item x="60"/>
        <item x="1"/>
        <item x="34"/>
        <item x="2"/>
        <item x="51"/>
        <item x="20"/>
        <item x="41"/>
        <item x="42"/>
        <item x="14"/>
        <item x="40"/>
        <item x="25"/>
        <item x="8"/>
        <item x="5"/>
        <item x="4"/>
        <item x="21"/>
        <item x="36"/>
        <item x="65"/>
        <item x="63"/>
        <item x="11"/>
        <item x="33"/>
        <item x="32"/>
        <item x="53"/>
        <item x="23"/>
        <item x="58"/>
        <item x="49"/>
        <item x="6"/>
        <item x="64"/>
        <item x="43"/>
        <item x="26"/>
        <item x="57"/>
        <item x="45"/>
        <item x="16"/>
        <item x="59"/>
        <item x="35"/>
        <item x="61"/>
        <item x="46"/>
        <item x="52"/>
        <item x="68"/>
        <item x="10"/>
        <item x="55"/>
        <item x="31"/>
        <item x="15"/>
        <item x="56"/>
        <item x="66"/>
        <item x="17"/>
        <item x="50"/>
        <item x="39"/>
        <item x="37"/>
        <item x="27"/>
        <item x="29"/>
        <item x="54"/>
        <item x="28"/>
        <item x="7"/>
        <item x="22"/>
        <item x="38"/>
        <item x="9"/>
        <item x="18"/>
        <item x="24"/>
        <item t="default"/>
      </items>
    </pivotField>
    <pivotField showAll="0"/>
    <pivotField showAll="0"/>
    <pivotField showAll="0"/>
    <pivotField showAll="0"/>
    <pivotField showAll="0"/>
    <pivotField numFmtId="22" showAll="0"/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2" showAll="0"/>
    <pivotField axis="axisRow" showAll="0" defaultSubtotal="0">
      <items count="5">
        <item x="1"/>
        <item x="0"/>
        <item x="3"/>
        <item x="2"/>
        <item m="1" x="4"/>
      </items>
    </pivotField>
    <pivotField showAll="0">
      <items count="6">
        <item x="1"/>
        <item m="1" x="2"/>
        <item m="1" x="3"/>
        <item x="0"/>
        <item m="1" x="4"/>
        <item t="default"/>
      </items>
    </pivotField>
    <pivotField showAll="0">
      <items count="2">
        <item x="0"/>
        <item t="default"/>
      </items>
    </pivotField>
  </pivotFields>
  <rowFields count="2">
    <field x="28"/>
    <field x="19"/>
  </rowFields>
  <rowItems count="75">
    <i>
      <x/>
    </i>
    <i r="1">
      <x v="3"/>
    </i>
    <i r="1">
      <x v="10"/>
    </i>
    <i r="1">
      <x v="11"/>
    </i>
    <i r="1">
      <x v="16"/>
    </i>
    <i r="1">
      <x v="23"/>
    </i>
    <i r="1">
      <x v="37"/>
    </i>
    <i r="1">
      <x v="65"/>
    </i>
    <i r="1">
      <x v="67"/>
    </i>
    <i r="1">
      <x v="69"/>
    </i>
    <i>
      <x v="1"/>
    </i>
    <i r="1">
      <x/>
    </i>
    <i r="1">
      <x v="2"/>
    </i>
    <i r="1">
      <x v="6"/>
    </i>
    <i r="1">
      <x v="7"/>
    </i>
    <i r="1">
      <x v="13"/>
    </i>
    <i r="1">
      <x v="15"/>
    </i>
    <i r="1">
      <x v="24"/>
    </i>
    <i r="1">
      <x v="25"/>
    </i>
    <i>
      <x v="2"/>
    </i>
    <i r="1">
      <x v="12"/>
    </i>
    <i r="1">
      <x v="14"/>
    </i>
    <i r="1">
      <x v="20"/>
    </i>
    <i r="1">
      <x v="21"/>
    </i>
    <i r="1">
      <x v="22"/>
    </i>
    <i r="1">
      <x v="26"/>
    </i>
    <i r="1">
      <x v="27"/>
    </i>
    <i r="1">
      <x v="29"/>
    </i>
    <i r="1">
      <x v="31"/>
    </i>
    <i r="1">
      <x v="32"/>
    </i>
    <i r="1">
      <x v="34"/>
    </i>
    <i r="1">
      <x v="35"/>
    </i>
    <i r="1">
      <x v="36"/>
    </i>
    <i r="1">
      <x v="38"/>
    </i>
    <i r="1">
      <x v="44"/>
    </i>
    <i r="1">
      <x v="45"/>
    </i>
    <i r="1">
      <x v="46"/>
    </i>
    <i r="1">
      <x v="48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1"/>
    </i>
    <i>
      <x v="3"/>
    </i>
    <i r="1">
      <x v="1"/>
    </i>
    <i r="1">
      <x v="4"/>
    </i>
    <i r="1">
      <x v="5"/>
    </i>
    <i r="1">
      <x v="8"/>
    </i>
    <i r="1">
      <x v="9"/>
    </i>
    <i r="1">
      <x v="17"/>
    </i>
    <i r="1">
      <x v="18"/>
    </i>
    <i r="1">
      <x v="19"/>
    </i>
    <i r="1">
      <x v="28"/>
    </i>
    <i r="1">
      <x v="30"/>
    </i>
    <i r="1">
      <x v="33"/>
    </i>
    <i r="1">
      <x v="39"/>
    </i>
    <i r="1">
      <x v="40"/>
    </i>
    <i r="1">
      <x v="41"/>
    </i>
    <i r="1">
      <x v="42"/>
    </i>
    <i r="1">
      <x v="43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8"/>
    </i>
    <i r="1">
      <x v="62"/>
    </i>
    <i r="1">
      <x v="63"/>
    </i>
    <i r="1">
      <x v="64"/>
    </i>
    <i r="1">
      <x v="66"/>
    </i>
    <i r="1">
      <x v="68"/>
    </i>
    <i t="grand">
      <x/>
    </i>
  </rowItems>
  <colFields count="2">
    <field x="9"/>
    <field x="26"/>
  </colFields>
  <colItems count="16">
    <i>
      <x/>
      <x v="294"/>
    </i>
    <i r="1">
      <x v="295"/>
    </i>
    <i r="1">
      <x v="296"/>
    </i>
    <i r="1">
      <x v="297"/>
    </i>
    <i t="default">
      <x/>
    </i>
    <i>
      <x v="1"/>
      <x v="292"/>
    </i>
    <i r="1">
      <x v="293"/>
    </i>
    <i r="1">
      <x v="294"/>
    </i>
    <i r="1">
      <x v="295"/>
    </i>
    <i r="1">
      <x v="296"/>
    </i>
    <i r="1">
      <x v="297"/>
    </i>
    <i t="default">
      <x v="1"/>
    </i>
    <i>
      <x v="2"/>
      <x v="294"/>
    </i>
    <i r="1">
      <x v="297"/>
    </i>
    <i t="default">
      <x v="2"/>
    </i>
    <i t="grand">
      <x/>
    </i>
  </colItems>
  <dataFields count="1">
    <dataField name="Cuenta de UID orden paquete" fld="1" subtotal="count" baseField="0" baseItem="0"/>
  </dataFields>
  <formats count="2">
    <format dxfId="45">
      <pivotArea outline="0" collapsedLevelsAreSubtotals="1" fieldPosition="0"/>
    </format>
    <format dxfId="4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A0F308-E523-4024-951B-B14C5D8DBE62}" autoFormatId="16" applyNumberFormats="0" applyBorderFormats="0" applyFontFormats="0" applyPatternFormats="0" applyAlignmentFormats="0" applyWidthHeightFormats="0">
  <queryTableRefresh nextId="51" unboundColumnsRight="6">
    <queryTableFields count="46">
      <queryTableField id="1" name="tracking_id" tableColumnId="1"/>
      <queryTableField id="2" name="tracking_estado" tableColumnId="2"/>
      <queryTableField id="3" name="tienda_delivery" tableColumnId="3"/>
      <queryTableField id="4" name="delivery_departamento" tableColumnId="4"/>
      <queryTableField id="5" name="delivery_provincia" tableColumnId="5"/>
      <queryTableField id="6" name="delivery_distrito" tableColumnId="6"/>
      <queryTableField id="7" name="courier" tableColumnId="7"/>
      <queryTableField id="8" name="courier_code" tableColumnId="8"/>
      <queryTableField id="9" name="fecha_tramo" tableColumnId="9"/>
      <queryTableField id="10" name="fecha_aproximada" tableColumnId="10"/>
      <queryTableField id="11" name="paquete" tableColumnId="11"/>
      <queryTableField id="12" name="pagado" tableColumnId="12"/>
      <queryTableField id="13" name="empaquetado" tableColumnId="13"/>
      <queryTableField id="14" name="en_camino" tableColumnId="14"/>
      <queryTableField id="15" name="por_recoger" tableColumnId="15"/>
      <queryTableField id="16" name="entregado" tableColumnId="16"/>
      <queryTableField id="17" name="trunco" tableColumnId="17"/>
      <queryTableField id="18" name="trunco_verificado" tableColumnId="18"/>
      <queryTableField id="19" name="trunco_cerrado" tableColumnId="19"/>
      <queryTableField id="20" name="estado_paquete" tableColumnId="20"/>
      <queryTableField id="21" name="tienda_stock" tableColumnId="21"/>
      <queryTableField id="22" name="tipo_delivery" tableColumnId="22"/>
      <queryTableField id="23" name="tienda_delivery_final" tableColumnId="23"/>
      <queryTableField id="24" name="tienda_delivery_final_departamento" tableColumnId="24"/>
      <queryTableField id="25" name="tienda_delivery_final_provincia" tableColumnId="25"/>
      <queryTableField id="26" name="tienda_delivery_final_distrito" tableColumnId="26"/>
      <queryTableField id="27" name="tipo_paquete" tableColumnId="27"/>
      <queryTableField id="28" name="uid_orden" tableColumnId="28"/>
      <queryTableField id="29" name="orden_estado" tableColumnId="29"/>
      <queryTableField id="30" name="orden_origin" tableColumnId="30"/>
      <queryTableField id="31" name="tienda_pago" tableColumnId="31"/>
      <queryTableField id="32" name="empresa" tableColumnId="32"/>
      <queryTableField id="33" name="comercio" tableColumnId="33"/>
      <queryTableField id="34" name="cliente" tableColumnId="34"/>
      <queryTableField id="35" name="documento" tableColumnId="35"/>
      <queryTableField id="36" name="fecha_facturacion" tableColumnId="36"/>
      <queryTableField id="37" name="cantidad_productos" tableColumnId="37"/>
      <queryTableField id="38" name="subtotal" tableColumnId="38"/>
      <queryTableField id="39" name="igv" tableColumnId="39"/>
      <queryTableField id="40" name="total" tableColumnId="40"/>
      <queryTableField id="41" dataBound="0" tableColumnId="41"/>
      <queryTableField id="42" dataBound="0" tableColumnId="42"/>
      <queryTableField id="44" dataBound="0" tableColumnId="44"/>
      <queryTableField id="46" dataBound="0" tableColumnId="46"/>
      <queryTableField id="49" dataBound="0" tableColumnId="49"/>
      <queryTableField id="50" dataBound="0" tableColumnId="5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rier_tramo_entrega" xr10:uid="{86051D87-3663-4B2E-B7D9-B7ECF02BA524}" sourceName="Courier tramo entrega">
  <pivotTables>
    <pivotTable tabId="3" name="TablaDinámica5"/>
  </pivotTables>
  <data>
    <tabular pivotCacheId="187131252">
      <items count="7">
        <i x="4" s="1"/>
        <i x="3" s="1"/>
        <i x="6" s="1"/>
        <i x="2" s="1"/>
        <i x="1" s="1"/>
        <i x="0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coleccion" xr10:uid="{727144C7-1073-4B77-93EC-D36E65AE9C4E}" sourceName="Recoleccion">
  <pivotTables>
    <pivotTable tabId="3" name="TablaDinámica5"/>
  </pivotTables>
  <data>
    <tabular pivotCacheId="187131252">
      <items count="5">
        <i x="1" s="1"/>
        <i x="0" s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USTER" xr10:uid="{6FF414C5-825E-4B83-8B64-7817CD0D0EF8}" sourceName="CLUSTER">
  <pivotTables>
    <pivotTable tabId="3" name="TablaDinámica5"/>
  </pivotTables>
  <data>
    <tabular pivotCacheId="187131252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rier tramo entrega" xr10:uid="{F349BFE5-364B-454D-AE6A-5AF82DBEDF64}" cache="SegmentaciónDeDatos_Courier_tramo_entrega" caption="Courier tramo entrega" columnCount="3" style="SlicerStyleDark6" rowHeight="180000"/>
  <slicer name="Recoleccion" xr10:uid="{81F742A3-E01A-4753-B96C-90C076E29CFC}" cache="SegmentaciónDeDatos_Recoleccion" caption="Recoleccion" style="SlicerStyleDark6" rowHeight="180000"/>
  <slicer name="CLUSTER" xr10:uid="{FAFF62FA-BEA4-4799-960D-C571771EA899}" cache="SegmentaciónDeDatos_CLUSTER" caption="CLUSTER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24B60-E30C-4E8F-B11A-59D60DB78153}" name="PaquetesTramos_estados_1" displayName="PaquetesTramos_estados_1" ref="A1:AT1624" tableType="queryTable" totalsRowShown="0">
  <autoFilter ref="A1:AT1624" xr:uid="{A6B24B60-E30C-4E8F-B11A-59D60DB78153}"/>
  <tableColumns count="46">
    <tableColumn id="1" xr3:uid="{F9E2FB93-D298-4081-8670-A598BB9A8681}" uniqueName="1" name="tracking_id" queryTableFieldId="1" dataDxfId="40"/>
    <tableColumn id="2" xr3:uid="{CC6945E2-5E97-4348-92ED-1E6FA1FC3307}" uniqueName="2" name="tracking_estado" queryTableFieldId="2" dataDxfId="39"/>
    <tableColumn id="3" xr3:uid="{30949BE8-F350-45E9-9DA5-6C5C03A5BDAD}" uniqueName="3" name="tienda_delivery" queryTableFieldId="3" dataDxfId="38"/>
    <tableColumn id="4" xr3:uid="{47C2E201-115B-4F1D-8A36-D29191D36A2E}" uniqueName="4" name="delivery_departamento" queryTableFieldId="4" dataDxfId="37"/>
    <tableColumn id="5" xr3:uid="{4D862EA4-77EE-4305-AC2F-2EF9A874FF2C}" uniqueName="5" name="delivery_provincia" queryTableFieldId="5" dataDxfId="36"/>
    <tableColumn id="6" xr3:uid="{0E660212-D61F-4716-8078-9D63789D8801}" uniqueName="6" name="delivery_distrito" queryTableFieldId="6" dataDxfId="35"/>
    <tableColumn id="7" xr3:uid="{E66DB578-B47B-4A4B-B29A-22FC386098D6}" uniqueName="7" name="courier" queryTableFieldId="7" dataDxfId="34"/>
    <tableColumn id="8" xr3:uid="{6BEC7EBB-0792-451C-860B-C4B1F22EFC5E}" uniqueName="8" name="courier_code" queryTableFieldId="8" dataDxfId="33"/>
    <tableColumn id="9" xr3:uid="{D1421D2E-F015-41F9-B7EB-2573CCCDD17B}" uniqueName="9" name="fecha_tramo" queryTableFieldId="9" dataDxfId="32"/>
    <tableColumn id="10" xr3:uid="{E7E1C850-1EC8-486E-87D0-781E86F55B60}" uniqueName="10" name="fecha_aproximada" queryTableFieldId="10" dataDxfId="31"/>
    <tableColumn id="11" xr3:uid="{459E74F4-599A-4B5C-8A52-F404F5FE617D}" uniqueName="11" name="paquete" queryTableFieldId="11" dataDxfId="30"/>
    <tableColumn id="12" xr3:uid="{9894BD30-DD32-4F19-A7BD-6AD87B437B6F}" uniqueName="12" name="pagado" queryTableFieldId="12" dataDxfId="29"/>
    <tableColumn id="13" xr3:uid="{9138DD5A-B6BA-43E2-B00A-07234BE254B5}" uniqueName="13" name="empaquetado" queryTableFieldId="13" dataDxfId="28"/>
    <tableColumn id="14" xr3:uid="{DE5E87A1-E747-49FC-BBCF-57076EB9D1D3}" uniqueName="14" name="en_camino" queryTableFieldId="14" dataDxfId="27"/>
    <tableColumn id="15" xr3:uid="{EEF7171F-6C4B-4B6B-8526-3A3A87D0C320}" uniqueName="15" name="por_recoger" queryTableFieldId="15" dataDxfId="26"/>
    <tableColumn id="16" xr3:uid="{5C1FA87A-B1CE-4894-9E91-730CC1A0887D}" uniqueName="16" name="entregado" queryTableFieldId="16" dataDxfId="25"/>
    <tableColumn id="17" xr3:uid="{6C7C9A80-1DB7-428F-ADDE-364691CC101A}" uniqueName="17" name="trunco" queryTableFieldId="17" dataDxfId="24"/>
    <tableColumn id="18" xr3:uid="{F4420701-BAFC-458B-B6CD-5594ECA71D51}" uniqueName="18" name="trunco_verificado" queryTableFieldId="18" dataDxfId="23"/>
    <tableColumn id="19" xr3:uid="{30702FC1-7E2E-42E5-9EA8-95BFA4813F7F}" uniqueName="19" name="trunco_cerrado" queryTableFieldId="19" dataDxfId="22"/>
    <tableColumn id="20" xr3:uid="{AF6D55A2-C3B7-4AF8-A721-D5D4AE8B835D}" uniqueName="20" name="estado_paquete" queryTableFieldId="20" dataDxfId="21"/>
    <tableColumn id="21" xr3:uid="{8EC8031B-D1DF-48AC-AED4-1DCBB1165C97}" uniqueName="21" name="tienda_stock" queryTableFieldId="21" dataDxfId="20"/>
    <tableColumn id="22" xr3:uid="{B024AE0E-B0DE-4971-A4E4-4749F0AC55FB}" uniqueName="22" name="tipo_delivery" queryTableFieldId="22" dataDxfId="19"/>
    <tableColumn id="23" xr3:uid="{E93698D5-1951-49FF-A509-6E420F8AD519}" uniqueName="23" name="tienda_delivery_final" queryTableFieldId="23" dataDxfId="18"/>
    <tableColumn id="24" xr3:uid="{8CFE4242-7B34-4EEA-AC35-DA2A1F066546}" uniqueName="24" name="tienda_delivery_final_departamento" queryTableFieldId="24" dataDxfId="17"/>
    <tableColumn id="25" xr3:uid="{5D9BA5BF-DAED-47A5-9F5E-E02B28903EDA}" uniqueName="25" name="tienda_delivery_final_provincia" queryTableFieldId="25" dataDxfId="16"/>
    <tableColumn id="26" xr3:uid="{869D7DE5-A081-4442-9230-D1216AADD357}" uniqueName="26" name="tienda_delivery_final_distrito" queryTableFieldId="26" dataDxfId="15"/>
    <tableColumn id="27" xr3:uid="{8C2B1086-D529-4D88-9160-BF167A830DAC}" uniqueName="27" name="tipo_paquete" queryTableFieldId="27" dataDxfId="14"/>
    <tableColumn id="28" xr3:uid="{EC2BF9EF-C654-4ABA-A6C6-5A09BCC7B0D4}" uniqueName="28" name="uid_orden" queryTableFieldId="28" dataDxfId="13"/>
    <tableColumn id="29" xr3:uid="{FB88E945-2E76-481A-948B-5F9A07609F9C}" uniqueName="29" name="orden_estado" queryTableFieldId="29" dataDxfId="12"/>
    <tableColumn id="30" xr3:uid="{5CB2A7C2-72C9-4BDC-B081-1559D9D5B1FD}" uniqueName="30" name="orden_origin" queryTableFieldId="30" dataDxfId="11"/>
    <tableColumn id="31" xr3:uid="{D42B01CA-FF05-4A42-B1D9-E849B38DF867}" uniqueName="31" name="tienda_pago" queryTableFieldId="31" dataDxfId="10"/>
    <tableColumn id="32" xr3:uid="{0B3920C3-B6EE-4056-B599-10CAB7BA03BD}" uniqueName="32" name="empresa" queryTableFieldId="32" dataDxfId="9"/>
    <tableColumn id="33" xr3:uid="{754F120A-6D1E-4694-AA7C-D1C538B4C951}" uniqueName="33" name="comercio" queryTableFieldId="33" dataDxfId="8"/>
    <tableColumn id="34" xr3:uid="{2A4BF44C-59A4-4FCC-9122-F8E6837CAF01}" uniqueName="34" name="cliente" queryTableFieldId="34" dataDxfId="7"/>
    <tableColumn id="35" xr3:uid="{70DFD0CA-61FD-4BB3-A44E-00310EDDF0DF}" uniqueName="35" name="documento" queryTableFieldId="35"/>
    <tableColumn id="36" xr3:uid="{6271D043-CE6E-42E6-BFC5-2C00203B9466}" uniqueName="36" name="fecha_facturacion" queryTableFieldId="36" dataDxfId="6"/>
    <tableColumn id="37" xr3:uid="{74E42E70-FA70-4E54-BE80-0A9AC4DEBF38}" uniqueName="37" name="cantidad_productos" queryTableFieldId="37"/>
    <tableColumn id="38" xr3:uid="{76007786-632B-4BC6-ADAA-D6D33795FEFE}" uniqueName="38" name="subtotal" queryTableFieldId="38"/>
    <tableColumn id="39" xr3:uid="{F4EB7707-A642-49BE-83A7-75B899D6EDD1}" uniqueName="39" name="igv" queryTableFieldId="39"/>
    <tableColumn id="40" xr3:uid="{FCADDD08-E07B-4E15-82B3-498F6E85AF47}" uniqueName="40" name="total" queryTableFieldId="40"/>
    <tableColumn id="41" xr3:uid="{0FEDDE1B-93FE-4EAC-90D4-0BDB70D13561}" uniqueName="41" name="TIPO DE TIENDA" queryTableFieldId="41" dataDxfId="5">
      <calculatedColumnFormula>VLOOKUP(PaquetesTramos_estados_1[[#This Row],[tienda_stock]],#REF!,2,0)</calculatedColumnFormula>
    </tableColumn>
    <tableColumn id="42" xr3:uid="{6350BF7F-1B1E-47A4-9CFD-D91EB8E33BE0}" uniqueName="42" name="Lead Time" queryTableFieldId="42" dataDxfId="4"/>
    <tableColumn id="44" xr3:uid="{50A759E2-0873-43CE-8938-77C4440FC1E6}" uniqueName="44" name="TimeLimite" queryTableFieldId="44" dataDxfId="3">
      <calculatedColumnFormula>IF(PaquetesTramos_estados_1[[#This Row],[estado_paquete]]="Empaquetado","listo",PaquetesTramos_estados_1[[#This Row],[pagado]]+(PaquetesTramos_estados_1[[#This Row],[Lead Time]]-1))</calculatedColumnFormula>
    </tableColumn>
    <tableColumn id="46" xr3:uid="{3CE2DF69-4EBB-4CBF-8E85-5AA44A5EC8A4}" uniqueName="46" name="Dias retraso" queryTableFieldId="46" dataDxfId="2">
      <calculatedColumnFormula>IF(PaquetesTramos_estados_1[[#This Row],[estado_paquete]]="empaquetado","listo",TEXT((DAY(TODAY())-DAY(PaquetesTramos_estados_1[[#This Row],[pagado]])),"dd")&amp;" Dias")</calculatedColumnFormula>
    </tableColumn>
    <tableColumn id="49" xr3:uid="{03894724-03C1-4FDC-B780-5E212F86B77B}" uniqueName="49" name="Estado Packing" queryTableFieldId="49" dataDxfId="1">
      <calculatedColumnFormula>IF(PaquetesTramos_estados_1[[#This Row],[estado_paquete]]="Empaquetado","listo",IF(NOW()&lt;PaquetesTramos_estados_1[[#This Row],[TimeLimite]],"Dentro de Tiempo","Fuera de Tiempo"))</calculatedColumnFormula>
    </tableColumn>
    <tableColumn id="50" xr3:uid="{F4641653-472F-4B4A-9838-A1F73DB80CE5}" uniqueName="50" name="Pagados" queryTableFieldId="50" dataDxfId="0">
      <calculatedColumnFormula>TEXT(L2,"HH:MM")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46560B-D075-4519-A7E2-341C19137F3F}" name="cluster" displayName="cluster" ref="A1:C35" totalsRowShown="0">
  <autoFilter ref="A1:C35" xr:uid="{D846560B-D075-4519-A7E2-341C19137F3F}"/>
  <tableColumns count="3">
    <tableColumn id="1" xr3:uid="{DF21A652-E221-4E01-BF0F-D2476E0496DB}" name="TIENDAS CLUSTER1" dataDxfId="43"/>
    <tableColumn id="2" xr3:uid="{3D30D35A-A169-45B4-B2F7-1BC49B1BC217}" name="TIENDAS CLUSTER12" dataDxfId="42"/>
    <tableColumn id="3" xr3:uid="{471AA438-D3A9-4830-B5A4-83AC14812222}" name="RECOLECCION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0168-4DF3-4261-9E73-443850158C88}">
  <dimension ref="A1:Q84"/>
  <sheetViews>
    <sheetView zoomScale="85" zoomScaleNormal="85" workbookViewId="0">
      <selection activeCell="J19" sqref="J19"/>
    </sheetView>
  </sheetViews>
  <sheetFormatPr baseColWidth="10" defaultRowHeight="15" x14ac:dyDescent="0.25"/>
  <cols>
    <col min="1" max="1" width="42.42578125" bestFit="1" customWidth="1"/>
    <col min="2" max="2" width="13.28515625" bestFit="1" customWidth="1"/>
    <col min="3" max="3" width="7" bestFit="1" customWidth="1"/>
    <col min="4" max="5" width="11.42578125" bestFit="1" customWidth="1"/>
    <col min="6" max="10" width="7" bestFit="1" customWidth="1"/>
    <col min="11" max="12" width="8.7109375" bestFit="1" customWidth="1"/>
    <col min="13" max="13" width="6" bestFit="1" customWidth="1"/>
    <col min="14" max="14" width="7" bestFit="1" customWidth="1"/>
    <col min="15" max="15" width="5.42578125" bestFit="1" customWidth="1"/>
    <col min="17" max="17" width="17" customWidth="1"/>
  </cols>
  <sheetData>
    <row r="1" spans="1:17" x14ac:dyDescent="0.25">
      <c r="Q1" s="7" t="s">
        <v>200</v>
      </c>
    </row>
    <row r="2" spans="1:17" x14ac:dyDescent="0.25">
      <c r="Q2" s="2" t="s">
        <v>190</v>
      </c>
    </row>
    <row r="7" spans="1:17" x14ac:dyDescent="0.25">
      <c r="A7" s="4" t="s">
        <v>247</v>
      </c>
      <c r="B7" s="4" t="s">
        <v>199</v>
      </c>
    </row>
    <row r="8" spans="1:17" x14ac:dyDescent="0.25">
      <c r="B8" t="s">
        <v>17</v>
      </c>
      <c r="F8" t="s">
        <v>238</v>
      </c>
      <c r="G8" t="s">
        <v>4</v>
      </c>
      <c r="M8" t="s">
        <v>239</v>
      </c>
      <c r="N8" t="s">
        <v>20</v>
      </c>
      <c r="P8" t="s">
        <v>240</v>
      </c>
      <c r="Q8" t="s">
        <v>198</v>
      </c>
    </row>
    <row r="9" spans="1:17" x14ac:dyDescent="0.25">
      <c r="A9" s="4" t="s">
        <v>197</v>
      </c>
      <c r="B9" s="1" t="s">
        <v>241</v>
      </c>
      <c r="C9" s="1" t="s">
        <v>242</v>
      </c>
      <c r="D9" s="1" t="s">
        <v>243</v>
      </c>
      <c r="E9" s="1" t="s">
        <v>244</v>
      </c>
      <c r="G9" s="1" t="s">
        <v>245</v>
      </c>
      <c r="H9" s="1" t="s">
        <v>246</v>
      </c>
      <c r="I9" s="1" t="s">
        <v>241</v>
      </c>
      <c r="J9" s="1" t="s">
        <v>242</v>
      </c>
      <c r="K9" s="1" t="s">
        <v>243</v>
      </c>
      <c r="L9" s="1" t="s">
        <v>244</v>
      </c>
      <c r="N9" s="1" t="s">
        <v>241</v>
      </c>
      <c r="O9" s="1" t="s">
        <v>244</v>
      </c>
    </row>
    <row r="10" spans="1:17" x14ac:dyDescent="0.25">
      <c r="A10" s="5" t="s">
        <v>189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6" t="s">
        <v>184</v>
      </c>
      <c r="B11" s="3"/>
      <c r="C11" s="3"/>
      <c r="D11" s="3"/>
      <c r="E11" s="3"/>
      <c r="F11" s="3"/>
      <c r="G11" s="3"/>
      <c r="H11" s="3"/>
      <c r="I11" s="3"/>
      <c r="J11" s="3"/>
      <c r="K11" s="3">
        <v>1</v>
      </c>
      <c r="L11" s="3"/>
      <c r="M11" s="3">
        <v>1</v>
      </c>
      <c r="N11" s="3"/>
      <c r="O11" s="3"/>
      <c r="P11" s="3"/>
      <c r="Q11" s="3">
        <v>1</v>
      </c>
    </row>
    <row r="12" spans="1:17" x14ac:dyDescent="0.25">
      <c r="A12" s="6" t="s">
        <v>187</v>
      </c>
      <c r="B12" s="3"/>
      <c r="C12" s="3"/>
      <c r="D12" s="3"/>
      <c r="E12" s="3"/>
      <c r="F12" s="3"/>
      <c r="G12" s="3"/>
      <c r="H12" s="3"/>
      <c r="I12" s="3">
        <v>1</v>
      </c>
      <c r="J12" s="3">
        <v>1</v>
      </c>
      <c r="K12" s="3">
        <v>1</v>
      </c>
      <c r="L12" s="3"/>
      <c r="M12" s="3">
        <v>3</v>
      </c>
      <c r="N12" s="3"/>
      <c r="O12" s="3"/>
      <c r="P12" s="3"/>
      <c r="Q12" s="3">
        <v>3</v>
      </c>
    </row>
    <row r="13" spans="1:17" x14ac:dyDescent="0.25">
      <c r="A13" s="6" t="s">
        <v>144</v>
      </c>
      <c r="B13" s="3"/>
      <c r="C13" s="3"/>
      <c r="D13" s="3"/>
      <c r="E13" s="3">
        <v>5</v>
      </c>
      <c r="F13" s="3">
        <v>5</v>
      </c>
      <c r="G13" s="3"/>
      <c r="H13" s="3"/>
      <c r="I13" s="3">
        <v>1</v>
      </c>
      <c r="J13" s="3">
        <v>3</v>
      </c>
      <c r="K13" s="3">
        <v>2</v>
      </c>
      <c r="L13" s="3"/>
      <c r="M13" s="3">
        <v>6</v>
      </c>
      <c r="N13" s="3"/>
      <c r="O13" s="3"/>
      <c r="P13" s="3"/>
      <c r="Q13" s="3">
        <v>11</v>
      </c>
    </row>
    <row r="14" spans="1:17" x14ac:dyDescent="0.25">
      <c r="A14" s="6" t="s">
        <v>191</v>
      </c>
      <c r="B14" s="3"/>
      <c r="C14" s="3"/>
      <c r="D14" s="3"/>
      <c r="E14" s="3"/>
      <c r="F14" s="3"/>
      <c r="G14" s="3"/>
      <c r="H14" s="3"/>
      <c r="I14" s="3"/>
      <c r="J14" s="3"/>
      <c r="K14" s="3">
        <v>1</v>
      </c>
      <c r="L14" s="3">
        <v>1</v>
      </c>
      <c r="M14" s="3">
        <v>2</v>
      </c>
      <c r="N14" s="3"/>
      <c r="O14" s="3"/>
      <c r="P14" s="3"/>
      <c r="Q14" s="3">
        <v>2</v>
      </c>
    </row>
    <row r="15" spans="1:17" x14ac:dyDescent="0.25">
      <c r="A15" s="6" t="s">
        <v>41</v>
      </c>
      <c r="B15" s="3"/>
      <c r="C15" s="3"/>
      <c r="D15" s="3"/>
      <c r="E15" s="3">
        <v>30</v>
      </c>
      <c r="F15" s="3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30</v>
      </c>
    </row>
    <row r="16" spans="1:17" x14ac:dyDescent="0.25">
      <c r="A16" s="6" t="s">
        <v>31</v>
      </c>
      <c r="B16" s="3">
        <v>4</v>
      </c>
      <c r="C16" s="3">
        <v>3</v>
      </c>
      <c r="D16" s="3">
        <v>4</v>
      </c>
      <c r="E16" s="3">
        <v>4</v>
      </c>
      <c r="F16" s="3">
        <v>15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15</v>
      </c>
    </row>
    <row r="17" spans="1:17" x14ac:dyDescent="0.25">
      <c r="A17" s="6" t="s">
        <v>165</v>
      </c>
      <c r="B17" s="3"/>
      <c r="C17" s="3"/>
      <c r="D17" s="3"/>
      <c r="E17" s="3">
        <v>3</v>
      </c>
      <c r="F17" s="3">
        <v>3</v>
      </c>
      <c r="G17" s="3"/>
      <c r="H17" s="3"/>
      <c r="I17" s="3"/>
      <c r="J17" s="3">
        <v>1</v>
      </c>
      <c r="K17" s="3">
        <v>2</v>
      </c>
      <c r="L17" s="3"/>
      <c r="M17" s="3">
        <v>3</v>
      </c>
      <c r="N17" s="3"/>
      <c r="O17" s="3"/>
      <c r="P17" s="3"/>
      <c r="Q17" s="3">
        <v>6</v>
      </c>
    </row>
    <row r="18" spans="1:17" x14ac:dyDescent="0.25">
      <c r="A18" s="6" t="s">
        <v>188</v>
      </c>
      <c r="B18" s="3"/>
      <c r="C18" s="3"/>
      <c r="D18" s="3"/>
      <c r="E18" s="3">
        <v>1</v>
      </c>
      <c r="F18" s="3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</v>
      </c>
    </row>
    <row r="19" spans="1:17" x14ac:dyDescent="0.25">
      <c r="A19" s="6" t="s">
        <v>129</v>
      </c>
      <c r="B19" s="3"/>
      <c r="C19" s="3"/>
      <c r="D19" s="3"/>
      <c r="E19" s="3">
        <v>9</v>
      </c>
      <c r="F19" s="3">
        <v>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9</v>
      </c>
    </row>
    <row r="20" spans="1:17" x14ac:dyDescent="0.25">
      <c r="A20" s="5" t="s">
        <v>192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6" t="s">
        <v>18</v>
      </c>
      <c r="B21" s="3"/>
      <c r="C21" s="3">
        <v>1</v>
      </c>
      <c r="D21" s="3">
        <v>5</v>
      </c>
      <c r="E21" s="3">
        <v>184</v>
      </c>
      <c r="F21" s="3">
        <v>190</v>
      </c>
      <c r="G21" s="3"/>
      <c r="H21" s="3"/>
      <c r="I21" s="3"/>
      <c r="J21" s="3"/>
      <c r="K21" s="3">
        <v>1</v>
      </c>
      <c r="L21" s="3">
        <v>4</v>
      </c>
      <c r="M21" s="3">
        <v>5</v>
      </c>
      <c r="N21" s="3"/>
      <c r="O21" s="3">
        <v>14</v>
      </c>
      <c r="P21" s="3">
        <v>14</v>
      </c>
      <c r="Q21" s="3">
        <v>209</v>
      </c>
    </row>
    <row r="22" spans="1:17" x14ac:dyDescent="0.25">
      <c r="A22" s="6" t="s">
        <v>194</v>
      </c>
      <c r="B22" s="3"/>
      <c r="C22" s="3"/>
      <c r="D22" s="3"/>
      <c r="E22" s="3">
        <v>1</v>
      </c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1</v>
      </c>
    </row>
    <row r="23" spans="1:17" x14ac:dyDescent="0.25">
      <c r="A23" s="6" t="s">
        <v>146</v>
      </c>
      <c r="B23" s="3"/>
      <c r="C23" s="3"/>
      <c r="D23" s="3"/>
      <c r="E23" s="3">
        <v>1</v>
      </c>
      <c r="F23" s="3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1</v>
      </c>
    </row>
    <row r="24" spans="1:17" x14ac:dyDescent="0.25">
      <c r="A24" s="6" t="s">
        <v>104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>
        <v>1</v>
      </c>
      <c r="N24" s="3"/>
      <c r="O24" s="3"/>
      <c r="P24" s="3"/>
      <c r="Q24" s="3">
        <v>1</v>
      </c>
    </row>
    <row r="25" spans="1:17" x14ac:dyDescent="0.25">
      <c r="A25" s="6" t="s">
        <v>5</v>
      </c>
      <c r="B25" s="3"/>
      <c r="C25" s="3"/>
      <c r="D25" s="3">
        <v>16</v>
      </c>
      <c r="E25" s="3">
        <v>909</v>
      </c>
      <c r="F25" s="3">
        <v>925</v>
      </c>
      <c r="G25" s="3"/>
      <c r="H25" s="3"/>
      <c r="I25" s="3"/>
      <c r="J25" s="3">
        <v>10</v>
      </c>
      <c r="K25" s="3">
        <v>57</v>
      </c>
      <c r="L25" s="3">
        <v>440</v>
      </c>
      <c r="M25" s="3">
        <v>507</v>
      </c>
      <c r="N25" s="3">
        <v>1</v>
      </c>
      <c r="O25" s="3">
        <v>65</v>
      </c>
      <c r="P25" s="3">
        <v>66</v>
      </c>
      <c r="Q25" s="3">
        <v>1498</v>
      </c>
    </row>
    <row r="26" spans="1:17" x14ac:dyDescent="0.25">
      <c r="A26" s="6" t="s">
        <v>99</v>
      </c>
      <c r="B26" s="3"/>
      <c r="C26" s="3"/>
      <c r="D26" s="3"/>
      <c r="E26" s="3">
        <v>4</v>
      </c>
      <c r="F26" s="3">
        <v>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4</v>
      </c>
    </row>
    <row r="27" spans="1:17" x14ac:dyDescent="0.25">
      <c r="A27" s="6" t="s">
        <v>172</v>
      </c>
      <c r="B27" s="3"/>
      <c r="C27" s="3"/>
      <c r="D27" s="3"/>
      <c r="E27" s="3">
        <v>1</v>
      </c>
      <c r="F27" s="3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1</v>
      </c>
    </row>
    <row r="28" spans="1:17" x14ac:dyDescent="0.25">
      <c r="A28" s="6" t="s">
        <v>92</v>
      </c>
      <c r="B28" s="3"/>
      <c r="C28" s="3"/>
      <c r="D28" s="3"/>
      <c r="E28" s="3">
        <v>1</v>
      </c>
      <c r="F28" s="3">
        <v>1</v>
      </c>
      <c r="G28" s="3"/>
      <c r="H28" s="3"/>
      <c r="I28" s="3"/>
      <c r="J28" s="3"/>
      <c r="K28" s="3"/>
      <c r="L28" s="3"/>
      <c r="M28" s="3"/>
      <c r="N28" s="3"/>
      <c r="O28" s="3">
        <v>6</v>
      </c>
      <c r="P28" s="3">
        <v>6</v>
      </c>
      <c r="Q28" s="3">
        <v>7</v>
      </c>
    </row>
    <row r="29" spans="1:17" x14ac:dyDescent="0.25">
      <c r="A29" s="5" t="s">
        <v>195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6" t="s">
        <v>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8</v>
      </c>
      <c r="M30" s="3">
        <v>8</v>
      </c>
      <c r="N30" s="3"/>
      <c r="O30" s="3"/>
      <c r="P30" s="3"/>
      <c r="Q30" s="3">
        <v>8</v>
      </c>
    </row>
    <row r="31" spans="1:17" x14ac:dyDescent="0.25">
      <c r="A31" s="6" t="s">
        <v>21</v>
      </c>
      <c r="B31" s="3"/>
      <c r="C31" s="3"/>
      <c r="D31" s="3"/>
      <c r="E31" s="3">
        <v>1</v>
      </c>
      <c r="F31" s="3">
        <v>1</v>
      </c>
      <c r="G31" s="3">
        <v>1</v>
      </c>
      <c r="H31" s="3"/>
      <c r="I31" s="3"/>
      <c r="J31" s="3"/>
      <c r="K31" s="3"/>
      <c r="L31" s="3">
        <v>3</v>
      </c>
      <c r="M31" s="3">
        <v>4</v>
      </c>
      <c r="N31" s="3"/>
      <c r="O31" s="3"/>
      <c r="P31" s="3"/>
      <c r="Q31" s="3">
        <v>5</v>
      </c>
    </row>
    <row r="32" spans="1:17" x14ac:dyDescent="0.25">
      <c r="A32" s="6" t="s">
        <v>180</v>
      </c>
      <c r="B32" s="3"/>
      <c r="C32" s="3"/>
      <c r="D32" s="3"/>
      <c r="E32" s="3">
        <v>3</v>
      </c>
      <c r="F32" s="3">
        <v>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3</v>
      </c>
    </row>
    <row r="33" spans="1:17" x14ac:dyDescent="0.25">
      <c r="A33" s="6" t="s">
        <v>11</v>
      </c>
      <c r="B33" s="3"/>
      <c r="C33" s="3"/>
      <c r="D33" s="3"/>
      <c r="E33" s="3">
        <v>1</v>
      </c>
      <c r="F33" s="3">
        <v>1</v>
      </c>
      <c r="G33" s="3"/>
      <c r="H33" s="3"/>
      <c r="I33" s="3"/>
      <c r="J33" s="3"/>
      <c r="K33" s="3"/>
      <c r="L33" s="3">
        <v>2</v>
      </c>
      <c r="M33" s="3">
        <v>2</v>
      </c>
      <c r="N33" s="3"/>
      <c r="O33" s="3"/>
      <c r="P33" s="3"/>
      <c r="Q33" s="3">
        <v>3</v>
      </c>
    </row>
    <row r="34" spans="1:17" x14ac:dyDescent="0.25">
      <c r="A34" s="6" t="s">
        <v>161</v>
      </c>
      <c r="B34" s="3"/>
      <c r="C34" s="3"/>
      <c r="D34" s="3"/>
      <c r="E34" s="3">
        <v>1</v>
      </c>
      <c r="F34" s="3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</v>
      </c>
    </row>
    <row r="35" spans="1:17" x14ac:dyDescent="0.25">
      <c r="A35" s="6" t="s">
        <v>22</v>
      </c>
      <c r="B35" s="3"/>
      <c r="C35" s="3"/>
      <c r="D35" s="3"/>
      <c r="E35" s="3">
        <v>2</v>
      </c>
      <c r="F35" s="3">
        <v>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</v>
      </c>
    </row>
    <row r="36" spans="1:17" x14ac:dyDescent="0.25">
      <c r="A36" s="6" t="s">
        <v>168</v>
      </c>
      <c r="B36" s="3"/>
      <c r="C36" s="3"/>
      <c r="D36" s="3"/>
      <c r="E36" s="3">
        <v>1</v>
      </c>
      <c r="F36" s="3">
        <v>1</v>
      </c>
      <c r="G36" s="3"/>
      <c r="H36" s="3"/>
      <c r="I36" s="3"/>
      <c r="J36" s="3"/>
      <c r="K36" s="3"/>
      <c r="L36" s="3">
        <v>4</v>
      </c>
      <c r="M36" s="3">
        <v>4</v>
      </c>
      <c r="N36" s="3"/>
      <c r="O36" s="3"/>
      <c r="P36" s="3"/>
      <c r="Q36" s="3">
        <v>5</v>
      </c>
    </row>
    <row r="37" spans="1:17" x14ac:dyDescent="0.25">
      <c r="A37" s="6" t="s">
        <v>12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>
        <v>1</v>
      </c>
      <c r="N37" s="3"/>
      <c r="O37" s="3"/>
      <c r="P37" s="3"/>
      <c r="Q37" s="3">
        <v>1</v>
      </c>
    </row>
    <row r="38" spans="1:17" x14ac:dyDescent="0.25">
      <c r="A38" s="6" t="s">
        <v>14</v>
      </c>
      <c r="B38" s="3"/>
      <c r="C38" s="3"/>
      <c r="D38" s="3"/>
      <c r="E38" s="3">
        <v>2</v>
      </c>
      <c r="F38" s="3">
        <v>2</v>
      </c>
      <c r="G38" s="3"/>
      <c r="H38" s="3"/>
      <c r="I38" s="3"/>
      <c r="J38" s="3"/>
      <c r="K38" s="3"/>
      <c r="L38" s="3">
        <v>5</v>
      </c>
      <c r="M38" s="3">
        <v>5</v>
      </c>
      <c r="N38" s="3"/>
      <c r="O38" s="3"/>
      <c r="P38" s="3"/>
      <c r="Q38" s="3">
        <v>7</v>
      </c>
    </row>
    <row r="39" spans="1:17" x14ac:dyDescent="0.25">
      <c r="A39" s="6" t="s">
        <v>24</v>
      </c>
      <c r="B39" s="3"/>
      <c r="C39" s="3"/>
      <c r="D39" s="3"/>
      <c r="E39" s="3">
        <v>1</v>
      </c>
      <c r="F39" s="3">
        <v>1</v>
      </c>
      <c r="G39" s="3"/>
      <c r="H39" s="3"/>
      <c r="I39" s="3"/>
      <c r="J39" s="3"/>
      <c r="K39" s="3"/>
      <c r="L39" s="3">
        <v>2</v>
      </c>
      <c r="M39" s="3">
        <v>2</v>
      </c>
      <c r="N39" s="3"/>
      <c r="O39" s="3"/>
      <c r="P39" s="3"/>
      <c r="Q39" s="3">
        <v>3</v>
      </c>
    </row>
    <row r="40" spans="1:17" x14ac:dyDescent="0.25">
      <c r="A40" s="6" t="s">
        <v>145</v>
      </c>
      <c r="B40" s="3"/>
      <c r="C40" s="3"/>
      <c r="D40" s="3"/>
      <c r="E40" s="3">
        <v>1</v>
      </c>
      <c r="F40" s="3">
        <v>1</v>
      </c>
      <c r="G40" s="3"/>
      <c r="H40" s="3"/>
      <c r="I40" s="3"/>
      <c r="J40" s="3"/>
      <c r="K40" s="3">
        <v>1</v>
      </c>
      <c r="L40" s="3">
        <v>4</v>
      </c>
      <c r="M40" s="3">
        <v>5</v>
      </c>
      <c r="N40" s="3"/>
      <c r="O40" s="3">
        <v>4</v>
      </c>
      <c r="P40" s="3">
        <v>4</v>
      </c>
      <c r="Q40" s="3">
        <v>10</v>
      </c>
    </row>
    <row r="41" spans="1:17" x14ac:dyDescent="0.25">
      <c r="A41" s="6" t="s">
        <v>111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>
        <v>1</v>
      </c>
      <c r="M41" s="3">
        <v>1</v>
      </c>
      <c r="N41" s="3"/>
      <c r="O41" s="3"/>
      <c r="P41" s="3"/>
      <c r="Q41" s="3">
        <v>1</v>
      </c>
    </row>
    <row r="42" spans="1:17" x14ac:dyDescent="0.25">
      <c r="A42" s="6" t="s">
        <v>142</v>
      </c>
      <c r="B42" s="3"/>
      <c r="C42" s="3"/>
      <c r="D42" s="3"/>
      <c r="E42" s="3"/>
      <c r="F42" s="3"/>
      <c r="G42" s="3"/>
      <c r="H42" s="3"/>
      <c r="I42" s="3"/>
      <c r="J42" s="3"/>
      <c r="K42" s="3">
        <v>1</v>
      </c>
      <c r="L42" s="3">
        <v>4</v>
      </c>
      <c r="M42" s="3">
        <v>5</v>
      </c>
      <c r="N42" s="3"/>
      <c r="O42" s="3"/>
      <c r="P42" s="3"/>
      <c r="Q42" s="3">
        <v>5</v>
      </c>
    </row>
    <row r="43" spans="1:17" x14ac:dyDescent="0.25">
      <c r="A43" s="6" t="s">
        <v>149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v>1</v>
      </c>
      <c r="M43" s="3">
        <v>1</v>
      </c>
      <c r="N43" s="3"/>
      <c r="O43" s="3"/>
      <c r="P43" s="3"/>
      <c r="Q43" s="3">
        <v>1</v>
      </c>
    </row>
    <row r="44" spans="1:17" x14ac:dyDescent="0.25">
      <c r="A44" s="6" t="s">
        <v>108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>
        <v>1</v>
      </c>
      <c r="M44" s="3">
        <v>1</v>
      </c>
      <c r="N44" s="3"/>
      <c r="O44" s="3"/>
      <c r="P44" s="3"/>
      <c r="Q44" s="3">
        <v>1</v>
      </c>
    </row>
    <row r="45" spans="1:17" x14ac:dyDescent="0.25">
      <c r="A45" s="6" t="s">
        <v>120</v>
      </c>
      <c r="B45" s="3"/>
      <c r="C45" s="3"/>
      <c r="D45" s="3"/>
      <c r="E45" s="3">
        <v>1</v>
      </c>
      <c r="F45" s="3">
        <v>1</v>
      </c>
      <c r="G45" s="3"/>
      <c r="H45" s="3"/>
      <c r="I45" s="3"/>
      <c r="J45" s="3"/>
      <c r="K45" s="3">
        <v>1</v>
      </c>
      <c r="L45" s="3">
        <v>6</v>
      </c>
      <c r="M45" s="3">
        <v>7</v>
      </c>
      <c r="N45" s="3"/>
      <c r="O45" s="3"/>
      <c r="P45" s="3"/>
      <c r="Q45" s="3">
        <v>8</v>
      </c>
    </row>
    <row r="46" spans="1:17" x14ac:dyDescent="0.25">
      <c r="A46" s="6" t="s">
        <v>36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>
        <v>8</v>
      </c>
      <c r="M46" s="3">
        <v>8</v>
      </c>
      <c r="N46" s="3"/>
      <c r="O46" s="3"/>
      <c r="P46" s="3"/>
      <c r="Q46" s="3">
        <v>8</v>
      </c>
    </row>
    <row r="47" spans="1:17" x14ac:dyDescent="0.25">
      <c r="A47" s="6" t="s">
        <v>38</v>
      </c>
      <c r="B47" s="3"/>
      <c r="C47" s="3"/>
      <c r="D47" s="3"/>
      <c r="E47" s="3"/>
      <c r="F47" s="3"/>
      <c r="G47" s="3"/>
      <c r="H47" s="3"/>
      <c r="I47" s="3"/>
      <c r="J47" s="3"/>
      <c r="K47" s="3">
        <v>1</v>
      </c>
      <c r="L47" s="3">
        <v>3</v>
      </c>
      <c r="M47" s="3">
        <v>4</v>
      </c>
      <c r="N47" s="3"/>
      <c r="O47" s="3"/>
      <c r="P47" s="3"/>
      <c r="Q47" s="3">
        <v>4</v>
      </c>
    </row>
    <row r="48" spans="1:17" x14ac:dyDescent="0.25">
      <c r="A48" s="6" t="s">
        <v>26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>
        <v>5</v>
      </c>
      <c r="M48" s="3">
        <v>5</v>
      </c>
      <c r="N48" s="3"/>
      <c r="O48" s="3"/>
      <c r="P48" s="3"/>
      <c r="Q48" s="3">
        <v>5</v>
      </c>
    </row>
    <row r="49" spans="1:17" x14ac:dyDescent="0.25">
      <c r="A49" s="6" t="s">
        <v>58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1</v>
      </c>
      <c r="M49" s="3">
        <v>1</v>
      </c>
      <c r="N49" s="3"/>
      <c r="O49" s="3"/>
      <c r="P49" s="3"/>
      <c r="Q49" s="3">
        <v>1</v>
      </c>
    </row>
    <row r="50" spans="1:17" x14ac:dyDescent="0.25">
      <c r="A50" s="6" t="s">
        <v>170</v>
      </c>
      <c r="B50" s="3"/>
      <c r="C50" s="3"/>
      <c r="D50" s="3"/>
      <c r="E50" s="3">
        <v>3</v>
      </c>
      <c r="F50" s="3">
        <v>3</v>
      </c>
      <c r="G50" s="3"/>
      <c r="H50" s="3"/>
      <c r="I50" s="3"/>
      <c r="J50" s="3"/>
      <c r="K50" s="3">
        <v>1</v>
      </c>
      <c r="L50" s="3"/>
      <c r="M50" s="3">
        <v>1</v>
      </c>
      <c r="N50" s="3"/>
      <c r="O50" s="3"/>
      <c r="P50" s="3"/>
      <c r="Q50" s="3">
        <v>4</v>
      </c>
    </row>
    <row r="51" spans="1:17" x14ac:dyDescent="0.25">
      <c r="A51" s="6" t="s">
        <v>167</v>
      </c>
      <c r="B51" s="3"/>
      <c r="C51" s="3"/>
      <c r="D51" s="3"/>
      <c r="E51" s="3"/>
      <c r="F51" s="3"/>
      <c r="G51" s="3"/>
      <c r="H51" s="3"/>
      <c r="I51" s="3"/>
      <c r="J51" s="3"/>
      <c r="K51" s="3">
        <v>1</v>
      </c>
      <c r="L51" s="3">
        <v>2</v>
      </c>
      <c r="M51" s="3">
        <v>3</v>
      </c>
      <c r="N51" s="3"/>
      <c r="O51" s="3"/>
      <c r="P51" s="3"/>
      <c r="Q51" s="3">
        <v>3</v>
      </c>
    </row>
    <row r="52" spans="1:17" x14ac:dyDescent="0.25">
      <c r="A52" s="6" t="s">
        <v>221</v>
      </c>
      <c r="B52" s="3"/>
      <c r="C52" s="3"/>
      <c r="D52" s="3"/>
      <c r="E52" s="3">
        <v>1</v>
      </c>
      <c r="F52" s="3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>
        <v>1</v>
      </c>
    </row>
    <row r="53" spans="1:17" x14ac:dyDescent="0.25">
      <c r="A53" s="6" t="s">
        <v>162</v>
      </c>
      <c r="B53" s="3"/>
      <c r="C53" s="3"/>
      <c r="D53" s="3"/>
      <c r="E53" s="3">
        <v>1</v>
      </c>
      <c r="F53" s="3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>
        <v>1</v>
      </c>
    </row>
    <row r="54" spans="1:17" x14ac:dyDescent="0.25">
      <c r="A54" s="6" t="s">
        <v>141</v>
      </c>
      <c r="B54" s="3"/>
      <c r="C54" s="3"/>
      <c r="D54" s="3"/>
      <c r="E54" s="3">
        <v>1</v>
      </c>
      <c r="F54" s="3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</row>
    <row r="55" spans="1:17" x14ac:dyDescent="0.25">
      <c r="A55" s="5" t="s">
        <v>196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5">
      <c r="A56" s="6" t="s">
        <v>150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>
        <v>1</v>
      </c>
      <c r="M56" s="3">
        <v>1</v>
      </c>
      <c r="N56" s="3"/>
      <c r="O56" s="3"/>
      <c r="P56" s="3"/>
      <c r="Q56" s="3">
        <v>1</v>
      </c>
    </row>
    <row r="57" spans="1:17" x14ac:dyDescent="0.25">
      <c r="A57" s="6" t="s">
        <v>154</v>
      </c>
      <c r="B57" s="3"/>
      <c r="C57" s="3"/>
      <c r="D57" s="3"/>
      <c r="E57" s="3"/>
      <c r="F57" s="3"/>
      <c r="G57" s="3"/>
      <c r="H57" s="3"/>
      <c r="I57" s="3"/>
      <c r="J57" s="3">
        <v>1</v>
      </c>
      <c r="K57" s="3">
        <v>2</v>
      </c>
      <c r="L57" s="3">
        <v>4</v>
      </c>
      <c r="M57" s="3">
        <v>7</v>
      </c>
      <c r="N57" s="3"/>
      <c r="O57" s="3"/>
      <c r="P57" s="3"/>
      <c r="Q57" s="3">
        <v>7</v>
      </c>
    </row>
    <row r="58" spans="1:17" x14ac:dyDescent="0.25">
      <c r="A58" s="6" t="s">
        <v>101</v>
      </c>
      <c r="B58" s="3"/>
      <c r="C58" s="3"/>
      <c r="D58" s="3"/>
      <c r="E58" s="3">
        <v>1</v>
      </c>
      <c r="F58" s="3">
        <v>1</v>
      </c>
      <c r="G58" s="3"/>
      <c r="H58" s="3"/>
      <c r="I58" s="3"/>
      <c r="J58" s="3"/>
      <c r="K58" s="3">
        <v>1</v>
      </c>
      <c r="L58" s="3"/>
      <c r="M58" s="3">
        <v>1</v>
      </c>
      <c r="N58" s="3"/>
      <c r="O58" s="3"/>
      <c r="P58" s="3"/>
      <c r="Q58" s="3">
        <v>2</v>
      </c>
    </row>
    <row r="59" spans="1:17" x14ac:dyDescent="0.25">
      <c r="A59" s="6" t="s">
        <v>83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3</v>
      </c>
      <c r="M59" s="3">
        <v>3</v>
      </c>
      <c r="N59" s="3"/>
      <c r="O59" s="3"/>
      <c r="P59" s="3"/>
      <c r="Q59" s="3">
        <v>3</v>
      </c>
    </row>
    <row r="60" spans="1:17" x14ac:dyDescent="0.25">
      <c r="A60" s="6" t="s">
        <v>136</v>
      </c>
      <c r="B60" s="3"/>
      <c r="C60" s="3"/>
      <c r="D60" s="3"/>
      <c r="E60" s="3">
        <v>1</v>
      </c>
      <c r="F60" s="3">
        <v>1</v>
      </c>
      <c r="G60" s="3"/>
      <c r="H60" s="3">
        <v>1</v>
      </c>
      <c r="I60" s="3">
        <v>2</v>
      </c>
      <c r="J60" s="3">
        <v>1</v>
      </c>
      <c r="K60" s="3"/>
      <c r="L60" s="3">
        <v>1</v>
      </c>
      <c r="M60" s="3">
        <v>5</v>
      </c>
      <c r="N60" s="3"/>
      <c r="O60" s="3"/>
      <c r="P60" s="3"/>
      <c r="Q60" s="3">
        <v>6</v>
      </c>
    </row>
    <row r="61" spans="1:17" x14ac:dyDescent="0.25">
      <c r="A61" s="6" t="s">
        <v>135</v>
      </c>
      <c r="B61" s="3"/>
      <c r="C61" s="3"/>
      <c r="D61" s="3"/>
      <c r="E61" s="3">
        <v>2</v>
      </c>
      <c r="F61" s="3">
        <v>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2</v>
      </c>
    </row>
    <row r="62" spans="1:17" x14ac:dyDescent="0.25">
      <c r="A62" s="6" t="s">
        <v>173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6</v>
      </c>
      <c r="M62" s="3">
        <v>6</v>
      </c>
      <c r="N62" s="3"/>
      <c r="O62" s="3">
        <v>1</v>
      </c>
      <c r="P62" s="3">
        <v>1</v>
      </c>
      <c r="Q62" s="3">
        <v>7</v>
      </c>
    </row>
    <row r="63" spans="1:17" x14ac:dyDescent="0.25">
      <c r="A63" s="6" t="s">
        <v>34</v>
      </c>
      <c r="B63" s="3"/>
      <c r="C63" s="3"/>
      <c r="D63" s="3"/>
      <c r="E63" s="3"/>
      <c r="F63" s="3"/>
      <c r="G63" s="3"/>
      <c r="H63" s="3"/>
      <c r="I63" s="3">
        <v>1</v>
      </c>
      <c r="J63" s="3"/>
      <c r="K63" s="3"/>
      <c r="L63" s="3"/>
      <c r="M63" s="3">
        <v>1</v>
      </c>
      <c r="N63" s="3"/>
      <c r="O63" s="3"/>
      <c r="P63" s="3"/>
      <c r="Q63" s="3">
        <v>1</v>
      </c>
    </row>
    <row r="64" spans="1:17" x14ac:dyDescent="0.25">
      <c r="A64" s="6" t="s">
        <v>126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>
        <v>1</v>
      </c>
      <c r="M64" s="3">
        <v>1</v>
      </c>
      <c r="N64" s="3"/>
      <c r="O64" s="3"/>
      <c r="P64" s="3"/>
      <c r="Q64" s="3">
        <v>1</v>
      </c>
    </row>
    <row r="65" spans="1:17" x14ac:dyDescent="0.25">
      <c r="A65" s="6" t="s">
        <v>80</v>
      </c>
      <c r="B65" s="3"/>
      <c r="C65" s="3"/>
      <c r="D65" s="3"/>
      <c r="E65" s="3">
        <v>1</v>
      </c>
      <c r="F65" s="3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1</v>
      </c>
    </row>
    <row r="66" spans="1:17" x14ac:dyDescent="0.25">
      <c r="A66" s="6" t="s">
        <v>63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>
        <v>1</v>
      </c>
      <c r="M66" s="3">
        <v>1</v>
      </c>
      <c r="N66" s="3"/>
      <c r="O66" s="3"/>
      <c r="P66" s="3"/>
      <c r="Q66" s="3">
        <v>1</v>
      </c>
    </row>
    <row r="67" spans="1:17" x14ac:dyDescent="0.25">
      <c r="A67" s="6" t="s">
        <v>68</v>
      </c>
      <c r="B67" s="3"/>
      <c r="C67" s="3"/>
      <c r="D67" s="3"/>
      <c r="E67" s="3"/>
      <c r="F67" s="3"/>
      <c r="G67" s="3"/>
      <c r="H67" s="3"/>
      <c r="I67" s="3">
        <v>1</v>
      </c>
      <c r="J67" s="3"/>
      <c r="K67" s="3">
        <v>1</v>
      </c>
      <c r="L67" s="3">
        <v>1</v>
      </c>
      <c r="M67" s="3">
        <v>3</v>
      </c>
      <c r="N67" s="3"/>
      <c r="O67" s="3"/>
      <c r="P67" s="3"/>
      <c r="Q67" s="3">
        <v>3</v>
      </c>
    </row>
    <row r="68" spans="1:17" x14ac:dyDescent="0.25">
      <c r="A68" s="6" t="s">
        <v>33</v>
      </c>
      <c r="B68" s="3"/>
      <c r="C68" s="3"/>
      <c r="D68" s="3"/>
      <c r="E68" s="3">
        <v>1</v>
      </c>
      <c r="F68" s="3">
        <v>1</v>
      </c>
      <c r="G68" s="3"/>
      <c r="H68" s="3"/>
      <c r="I68" s="3"/>
      <c r="J68" s="3">
        <v>1</v>
      </c>
      <c r="K68" s="3"/>
      <c r="L68" s="3"/>
      <c r="M68" s="3">
        <v>1</v>
      </c>
      <c r="N68" s="3"/>
      <c r="O68" s="3"/>
      <c r="P68" s="3"/>
      <c r="Q68" s="3">
        <v>2</v>
      </c>
    </row>
    <row r="69" spans="1:17" x14ac:dyDescent="0.25">
      <c r="A69" s="6" t="s">
        <v>122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>
        <v>2</v>
      </c>
      <c r="M69" s="3">
        <v>2</v>
      </c>
      <c r="N69" s="3"/>
      <c r="O69" s="3"/>
      <c r="P69" s="3"/>
      <c r="Q69" s="3">
        <v>2</v>
      </c>
    </row>
    <row r="70" spans="1:17" x14ac:dyDescent="0.25">
      <c r="A70" s="6" t="s">
        <v>43</v>
      </c>
      <c r="B70" s="3"/>
      <c r="C70" s="3"/>
      <c r="D70" s="3"/>
      <c r="E70" s="3"/>
      <c r="F70" s="3"/>
      <c r="G70" s="3"/>
      <c r="H70" s="3"/>
      <c r="I70" s="3"/>
      <c r="J70" s="3">
        <v>3</v>
      </c>
      <c r="K70" s="3">
        <v>4</v>
      </c>
      <c r="L70" s="3">
        <v>1</v>
      </c>
      <c r="M70" s="3">
        <v>8</v>
      </c>
      <c r="N70" s="3"/>
      <c r="O70" s="3"/>
      <c r="P70" s="3"/>
      <c r="Q70" s="3">
        <v>8</v>
      </c>
    </row>
    <row r="71" spans="1:17" x14ac:dyDescent="0.25">
      <c r="A71" s="6" t="s">
        <v>28</v>
      </c>
      <c r="B71" s="3"/>
      <c r="C71" s="3"/>
      <c r="D71" s="3"/>
      <c r="E71" s="3">
        <v>1</v>
      </c>
      <c r="F71" s="3">
        <v>1</v>
      </c>
      <c r="G71" s="3"/>
      <c r="H71" s="3"/>
      <c r="I71" s="3"/>
      <c r="J71" s="3"/>
      <c r="K71" s="3">
        <v>1</v>
      </c>
      <c r="L71" s="3"/>
      <c r="M71" s="3">
        <v>1</v>
      </c>
      <c r="N71" s="3"/>
      <c r="O71" s="3"/>
      <c r="P71" s="3"/>
      <c r="Q71" s="3">
        <v>2</v>
      </c>
    </row>
    <row r="72" spans="1:17" x14ac:dyDescent="0.25">
      <c r="A72" s="6" t="s">
        <v>153</v>
      </c>
      <c r="B72" s="3"/>
      <c r="C72" s="3"/>
      <c r="D72" s="3"/>
      <c r="E72" s="3"/>
      <c r="F72" s="3"/>
      <c r="G72" s="3"/>
      <c r="H72" s="3"/>
      <c r="I72" s="3"/>
      <c r="J72" s="3">
        <v>1</v>
      </c>
      <c r="K72" s="3"/>
      <c r="L72" s="3">
        <v>3</v>
      </c>
      <c r="M72" s="3">
        <v>4</v>
      </c>
      <c r="N72" s="3"/>
      <c r="O72" s="3"/>
      <c r="P72" s="3"/>
      <c r="Q72" s="3">
        <v>4</v>
      </c>
    </row>
    <row r="73" spans="1:17" x14ac:dyDescent="0.25">
      <c r="A73" s="6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>
        <v>1</v>
      </c>
      <c r="M73" s="3">
        <v>1</v>
      </c>
      <c r="N73" s="3"/>
      <c r="O73" s="3"/>
      <c r="P73" s="3"/>
      <c r="Q73" s="3">
        <v>1</v>
      </c>
    </row>
    <row r="74" spans="1:17" x14ac:dyDescent="0.25">
      <c r="A74" s="6" t="s">
        <v>39</v>
      </c>
      <c r="B74" s="3"/>
      <c r="C74" s="3"/>
      <c r="D74" s="3"/>
      <c r="E74" s="3">
        <v>2</v>
      </c>
      <c r="F74" s="3">
        <v>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2</v>
      </c>
    </row>
    <row r="75" spans="1:17" x14ac:dyDescent="0.25">
      <c r="A75" s="6" t="s">
        <v>71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>
        <v>1</v>
      </c>
      <c r="M75" s="3">
        <v>1</v>
      </c>
      <c r="N75" s="3"/>
      <c r="O75" s="3"/>
      <c r="P75" s="3"/>
      <c r="Q75" s="3">
        <v>1</v>
      </c>
    </row>
    <row r="76" spans="1:17" x14ac:dyDescent="0.25">
      <c r="A76" s="6" t="s">
        <v>49</v>
      </c>
      <c r="B76" s="3"/>
      <c r="C76" s="3"/>
      <c r="D76" s="3"/>
      <c r="E76" s="3">
        <v>2</v>
      </c>
      <c r="F76" s="3">
        <v>2</v>
      </c>
      <c r="G76" s="3"/>
      <c r="H76" s="3"/>
      <c r="I76" s="3"/>
      <c r="J76" s="3"/>
      <c r="K76" s="3"/>
      <c r="L76" s="3">
        <v>1</v>
      </c>
      <c r="M76" s="3">
        <v>1</v>
      </c>
      <c r="N76" s="3"/>
      <c r="O76" s="3"/>
      <c r="P76" s="3"/>
      <c r="Q76" s="3">
        <v>3</v>
      </c>
    </row>
    <row r="77" spans="1:17" x14ac:dyDescent="0.25">
      <c r="A77" s="6" t="s">
        <v>42</v>
      </c>
      <c r="B77" s="3"/>
      <c r="C77" s="3"/>
      <c r="D77" s="3"/>
      <c r="E77" s="3">
        <v>2</v>
      </c>
      <c r="F77" s="3">
        <v>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2</v>
      </c>
    </row>
    <row r="78" spans="1:17" x14ac:dyDescent="0.25">
      <c r="A78" s="6" t="s">
        <v>84</v>
      </c>
      <c r="B78" s="3"/>
      <c r="C78" s="3"/>
      <c r="D78" s="3"/>
      <c r="E78" s="3">
        <v>1</v>
      </c>
      <c r="F78" s="3">
        <v>1</v>
      </c>
      <c r="G78" s="3"/>
      <c r="H78" s="3"/>
      <c r="I78" s="3"/>
      <c r="J78" s="3"/>
      <c r="K78" s="3">
        <v>1</v>
      </c>
      <c r="L78" s="3">
        <v>1</v>
      </c>
      <c r="M78" s="3">
        <v>2</v>
      </c>
      <c r="N78" s="3"/>
      <c r="O78" s="3"/>
      <c r="P78" s="3"/>
      <c r="Q78" s="3">
        <v>3</v>
      </c>
    </row>
    <row r="79" spans="1:17" x14ac:dyDescent="0.25">
      <c r="A79" s="6" t="s">
        <v>139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>
        <v>2</v>
      </c>
      <c r="M79" s="3">
        <v>2</v>
      </c>
      <c r="N79" s="3"/>
      <c r="O79" s="3"/>
      <c r="P79" s="3"/>
      <c r="Q79" s="3">
        <v>2</v>
      </c>
    </row>
    <row r="80" spans="1:17" x14ac:dyDescent="0.25">
      <c r="A80" s="6" t="s">
        <v>132</v>
      </c>
      <c r="B80" s="3"/>
      <c r="C80" s="3"/>
      <c r="D80" s="3"/>
      <c r="E80" s="3">
        <v>1</v>
      </c>
      <c r="F80" s="3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</v>
      </c>
    </row>
    <row r="81" spans="1:17" x14ac:dyDescent="0.25">
      <c r="A81" s="6" t="s">
        <v>95</v>
      </c>
      <c r="B81" s="3"/>
      <c r="C81" s="3"/>
      <c r="D81" s="3">
        <v>2</v>
      </c>
      <c r="E81" s="3"/>
      <c r="F81" s="3">
        <v>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2</v>
      </c>
    </row>
    <row r="82" spans="1:17" x14ac:dyDescent="0.25">
      <c r="A82" s="6" t="s">
        <v>151</v>
      </c>
      <c r="B82" s="3"/>
      <c r="C82" s="3"/>
      <c r="D82" s="3"/>
      <c r="E82" s="3">
        <v>1</v>
      </c>
      <c r="F82" s="3">
        <v>1</v>
      </c>
      <c r="G82" s="3"/>
      <c r="H82" s="3"/>
      <c r="I82" s="3"/>
      <c r="J82" s="3">
        <v>1</v>
      </c>
      <c r="K82" s="3">
        <v>3</v>
      </c>
      <c r="L82" s="3">
        <v>9</v>
      </c>
      <c r="M82" s="3">
        <v>13</v>
      </c>
      <c r="N82" s="3"/>
      <c r="O82" s="3">
        <v>1</v>
      </c>
      <c r="P82" s="3">
        <v>1</v>
      </c>
      <c r="Q82" s="3">
        <v>15</v>
      </c>
    </row>
    <row r="83" spans="1:17" x14ac:dyDescent="0.25">
      <c r="A83" s="6" t="s">
        <v>44</v>
      </c>
      <c r="B83" s="3"/>
      <c r="C83" s="3"/>
      <c r="D83" s="3"/>
      <c r="E83" s="3">
        <v>3</v>
      </c>
      <c r="F83" s="3">
        <v>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3</v>
      </c>
    </row>
    <row r="84" spans="1:17" x14ac:dyDescent="0.25">
      <c r="A84" s="5" t="s">
        <v>198</v>
      </c>
      <c r="B84" s="3">
        <v>4</v>
      </c>
      <c r="C84" s="3">
        <v>4</v>
      </c>
      <c r="D84" s="3">
        <v>27</v>
      </c>
      <c r="E84" s="3">
        <v>1192</v>
      </c>
      <c r="F84" s="3">
        <v>1227</v>
      </c>
      <c r="G84" s="3">
        <v>1</v>
      </c>
      <c r="H84" s="3">
        <v>1</v>
      </c>
      <c r="I84" s="3">
        <v>6</v>
      </c>
      <c r="J84" s="3">
        <v>23</v>
      </c>
      <c r="K84" s="3">
        <v>84</v>
      </c>
      <c r="L84" s="3">
        <v>546</v>
      </c>
      <c r="M84" s="3">
        <v>661</v>
      </c>
      <c r="N84" s="3">
        <v>1</v>
      </c>
      <c r="O84" s="3">
        <v>91</v>
      </c>
      <c r="P84" s="3">
        <v>92</v>
      </c>
      <c r="Q84" s="3">
        <v>1980</v>
      </c>
    </row>
  </sheetData>
  <dataValidations count="1">
    <dataValidation type="list" allowBlank="1" showInputMessage="1" showErrorMessage="1" sqref="Q2" xr:uid="{34180D18-DC50-4034-B6BB-0E5DDF88ADFA}">
      <formula1>"L-M-V,M-J,Sabado"</formula1>
    </dataValidation>
  </dataValidation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AFD6-E9E2-4F49-B4B0-F2B2298D8217}">
  <dimension ref="A1:AV1624"/>
  <sheetViews>
    <sheetView tabSelected="1" workbookViewId="0">
      <selection sqref="A1:AT1624"/>
    </sheetView>
  </sheetViews>
  <sheetFormatPr baseColWidth="10" defaultRowHeight="15" x14ac:dyDescent="0.25"/>
  <cols>
    <col min="1" max="1" width="21.85546875" bestFit="1" customWidth="1"/>
    <col min="2" max="2" width="17.28515625" bestFit="1" customWidth="1"/>
    <col min="3" max="3" width="50" bestFit="1" customWidth="1"/>
    <col min="4" max="4" width="24.5703125" bestFit="1" customWidth="1"/>
    <col min="5" max="5" width="24.7109375" bestFit="1" customWidth="1"/>
    <col min="6" max="6" width="25" bestFit="1" customWidth="1"/>
    <col min="7" max="7" width="14.42578125" bestFit="1" customWidth="1"/>
    <col min="8" max="8" width="29.85546875" bestFit="1" customWidth="1"/>
    <col min="9" max="9" width="14.42578125" bestFit="1" customWidth="1"/>
    <col min="10" max="10" width="19.7109375" bestFit="1" customWidth="1"/>
    <col min="11" max="11" width="20" bestFit="1" customWidth="1"/>
    <col min="12" max="13" width="15.7109375" bestFit="1" customWidth="1"/>
    <col min="14" max="14" width="13" bestFit="1" customWidth="1"/>
    <col min="15" max="15" width="14" bestFit="1" customWidth="1"/>
    <col min="16" max="16" width="12.42578125" bestFit="1" customWidth="1"/>
    <col min="17" max="17" width="9" bestFit="1" customWidth="1"/>
    <col min="18" max="18" width="19" bestFit="1" customWidth="1"/>
    <col min="19" max="19" width="16.7109375" bestFit="1" customWidth="1"/>
    <col min="20" max="20" width="17.7109375" bestFit="1" customWidth="1"/>
    <col min="21" max="21" width="46.5703125" bestFit="1" customWidth="1"/>
    <col min="22" max="22" width="15.140625" bestFit="1" customWidth="1"/>
    <col min="23" max="23" width="50" bestFit="1" customWidth="1"/>
    <col min="24" max="24" width="36.5703125" bestFit="1" customWidth="1"/>
    <col min="25" max="25" width="31.85546875" bestFit="1" customWidth="1"/>
    <col min="26" max="26" width="30.140625" bestFit="1" customWidth="1"/>
    <col min="27" max="27" width="15.28515625" bestFit="1" customWidth="1"/>
    <col min="28" max="28" width="17.28515625" bestFit="1" customWidth="1"/>
    <col min="29" max="29" width="15.5703125" bestFit="1" customWidth="1"/>
    <col min="30" max="30" width="19" bestFit="1" customWidth="1"/>
    <col min="31" max="31" width="46.5703125" bestFit="1" customWidth="1"/>
    <col min="32" max="32" width="20.7109375" bestFit="1" customWidth="1"/>
    <col min="34" max="34" width="47.85546875" bestFit="1" customWidth="1"/>
    <col min="35" max="35" width="13.42578125" bestFit="1" customWidth="1"/>
    <col min="36" max="36" width="19.140625" style="13" bestFit="1" customWidth="1"/>
    <col min="37" max="37" width="20.85546875" bestFit="1" customWidth="1"/>
    <col min="38" max="38" width="10.5703125" bestFit="1" customWidth="1"/>
    <col min="39" max="39" width="7" bestFit="1" customWidth="1"/>
    <col min="40" max="40" width="7.42578125" bestFit="1" customWidth="1"/>
    <col min="41" max="41" width="18.140625" bestFit="1" customWidth="1"/>
    <col min="42" max="42" width="14.7109375" style="3" bestFit="1" customWidth="1"/>
    <col min="43" max="43" width="15.5703125" style="10" bestFit="1" customWidth="1"/>
    <col min="44" max="44" width="13.7109375" bestFit="1" customWidth="1"/>
    <col min="45" max="45" width="16.28515625" bestFit="1" customWidth="1"/>
    <col min="46" max="46" width="12.85546875" style="10" bestFit="1" customWidth="1"/>
    <col min="47" max="47" width="18.85546875" customWidth="1"/>
    <col min="48" max="48" width="19.7109375" customWidth="1"/>
  </cols>
  <sheetData>
    <row r="1" spans="1:48" x14ac:dyDescent="0.25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s="13" t="s">
        <v>283</v>
      </c>
      <c r="AK1" t="s">
        <v>284</v>
      </c>
      <c r="AL1" t="s">
        <v>285</v>
      </c>
      <c r="AM1" t="s">
        <v>286</v>
      </c>
      <c r="AN1" t="s">
        <v>287</v>
      </c>
      <c r="AO1" t="s">
        <v>298</v>
      </c>
      <c r="AP1" s="11" t="s">
        <v>299</v>
      </c>
      <c r="AQ1" s="12" t="s">
        <v>302</v>
      </c>
      <c r="AR1" s="8" t="s">
        <v>300</v>
      </c>
      <c r="AS1" s="8" t="s">
        <v>303</v>
      </c>
      <c r="AT1" s="12" t="s">
        <v>301</v>
      </c>
    </row>
    <row r="2" spans="1:48" x14ac:dyDescent="0.25">
      <c r="A2" s="14" t="s">
        <v>322</v>
      </c>
      <c r="B2" s="14" t="s">
        <v>292</v>
      </c>
      <c r="C2" s="14" t="s">
        <v>156</v>
      </c>
      <c r="D2" s="14" t="s">
        <v>46</v>
      </c>
      <c r="E2" s="14" t="s">
        <v>157</v>
      </c>
      <c r="F2" s="14" t="s">
        <v>158</v>
      </c>
      <c r="G2" s="14" t="s">
        <v>30</v>
      </c>
      <c r="H2" s="14" t="s">
        <v>323</v>
      </c>
      <c r="I2" s="14" t="s">
        <v>288</v>
      </c>
      <c r="J2" s="15">
        <v>45447</v>
      </c>
      <c r="K2" s="14" t="s">
        <v>324</v>
      </c>
      <c r="L2" s="16">
        <v>45438.812152777777</v>
      </c>
      <c r="M2" s="16">
        <v>45439.560474537036</v>
      </c>
      <c r="N2" s="16"/>
      <c r="O2" s="14" t="s">
        <v>288</v>
      </c>
      <c r="P2" s="14" t="s">
        <v>288</v>
      </c>
      <c r="Q2" s="14" t="s">
        <v>288</v>
      </c>
      <c r="R2" s="14" t="s">
        <v>288</v>
      </c>
      <c r="S2" s="14" t="s">
        <v>288</v>
      </c>
      <c r="T2" s="14" t="s">
        <v>292</v>
      </c>
      <c r="U2" s="14" t="s">
        <v>67</v>
      </c>
      <c r="V2" s="14" t="s">
        <v>6</v>
      </c>
      <c r="W2" s="14" t="s">
        <v>156</v>
      </c>
      <c r="X2" s="14" t="s">
        <v>46</v>
      </c>
      <c r="Y2" s="14" t="s">
        <v>157</v>
      </c>
      <c r="Z2" s="14" t="s">
        <v>158</v>
      </c>
      <c r="AA2" s="14" t="s">
        <v>7</v>
      </c>
      <c r="AB2" s="14" t="s">
        <v>325</v>
      </c>
      <c r="AC2" s="14" t="s">
        <v>8</v>
      </c>
      <c r="AD2" s="14" t="s">
        <v>88</v>
      </c>
      <c r="AE2" s="14" t="s">
        <v>5</v>
      </c>
      <c r="AF2" s="14" t="s">
        <v>290</v>
      </c>
      <c r="AG2" s="14" t="s">
        <v>291</v>
      </c>
      <c r="AH2" s="14" t="s">
        <v>326</v>
      </c>
      <c r="AI2">
        <v>44734167</v>
      </c>
      <c r="AJ2" s="16">
        <v>45438.812152777777</v>
      </c>
      <c r="AK2">
        <v>3</v>
      </c>
      <c r="AL2">
        <v>230.42</v>
      </c>
      <c r="AM2">
        <v>41.48</v>
      </c>
      <c r="AN2">
        <v>271.89999999999998</v>
      </c>
      <c r="AO2" s="14" t="e">
        <f>VLOOKUP(PaquetesTramos_estados_1[[#This Row],[tienda_stock]],#REF!,2,0)</f>
        <v>#REF!</v>
      </c>
      <c r="AP2" s="18">
        <v>1.0138888888888888</v>
      </c>
      <c r="AQ2" s="19" t="str">
        <f>IF(PaquetesTramos_estados_1[[#This Row],[estado_paquete]]="Empaquetado","listo",PaquetesTramos_estados_1[[#This Row],[pagado]]+(PaquetesTramos_estados_1[[#This Row],[Lead Time]]-1))</f>
        <v>listo</v>
      </c>
      <c r="AR2" s="16" t="str">
        <f ca="1">IF(PaquetesTramos_estados_1[[#This Row],[estado_paquete]]="empaquetado","listo",TEXT((DAY(TODAY())-DAY(PaquetesTramos_estados_1[[#This Row],[pagado]])),"dd")&amp;" Dias")</f>
        <v>listo</v>
      </c>
      <c r="AS2" s="14" t="str">
        <f ca="1">IF(PaquetesTramos_estados_1[[#This Row],[estado_paquete]]="Empaquetado","listo",IF(NOW()&lt;PaquetesTramos_estados_1[[#This Row],[TimeLimite]],"Dentro de Tiempo","Fuera de Tiempo"))</f>
        <v>listo</v>
      </c>
      <c r="AT2" s="19" t="str">
        <f t="shared" ref="AT2:AT65" si="0">TEXT(L2,"HH:MM")</f>
        <v>19:29</v>
      </c>
      <c r="AU2" s="9"/>
      <c r="AV2" s="1"/>
    </row>
    <row r="3" spans="1:48" x14ac:dyDescent="0.25">
      <c r="A3" s="14" t="s">
        <v>405</v>
      </c>
      <c r="B3" s="14" t="s">
        <v>292</v>
      </c>
      <c r="C3" s="14" t="s">
        <v>288</v>
      </c>
      <c r="D3" s="14" t="s">
        <v>1</v>
      </c>
      <c r="E3" s="14" t="s">
        <v>1</v>
      </c>
      <c r="F3" s="14" t="s">
        <v>152</v>
      </c>
      <c r="G3" s="14" t="s">
        <v>30</v>
      </c>
      <c r="H3" s="14" t="s">
        <v>406</v>
      </c>
      <c r="I3" s="14" t="s">
        <v>288</v>
      </c>
      <c r="J3" s="15">
        <v>45442</v>
      </c>
      <c r="K3" s="14" t="s">
        <v>407</v>
      </c>
      <c r="L3" s="16">
        <v>45436.948842592596</v>
      </c>
      <c r="M3" s="16">
        <v>45437.596412037034</v>
      </c>
      <c r="N3" s="16"/>
      <c r="O3" s="14" t="s">
        <v>288</v>
      </c>
      <c r="P3" s="14" t="s">
        <v>288</v>
      </c>
      <c r="Q3" s="14" t="s">
        <v>288</v>
      </c>
      <c r="R3" s="14" t="s">
        <v>288</v>
      </c>
      <c r="S3" s="14" t="s">
        <v>288</v>
      </c>
      <c r="T3" s="14" t="s">
        <v>292</v>
      </c>
      <c r="U3" s="14" t="s">
        <v>34</v>
      </c>
      <c r="V3" s="14" t="s">
        <v>87</v>
      </c>
      <c r="W3" s="14" t="s">
        <v>288</v>
      </c>
      <c r="X3" s="14" t="s">
        <v>288</v>
      </c>
      <c r="Y3" s="14" t="s">
        <v>288</v>
      </c>
      <c r="Z3" s="14" t="s">
        <v>288</v>
      </c>
      <c r="AA3" s="14" t="s">
        <v>7</v>
      </c>
      <c r="AB3" s="14" t="s">
        <v>408</v>
      </c>
      <c r="AC3" s="14" t="s">
        <v>8</v>
      </c>
      <c r="AD3" s="14" t="s">
        <v>32</v>
      </c>
      <c r="AE3" s="14" t="s">
        <v>5</v>
      </c>
      <c r="AF3" s="14" t="s">
        <v>290</v>
      </c>
      <c r="AG3" s="14" t="s">
        <v>291</v>
      </c>
      <c r="AH3" s="14" t="s">
        <v>409</v>
      </c>
      <c r="AI3">
        <v>40341027</v>
      </c>
      <c r="AJ3" s="16">
        <v>45436.948842592596</v>
      </c>
      <c r="AK3">
        <v>2</v>
      </c>
      <c r="AL3">
        <v>107.71</v>
      </c>
      <c r="AM3">
        <v>19.39</v>
      </c>
      <c r="AN3">
        <v>127.1</v>
      </c>
      <c r="AO3" s="14" t="e">
        <f>VLOOKUP(PaquetesTramos_estados_1[[#This Row],[tienda_stock]],#REF!,2,0)</f>
        <v>#REF!</v>
      </c>
      <c r="AP3" s="18">
        <v>1.0138888888888888</v>
      </c>
      <c r="AQ3" s="19" t="str">
        <f>IF(PaquetesTramos_estados_1[[#This Row],[estado_paquete]]="Empaquetado","listo",PaquetesTramos_estados_1[[#This Row],[pagado]]+(PaquetesTramos_estados_1[[#This Row],[Lead Time]]-1))</f>
        <v>listo</v>
      </c>
      <c r="AR3" s="16" t="str">
        <f ca="1">IF(PaquetesTramos_estados_1[[#This Row],[estado_paquete]]="empaquetado","listo",TEXT((DAY(TODAY())-DAY(PaquetesTramos_estados_1[[#This Row],[pagado]])),"dd")&amp;" Dias")</f>
        <v>listo</v>
      </c>
      <c r="AS3" s="14" t="str">
        <f ca="1">IF(PaquetesTramos_estados_1[[#This Row],[estado_paquete]]="Empaquetado","listo",IF(NOW()&lt;PaquetesTramos_estados_1[[#This Row],[TimeLimite]],"Dentro de Tiempo","Fuera de Tiempo"))</f>
        <v>listo</v>
      </c>
      <c r="AT3" s="19" t="str">
        <f t="shared" si="0"/>
        <v>22:46</v>
      </c>
    </row>
    <row r="4" spans="1:48" x14ac:dyDescent="0.25">
      <c r="A4" s="14" t="s">
        <v>327</v>
      </c>
      <c r="B4" s="14" t="s">
        <v>292</v>
      </c>
      <c r="C4" s="14" t="s">
        <v>288</v>
      </c>
      <c r="D4" s="14" t="s">
        <v>1</v>
      </c>
      <c r="E4" s="14" t="s">
        <v>1</v>
      </c>
      <c r="F4" s="14" t="s">
        <v>94</v>
      </c>
      <c r="G4" s="14" t="s">
        <v>89</v>
      </c>
      <c r="H4" s="14" t="s">
        <v>288</v>
      </c>
      <c r="I4" s="14" t="s">
        <v>288</v>
      </c>
      <c r="J4" s="15">
        <v>45440</v>
      </c>
      <c r="K4" s="14" t="s">
        <v>328</v>
      </c>
      <c r="L4" s="16">
        <v>45439.454224537039</v>
      </c>
      <c r="M4" s="16">
        <v>45439.626666666663</v>
      </c>
      <c r="N4" s="16"/>
      <c r="O4" s="14" t="s">
        <v>288</v>
      </c>
      <c r="P4" s="14" t="s">
        <v>288</v>
      </c>
      <c r="Q4" s="14" t="s">
        <v>288</v>
      </c>
      <c r="R4" s="14" t="s">
        <v>288</v>
      </c>
      <c r="S4" s="14" t="s">
        <v>288</v>
      </c>
      <c r="T4" s="14" t="s">
        <v>292</v>
      </c>
      <c r="U4" s="14" t="s">
        <v>5</v>
      </c>
      <c r="V4" s="14" t="s">
        <v>87</v>
      </c>
      <c r="W4" s="14" t="s">
        <v>288</v>
      </c>
      <c r="X4" s="14" t="s">
        <v>288</v>
      </c>
      <c r="Y4" s="14" t="s">
        <v>288</v>
      </c>
      <c r="Z4" s="14" t="s">
        <v>288</v>
      </c>
      <c r="AA4" s="14" t="s">
        <v>7</v>
      </c>
      <c r="AB4" s="14" t="s">
        <v>329</v>
      </c>
      <c r="AC4" s="14" t="s">
        <v>8</v>
      </c>
      <c r="AD4" s="14" t="s">
        <v>32</v>
      </c>
      <c r="AE4" s="14" t="s">
        <v>5</v>
      </c>
      <c r="AF4" s="14" t="s">
        <v>290</v>
      </c>
      <c r="AG4" s="14" t="s">
        <v>291</v>
      </c>
      <c r="AH4" s="14" t="s">
        <v>330</v>
      </c>
      <c r="AI4">
        <v>44081868</v>
      </c>
      <c r="AJ4" s="16">
        <v>45439.454224537039</v>
      </c>
      <c r="AK4">
        <v>2</v>
      </c>
      <c r="AL4">
        <v>165.42</v>
      </c>
      <c r="AM4">
        <v>29.78</v>
      </c>
      <c r="AN4">
        <v>195.2</v>
      </c>
      <c r="AO4" s="14" t="e">
        <f>VLOOKUP(PaquetesTramos_estados_1[[#This Row],[tienda_stock]],#REF!,2,0)</f>
        <v>#REF!</v>
      </c>
      <c r="AP4" s="18">
        <v>1.0138888888888888</v>
      </c>
      <c r="AQ4" s="19" t="str">
        <f>IF(PaquetesTramos_estados_1[[#This Row],[estado_paquete]]="Empaquetado","listo",PaquetesTramos_estados_1[[#This Row],[pagado]]+(PaquetesTramos_estados_1[[#This Row],[Lead Time]]-1))</f>
        <v>listo</v>
      </c>
      <c r="AR4" s="16" t="str">
        <f ca="1">IF(PaquetesTramos_estados_1[[#This Row],[estado_paquete]]="empaquetado","listo",TEXT((DAY(TODAY())-DAY(PaquetesTramos_estados_1[[#This Row],[pagado]])),"dd")&amp;" Dias")</f>
        <v>listo</v>
      </c>
      <c r="AS4" s="14" t="str">
        <f ca="1">IF(PaquetesTramos_estados_1[[#This Row],[estado_paquete]]="Empaquetado","listo",IF(NOW()&lt;PaquetesTramos_estados_1[[#This Row],[TimeLimite]],"Dentro de Tiempo","Fuera de Tiempo"))</f>
        <v>listo</v>
      </c>
      <c r="AT4" s="19" t="str">
        <f t="shared" si="0"/>
        <v>10:54</v>
      </c>
    </row>
    <row r="5" spans="1:48" x14ac:dyDescent="0.25">
      <c r="A5" s="14" t="s">
        <v>331</v>
      </c>
      <c r="B5" s="14" t="s">
        <v>292</v>
      </c>
      <c r="C5" s="14" t="s">
        <v>5</v>
      </c>
      <c r="D5" s="14" t="s">
        <v>1</v>
      </c>
      <c r="E5" s="14" t="s">
        <v>1</v>
      </c>
      <c r="F5" s="14" t="s">
        <v>19</v>
      </c>
      <c r="G5" s="14" t="s">
        <v>332</v>
      </c>
      <c r="H5" s="14" t="s">
        <v>288</v>
      </c>
      <c r="I5" s="14" t="s">
        <v>288</v>
      </c>
      <c r="J5" s="15">
        <v>45441</v>
      </c>
      <c r="K5" s="14" t="s">
        <v>333</v>
      </c>
      <c r="L5" s="16">
        <v>45439.51829861111</v>
      </c>
      <c r="M5" s="16">
        <v>45439.519305555557</v>
      </c>
      <c r="N5" s="16"/>
      <c r="O5" s="14" t="s">
        <v>288</v>
      </c>
      <c r="P5" s="14" t="s">
        <v>288</v>
      </c>
      <c r="Q5" s="14" t="s">
        <v>288</v>
      </c>
      <c r="R5" s="14" t="s">
        <v>288</v>
      </c>
      <c r="S5" s="14" t="s">
        <v>288</v>
      </c>
      <c r="T5" s="14" t="s">
        <v>292</v>
      </c>
      <c r="U5" s="14" t="s">
        <v>160</v>
      </c>
      <c r="V5" s="14" t="s">
        <v>6</v>
      </c>
      <c r="W5" s="14" t="s">
        <v>36</v>
      </c>
      <c r="X5" s="14" t="s">
        <v>1</v>
      </c>
      <c r="Y5" s="14" t="s">
        <v>1</v>
      </c>
      <c r="Z5" s="14" t="s">
        <v>37</v>
      </c>
      <c r="AA5" s="14" t="s">
        <v>7</v>
      </c>
      <c r="AB5" s="14" t="s">
        <v>334</v>
      </c>
      <c r="AC5" s="14" t="s">
        <v>8</v>
      </c>
      <c r="AD5" s="14" t="s">
        <v>27</v>
      </c>
      <c r="AE5" s="14" t="s">
        <v>5</v>
      </c>
      <c r="AF5" s="14" t="s">
        <v>290</v>
      </c>
      <c r="AG5" s="14" t="s">
        <v>291</v>
      </c>
      <c r="AH5" s="14" t="s">
        <v>335</v>
      </c>
      <c r="AI5">
        <v>76165026</v>
      </c>
      <c r="AJ5" s="16">
        <v>45439.51829861111</v>
      </c>
      <c r="AK5">
        <v>2</v>
      </c>
      <c r="AL5">
        <v>45.42</v>
      </c>
      <c r="AM5">
        <v>8.18</v>
      </c>
      <c r="AN5">
        <v>53.6</v>
      </c>
      <c r="AO5" s="14" t="e">
        <f>VLOOKUP(PaquetesTramos_estados_1[[#This Row],[tienda_stock]],#REF!,2,0)</f>
        <v>#REF!</v>
      </c>
      <c r="AP5" s="18">
        <v>1.0138888888888888</v>
      </c>
      <c r="AQ5" s="19" t="str">
        <f>IF(PaquetesTramos_estados_1[[#This Row],[estado_paquete]]="Empaquetado","listo",PaquetesTramos_estados_1[[#This Row],[pagado]]+(PaquetesTramos_estados_1[[#This Row],[Lead Time]]-1))</f>
        <v>listo</v>
      </c>
      <c r="AR5" s="16" t="str">
        <f ca="1">IF(PaquetesTramos_estados_1[[#This Row],[estado_paquete]]="empaquetado","listo",TEXT((DAY(TODAY())-DAY(PaquetesTramos_estados_1[[#This Row],[pagado]])),"dd")&amp;" Dias")</f>
        <v>listo</v>
      </c>
      <c r="AS5" s="14" t="str">
        <f ca="1">IF(PaquetesTramos_estados_1[[#This Row],[estado_paquete]]="Empaquetado","listo",IF(NOW()&lt;PaquetesTramos_estados_1[[#This Row],[TimeLimite]],"Dentro de Tiempo","Fuera de Tiempo"))</f>
        <v>listo</v>
      </c>
      <c r="AT5" s="19" t="str">
        <f t="shared" si="0"/>
        <v>12:26</v>
      </c>
    </row>
    <row r="6" spans="1:48" x14ac:dyDescent="0.25">
      <c r="A6" s="14" t="s">
        <v>336</v>
      </c>
      <c r="B6" s="14" t="s">
        <v>292</v>
      </c>
      <c r="C6" s="14" t="s">
        <v>156</v>
      </c>
      <c r="D6" s="14" t="s">
        <v>46</v>
      </c>
      <c r="E6" s="14" t="s">
        <v>157</v>
      </c>
      <c r="F6" s="14" t="s">
        <v>158</v>
      </c>
      <c r="G6" s="14" t="s">
        <v>35</v>
      </c>
      <c r="H6" s="14" t="s">
        <v>288</v>
      </c>
      <c r="I6" s="14" t="s">
        <v>288</v>
      </c>
      <c r="J6" s="15">
        <v>45442</v>
      </c>
      <c r="K6" s="14" t="s">
        <v>337</v>
      </c>
      <c r="L6" s="16">
        <v>45439.598263888889</v>
      </c>
      <c r="M6" s="16">
        <v>45439.858229166668</v>
      </c>
      <c r="N6" s="16"/>
      <c r="O6" s="14" t="s">
        <v>288</v>
      </c>
      <c r="P6" s="14" t="s">
        <v>288</v>
      </c>
      <c r="Q6" s="14" t="s">
        <v>288</v>
      </c>
      <c r="R6" s="14" t="s">
        <v>288</v>
      </c>
      <c r="S6" s="14" t="s">
        <v>288</v>
      </c>
      <c r="T6" s="14" t="s">
        <v>292</v>
      </c>
      <c r="U6" s="14" t="s">
        <v>5</v>
      </c>
      <c r="V6" s="14" t="s">
        <v>6</v>
      </c>
      <c r="W6" s="14" t="s">
        <v>156</v>
      </c>
      <c r="X6" s="14" t="s">
        <v>46</v>
      </c>
      <c r="Y6" s="14" t="s">
        <v>157</v>
      </c>
      <c r="Z6" s="14" t="s">
        <v>158</v>
      </c>
      <c r="AA6" s="14" t="s">
        <v>7</v>
      </c>
      <c r="AB6" s="14" t="s">
        <v>338</v>
      </c>
      <c r="AC6" s="14" t="s">
        <v>8</v>
      </c>
      <c r="AD6" s="14" t="s">
        <v>9</v>
      </c>
      <c r="AE6" s="14" t="s">
        <v>156</v>
      </c>
      <c r="AF6" s="14" t="s">
        <v>290</v>
      </c>
      <c r="AG6" s="14" t="s">
        <v>291</v>
      </c>
      <c r="AH6" s="14" t="s">
        <v>339</v>
      </c>
      <c r="AI6">
        <v>47751908</v>
      </c>
      <c r="AJ6" s="16">
        <v>45439.598263888889</v>
      </c>
      <c r="AK6">
        <v>1</v>
      </c>
      <c r="AL6">
        <v>240.59</v>
      </c>
      <c r="AM6">
        <v>43.31</v>
      </c>
      <c r="AN6">
        <v>283.89999999999998</v>
      </c>
      <c r="AO6" s="14" t="e">
        <f>VLOOKUP(PaquetesTramos_estados_1[[#This Row],[tienda_stock]],#REF!,2,0)</f>
        <v>#REF!</v>
      </c>
      <c r="AP6" s="18">
        <v>1.0138888888888888</v>
      </c>
      <c r="AQ6" s="19" t="str">
        <f>IF(PaquetesTramos_estados_1[[#This Row],[estado_paquete]]="Empaquetado","listo",PaquetesTramos_estados_1[[#This Row],[pagado]]+(PaquetesTramos_estados_1[[#This Row],[Lead Time]]-1))</f>
        <v>listo</v>
      </c>
      <c r="AR6" s="16" t="str">
        <f ca="1">IF(PaquetesTramos_estados_1[[#This Row],[estado_paquete]]="empaquetado","listo",TEXT((DAY(TODAY())-DAY(PaquetesTramos_estados_1[[#This Row],[pagado]])),"dd")&amp;" Dias")</f>
        <v>listo</v>
      </c>
      <c r="AS6" s="14" t="str">
        <f ca="1">IF(PaquetesTramos_estados_1[[#This Row],[estado_paquete]]="Empaquetado","listo",IF(NOW()&lt;PaquetesTramos_estados_1[[#This Row],[TimeLimite]],"Dentro de Tiempo","Fuera de Tiempo"))</f>
        <v>listo</v>
      </c>
      <c r="AT6" s="19" t="str">
        <f t="shared" si="0"/>
        <v>14:21</v>
      </c>
    </row>
    <row r="7" spans="1:48" x14ac:dyDescent="0.25">
      <c r="A7" s="14" t="s">
        <v>340</v>
      </c>
      <c r="B7" s="14" t="s">
        <v>292</v>
      </c>
      <c r="C7" s="14" t="s">
        <v>28</v>
      </c>
      <c r="D7" s="14" t="s">
        <v>29</v>
      </c>
      <c r="E7" s="14" t="s">
        <v>29</v>
      </c>
      <c r="F7" s="14" t="s">
        <v>29</v>
      </c>
      <c r="G7" s="14" t="s">
        <v>35</v>
      </c>
      <c r="H7" s="14" t="s">
        <v>288</v>
      </c>
      <c r="I7" s="14" t="s">
        <v>288</v>
      </c>
      <c r="J7" s="15">
        <v>45443</v>
      </c>
      <c r="K7" s="14" t="s">
        <v>341</v>
      </c>
      <c r="L7" s="16">
        <v>45439.598877314813</v>
      </c>
      <c r="M7" s="16">
        <v>45439.857604166667</v>
      </c>
      <c r="N7" s="16"/>
      <c r="O7" s="14" t="s">
        <v>288</v>
      </c>
      <c r="P7" s="14" t="s">
        <v>288</v>
      </c>
      <c r="Q7" s="14" t="s">
        <v>288</v>
      </c>
      <c r="R7" s="14" t="s">
        <v>288</v>
      </c>
      <c r="S7" s="14" t="s">
        <v>288</v>
      </c>
      <c r="T7" s="14" t="s">
        <v>292</v>
      </c>
      <c r="U7" s="14" t="s">
        <v>5</v>
      </c>
      <c r="V7" s="14" t="s">
        <v>6</v>
      </c>
      <c r="W7" s="14" t="s">
        <v>28</v>
      </c>
      <c r="X7" s="14" t="s">
        <v>29</v>
      </c>
      <c r="Y7" s="14" t="s">
        <v>29</v>
      </c>
      <c r="Z7" s="14" t="s">
        <v>29</v>
      </c>
      <c r="AA7" s="14" t="s">
        <v>7</v>
      </c>
      <c r="AB7" s="14" t="s">
        <v>342</v>
      </c>
      <c r="AC7" s="14" t="s">
        <v>8</v>
      </c>
      <c r="AD7" s="14" t="s">
        <v>32</v>
      </c>
      <c r="AE7" s="14" t="s">
        <v>5</v>
      </c>
      <c r="AF7" s="14" t="s">
        <v>290</v>
      </c>
      <c r="AG7" s="14" t="s">
        <v>291</v>
      </c>
      <c r="AH7" s="14" t="s">
        <v>343</v>
      </c>
      <c r="AI7">
        <v>76771926</v>
      </c>
      <c r="AJ7" s="16">
        <v>45439.598877314813</v>
      </c>
      <c r="AK7">
        <v>1</v>
      </c>
      <c r="AL7">
        <v>160.08000000000001</v>
      </c>
      <c r="AM7">
        <v>28.82</v>
      </c>
      <c r="AN7">
        <v>188.9</v>
      </c>
      <c r="AO7" s="14" t="e">
        <f>VLOOKUP(PaquetesTramos_estados_1[[#This Row],[tienda_stock]],#REF!,2,0)</f>
        <v>#REF!</v>
      </c>
      <c r="AP7" s="18">
        <v>1.0138888888888888</v>
      </c>
      <c r="AQ7" s="19" t="str">
        <f>IF(PaquetesTramos_estados_1[[#This Row],[estado_paquete]]="Empaquetado","listo",PaquetesTramos_estados_1[[#This Row],[pagado]]+(PaquetesTramos_estados_1[[#This Row],[Lead Time]]-1))</f>
        <v>listo</v>
      </c>
      <c r="AR7" s="16" t="str">
        <f ca="1">IF(PaquetesTramos_estados_1[[#This Row],[estado_paquete]]="empaquetado","listo",TEXT((DAY(TODAY())-DAY(PaquetesTramos_estados_1[[#This Row],[pagado]])),"dd")&amp;" Dias")</f>
        <v>listo</v>
      </c>
      <c r="AS7" s="14" t="str">
        <f ca="1">IF(PaquetesTramos_estados_1[[#This Row],[estado_paquete]]="Empaquetado","listo",IF(NOW()&lt;PaquetesTramos_estados_1[[#This Row],[TimeLimite]],"Dentro de Tiempo","Fuera de Tiempo"))</f>
        <v>listo</v>
      </c>
      <c r="AT7" s="19" t="str">
        <f t="shared" si="0"/>
        <v>14:22</v>
      </c>
    </row>
    <row r="8" spans="1:48" x14ac:dyDescent="0.25">
      <c r="A8" s="14" t="s">
        <v>344</v>
      </c>
      <c r="B8" s="14" t="s">
        <v>17</v>
      </c>
      <c r="C8" s="14" t="s">
        <v>5</v>
      </c>
      <c r="D8" s="14" t="s">
        <v>1</v>
      </c>
      <c r="E8" s="14" t="s">
        <v>1</v>
      </c>
      <c r="F8" s="14" t="s">
        <v>19</v>
      </c>
      <c r="G8" s="14" t="s">
        <v>3</v>
      </c>
      <c r="H8" s="14" t="s">
        <v>288</v>
      </c>
      <c r="I8" s="14" t="s">
        <v>288</v>
      </c>
      <c r="J8" s="15">
        <v>45440</v>
      </c>
      <c r="K8" s="14" t="s">
        <v>345</v>
      </c>
      <c r="L8" s="16">
        <v>45439.644189814811</v>
      </c>
      <c r="M8" s="16"/>
      <c r="N8" s="16"/>
      <c r="O8" s="14" t="s">
        <v>288</v>
      </c>
      <c r="P8" s="14" t="s">
        <v>288</v>
      </c>
      <c r="Q8" s="14" t="s">
        <v>288</v>
      </c>
      <c r="R8" s="14" t="s">
        <v>288</v>
      </c>
      <c r="S8" s="14" t="s">
        <v>288</v>
      </c>
      <c r="T8" s="14" t="s">
        <v>17</v>
      </c>
      <c r="U8" s="14" t="s">
        <v>18</v>
      </c>
      <c r="V8" s="14" t="s">
        <v>6</v>
      </c>
      <c r="W8" s="14" t="s">
        <v>145</v>
      </c>
      <c r="X8" s="14" t="s">
        <v>1</v>
      </c>
      <c r="Y8" s="14" t="s">
        <v>1</v>
      </c>
      <c r="Z8" s="14" t="s">
        <v>121</v>
      </c>
      <c r="AA8" s="14" t="s">
        <v>7</v>
      </c>
      <c r="AB8" s="14" t="s">
        <v>346</v>
      </c>
      <c r="AC8" s="14" t="s">
        <v>8</v>
      </c>
      <c r="AD8" s="14" t="s">
        <v>88</v>
      </c>
      <c r="AE8" s="14" t="s">
        <v>5</v>
      </c>
      <c r="AF8" s="14" t="s">
        <v>290</v>
      </c>
      <c r="AG8" s="14" t="s">
        <v>291</v>
      </c>
      <c r="AH8" s="14" t="s">
        <v>347</v>
      </c>
      <c r="AI8">
        <v>48122365</v>
      </c>
      <c r="AJ8" s="16">
        <v>45439.644189814811</v>
      </c>
      <c r="AK8">
        <v>1</v>
      </c>
      <c r="AL8">
        <v>137.46</v>
      </c>
      <c r="AM8">
        <v>24.74</v>
      </c>
      <c r="AN8">
        <v>162.19999999999999</v>
      </c>
      <c r="AO8" s="14" t="e">
        <f>VLOOKUP(PaquetesTramos_estados_1[[#This Row],[tienda_stock]],#REF!,2,0)</f>
        <v>#REF!</v>
      </c>
      <c r="AP8" s="18">
        <v>1.0138888888888888</v>
      </c>
      <c r="AQ8" s="19">
        <f>IF(PaquetesTramos_estados_1[[#This Row],[estado_paquete]]="Empaquetado","listo",PaquetesTramos_estados_1[[#This Row],[pagado]]+(PaquetesTramos_estados_1[[#This Row],[Lead Time]]-1))</f>
        <v>45439.658078703702</v>
      </c>
      <c r="AR8" s="16" t="e">
        <f ca="1">IF(PaquetesTramos_estados_1[[#This Row],[estado_paquete]]="empaquetado","listo",TEXT((DAY(TODAY())-DAY(PaquetesTramos_estados_1[[#This Row],[pagado]])),"dd")&amp;" Dias")</f>
        <v>#VALUE!</v>
      </c>
      <c r="AS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" s="19" t="str">
        <f t="shared" si="0"/>
        <v>15:27</v>
      </c>
    </row>
    <row r="9" spans="1:48" x14ac:dyDescent="0.25">
      <c r="A9" s="14" t="s">
        <v>348</v>
      </c>
      <c r="B9" s="14" t="s">
        <v>292</v>
      </c>
      <c r="C9" s="14" t="s">
        <v>151</v>
      </c>
      <c r="D9" s="14" t="s">
        <v>81</v>
      </c>
      <c r="E9" s="14" t="s">
        <v>82</v>
      </c>
      <c r="F9" s="14" t="s">
        <v>82</v>
      </c>
      <c r="G9" s="14" t="s">
        <v>35</v>
      </c>
      <c r="H9" s="14" t="s">
        <v>288</v>
      </c>
      <c r="I9" s="14" t="s">
        <v>288</v>
      </c>
      <c r="J9" s="15">
        <v>45443</v>
      </c>
      <c r="K9" s="14" t="s">
        <v>349</v>
      </c>
      <c r="L9" s="16">
        <v>45439.685925925929</v>
      </c>
      <c r="M9" s="16">
        <v>45439.78402777778</v>
      </c>
      <c r="N9" s="16"/>
      <c r="O9" s="14" t="s">
        <v>288</v>
      </c>
      <c r="P9" s="14" t="s">
        <v>288</v>
      </c>
      <c r="Q9" s="14" t="s">
        <v>288</v>
      </c>
      <c r="R9" s="14" t="s">
        <v>288</v>
      </c>
      <c r="S9" s="14" t="s">
        <v>288</v>
      </c>
      <c r="T9" s="14" t="s">
        <v>292</v>
      </c>
      <c r="U9" s="14" t="s">
        <v>5</v>
      </c>
      <c r="V9" s="14" t="s">
        <v>6</v>
      </c>
      <c r="W9" s="14" t="s">
        <v>151</v>
      </c>
      <c r="X9" s="14" t="s">
        <v>81</v>
      </c>
      <c r="Y9" s="14" t="s">
        <v>82</v>
      </c>
      <c r="Z9" s="14" t="s">
        <v>82</v>
      </c>
      <c r="AA9" s="14" t="s">
        <v>7</v>
      </c>
      <c r="AB9" s="14" t="s">
        <v>350</v>
      </c>
      <c r="AC9" s="14" t="s">
        <v>8</v>
      </c>
      <c r="AD9" s="14" t="s">
        <v>9</v>
      </c>
      <c r="AE9" s="14" t="s">
        <v>151</v>
      </c>
      <c r="AF9" s="14" t="s">
        <v>290</v>
      </c>
      <c r="AG9" s="14" t="s">
        <v>291</v>
      </c>
      <c r="AH9" s="14" t="s">
        <v>351</v>
      </c>
      <c r="AI9">
        <v>42517803</v>
      </c>
      <c r="AJ9" s="16">
        <v>45439.685925925929</v>
      </c>
      <c r="AK9">
        <v>2</v>
      </c>
      <c r="AL9">
        <v>75.92</v>
      </c>
      <c r="AM9">
        <v>13.68</v>
      </c>
      <c r="AN9">
        <v>89.6</v>
      </c>
      <c r="AO9" s="14" t="e">
        <f>VLOOKUP(PaquetesTramos_estados_1[[#This Row],[tienda_stock]],#REF!,2,0)</f>
        <v>#REF!</v>
      </c>
      <c r="AP9" s="18">
        <v>1.0138888888888888</v>
      </c>
      <c r="AQ9" s="19" t="str">
        <f>IF(PaquetesTramos_estados_1[[#This Row],[estado_paquete]]="Empaquetado","listo",PaquetesTramos_estados_1[[#This Row],[pagado]]+(PaquetesTramos_estados_1[[#This Row],[Lead Time]]-1))</f>
        <v>listo</v>
      </c>
      <c r="AR9" s="16" t="str">
        <f ca="1">IF(PaquetesTramos_estados_1[[#This Row],[estado_paquete]]="empaquetado","listo",TEXT((DAY(TODAY())-DAY(PaquetesTramos_estados_1[[#This Row],[pagado]])),"dd")&amp;" Dias")</f>
        <v>listo</v>
      </c>
      <c r="AS9" s="14" t="str">
        <f ca="1">IF(PaquetesTramos_estados_1[[#This Row],[estado_paquete]]="Empaquetado","listo",IF(NOW()&lt;PaquetesTramos_estados_1[[#This Row],[TimeLimite]],"Dentro de Tiempo","Fuera de Tiempo"))</f>
        <v>listo</v>
      </c>
      <c r="AT9" s="19" t="str">
        <f t="shared" si="0"/>
        <v>16:27</v>
      </c>
    </row>
    <row r="10" spans="1:48" x14ac:dyDescent="0.25">
      <c r="A10" s="14" t="s">
        <v>352</v>
      </c>
      <c r="B10" s="14" t="s">
        <v>17</v>
      </c>
      <c r="C10" s="14" t="s">
        <v>5</v>
      </c>
      <c r="D10" s="14" t="s">
        <v>1</v>
      </c>
      <c r="E10" s="14" t="s">
        <v>1</v>
      </c>
      <c r="F10" s="14" t="s">
        <v>19</v>
      </c>
      <c r="G10" s="14" t="s">
        <v>3</v>
      </c>
      <c r="H10" s="14" t="s">
        <v>288</v>
      </c>
      <c r="I10" s="14" t="s">
        <v>288</v>
      </c>
      <c r="J10" s="15">
        <v>45444</v>
      </c>
      <c r="K10" s="14" t="s">
        <v>353</v>
      </c>
      <c r="L10" s="16">
        <v>45439.697280092594</v>
      </c>
      <c r="M10" s="16"/>
      <c r="N10" s="16"/>
      <c r="O10" s="14" t="s">
        <v>288</v>
      </c>
      <c r="P10" s="14" t="s">
        <v>288</v>
      </c>
      <c r="Q10" s="14" t="s">
        <v>288</v>
      </c>
      <c r="R10" s="14" t="s">
        <v>288</v>
      </c>
      <c r="S10" s="14" t="s">
        <v>288</v>
      </c>
      <c r="T10" s="14" t="s">
        <v>17</v>
      </c>
      <c r="U10" s="14" t="s">
        <v>18</v>
      </c>
      <c r="V10" s="14" t="s">
        <v>6</v>
      </c>
      <c r="W10" s="14" t="s">
        <v>39</v>
      </c>
      <c r="X10" s="14" t="s">
        <v>40</v>
      </c>
      <c r="Y10" s="14" t="s">
        <v>40</v>
      </c>
      <c r="Z10" s="14" t="s">
        <v>40</v>
      </c>
      <c r="AA10" s="14" t="s">
        <v>7</v>
      </c>
      <c r="AB10" s="14" t="s">
        <v>354</v>
      </c>
      <c r="AC10" s="14" t="s">
        <v>8</v>
      </c>
      <c r="AD10" s="14" t="s">
        <v>88</v>
      </c>
      <c r="AE10" s="14" t="s">
        <v>5</v>
      </c>
      <c r="AF10" s="14" t="s">
        <v>290</v>
      </c>
      <c r="AG10" s="14" t="s">
        <v>291</v>
      </c>
      <c r="AH10" s="14" t="s">
        <v>355</v>
      </c>
      <c r="AI10">
        <v>23987612</v>
      </c>
      <c r="AJ10" s="16">
        <v>45439.697280092594</v>
      </c>
      <c r="AK10">
        <v>1</v>
      </c>
      <c r="AL10">
        <v>113.9</v>
      </c>
      <c r="AM10">
        <v>20.5</v>
      </c>
      <c r="AN10">
        <v>134.4</v>
      </c>
      <c r="AO10" s="14" t="e">
        <f>VLOOKUP(PaquetesTramos_estados_1[[#This Row],[tienda_stock]],#REF!,2,0)</f>
        <v>#REF!</v>
      </c>
      <c r="AP10" s="18">
        <v>1.0138888888888888</v>
      </c>
      <c r="AQ10" s="19">
        <f>IF(PaquetesTramos_estados_1[[#This Row],[estado_paquete]]="Empaquetado","listo",PaquetesTramos_estados_1[[#This Row],[pagado]]+(PaquetesTramos_estados_1[[#This Row],[Lead Time]]-1))</f>
        <v>45439.711168981485</v>
      </c>
      <c r="AR10" s="16" t="e">
        <f ca="1">IF(PaquetesTramos_estados_1[[#This Row],[estado_paquete]]="empaquetado","listo",TEXT((DAY(TODAY())-DAY(PaquetesTramos_estados_1[[#This Row],[pagado]])),"dd")&amp;" Dias")</f>
        <v>#VALUE!</v>
      </c>
      <c r="AS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" s="19" t="str">
        <f t="shared" si="0"/>
        <v>16:44</v>
      </c>
    </row>
    <row r="11" spans="1:48" x14ac:dyDescent="0.25">
      <c r="A11" s="14" t="s">
        <v>356</v>
      </c>
      <c r="B11" s="14" t="s">
        <v>17</v>
      </c>
      <c r="C11" s="14" t="s">
        <v>5</v>
      </c>
      <c r="D11" s="14" t="s">
        <v>1</v>
      </c>
      <c r="E11" s="14" t="s">
        <v>1</v>
      </c>
      <c r="F11" s="14" t="s">
        <v>19</v>
      </c>
      <c r="G11" s="14" t="s">
        <v>3</v>
      </c>
      <c r="H11" s="14" t="s">
        <v>288</v>
      </c>
      <c r="I11" s="14" t="s">
        <v>288</v>
      </c>
      <c r="J11" s="15">
        <v>45442</v>
      </c>
      <c r="K11" s="14" t="s">
        <v>357</v>
      </c>
      <c r="L11" s="16">
        <v>45439.700358796297</v>
      </c>
      <c r="M11" s="16"/>
      <c r="N11" s="16"/>
      <c r="O11" s="14" t="s">
        <v>288</v>
      </c>
      <c r="P11" s="14" t="s">
        <v>288</v>
      </c>
      <c r="Q11" s="14" t="s">
        <v>288</v>
      </c>
      <c r="R11" s="14" t="s">
        <v>288</v>
      </c>
      <c r="S11" s="14" t="s">
        <v>288</v>
      </c>
      <c r="T11" s="14" t="s">
        <v>17</v>
      </c>
      <c r="U11" s="14" t="s">
        <v>75</v>
      </c>
      <c r="V11" s="14" t="s">
        <v>6</v>
      </c>
      <c r="W11" s="14" t="s">
        <v>156</v>
      </c>
      <c r="X11" s="14" t="s">
        <v>46</v>
      </c>
      <c r="Y11" s="14" t="s">
        <v>157</v>
      </c>
      <c r="Z11" s="14" t="s">
        <v>158</v>
      </c>
      <c r="AA11" s="14" t="s">
        <v>7</v>
      </c>
      <c r="AB11" s="14" t="s">
        <v>358</v>
      </c>
      <c r="AC11" s="14" t="s">
        <v>8</v>
      </c>
      <c r="AD11" s="14" t="s">
        <v>9</v>
      </c>
      <c r="AE11" s="14" t="s">
        <v>156</v>
      </c>
      <c r="AF11" s="14" t="s">
        <v>290</v>
      </c>
      <c r="AG11" s="14" t="s">
        <v>291</v>
      </c>
      <c r="AH11" s="14" t="s">
        <v>359</v>
      </c>
      <c r="AI11">
        <v>42546837</v>
      </c>
      <c r="AJ11" s="16">
        <v>45439.700358796297</v>
      </c>
      <c r="AK11">
        <v>2</v>
      </c>
      <c r="AL11">
        <v>84.4</v>
      </c>
      <c r="AM11">
        <v>15.2</v>
      </c>
      <c r="AN11">
        <v>99.6</v>
      </c>
      <c r="AO11" s="14" t="e">
        <f>VLOOKUP(PaquetesTramos_estados_1[[#This Row],[tienda_stock]],#REF!,2,0)</f>
        <v>#REF!</v>
      </c>
      <c r="AP11" s="18">
        <v>1.0138888888888888</v>
      </c>
      <c r="AQ11" s="19">
        <f>IF(PaquetesTramos_estados_1[[#This Row],[estado_paquete]]="Empaquetado","listo",PaquetesTramos_estados_1[[#This Row],[pagado]]+(PaquetesTramos_estados_1[[#This Row],[Lead Time]]-1))</f>
        <v>45439.714247685188</v>
      </c>
      <c r="AR11" s="16" t="e">
        <f ca="1">IF(PaquetesTramos_estados_1[[#This Row],[estado_paquete]]="empaquetado","listo",TEXT((DAY(TODAY())-DAY(PaquetesTramos_estados_1[[#This Row],[pagado]])),"dd")&amp;" Dias")</f>
        <v>#VALUE!</v>
      </c>
      <c r="AS1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" s="19" t="str">
        <f t="shared" si="0"/>
        <v>16:48</v>
      </c>
    </row>
    <row r="12" spans="1:48" x14ac:dyDescent="0.25">
      <c r="A12" s="14" t="s">
        <v>360</v>
      </c>
      <c r="B12" s="14" t="s">
        <v>292</v>
      </c>
      <c r="C12" s="14" t="s">
        <v>130</v>
      </c>
      <c r="D12" s="14" t="s">
        <v>96</v>
      </c>
      <c r="E12" s="14" t="s">
        <v>131</v>
      </c>
      <c r="F12" s="14" t="s">
        <v>131</v>
      </c>
      <c r="G12" s="14" t="s">
        <v>35</v>
      </c>
      <c r="H12" s="14" t="s">
        <v>288</v>
      </c>
      <c r="I12" s="14" t="s">
        <v>288</v>
      </c>
      <c r="J12" s="15">
        <v>45447</v>
      </c>
      <c r="K12" s="14" t="s">
        <v>361</v>
      </c>
      <c r="L12" s="16">
        <v>45439.743113425924</v>
      </c>
      <c r="M12" s="16">
        <v>45440.216539351852</v>
      </c>
      <c r="N12" s="16"/>
      <c r="O12" s="14" t="s">
        <v>288</v>
      </c>
      <c r="P12" s="14" t="s">
        <v>288</v>
      </c>
      <c r="Q12" s="14" t="s">
        <v>288</v>
      </c>
      <c r="R12" s="14" t="s">
        <v>288</v>
      </c>
      <c r="S12" s="14" t="s">
        <v>288</v>
      </c>
      <c r="T12" s="14" t="s">
        <v>292</v>
      </c>
      <c r="U12" s="14" t="s">
        <v>5</v>
      </c>
      <c r="V12" s="14" t="s">
        <v>6</v>
      </c>
      <c r="W12" s="14" t="s">
        <v>130</v>
      </c>
      <c r="X12" s="14" t="s">
        <v>96</v>
      </c>
      <c r="Y12" s="14" t="s">
        <v>131</v>
      </c>
      <c r="Z12" s="14" t="s">
        <v>131</v>
      </c>
      <c r="AA12" s="14" t="s">
        <v>7</v>
      </c>
      <c r="AB12" s="14" t="s">
        <v>362</v>
      </c>
      <c r="AC12" s="14" t="s">
        <v>8</v>
      </c>
      <c r="AD12" s="14" t="s">
        <v>9</v>
      </c>
      <c r="AE12" s="14" t="s">
        <v>130</v>
      </c>
      <c r="AF12" s="14" t="s">
        <v>296</v>
      </c>
      <c r="AG12" s="14" t="s">
        <v>291</v>
      </c>
      <c r="AH12" s="14" t="s">
        <v>363</v>
      </c>
      <c r="AI12">
        <v>45002191</v>
      </c>
      <c r="AJ12" s="16">
        <v>45439.743113425924</v>
      </c>
      <c r="AK12">
        <v>1</v>
      </c>
      <c r="AL12">
        <v>112.3</v>
      </c>
      <c r="AM12">
        <v>0</v>
      </c>
      <c r="AN12">
        <v>112.3</v>
      </c>
      <c r="AO12" s="14" t="e">
        <f>VLOOKUP(PaquetesTramos_estados_1[[#This Row],[tienda_stock]],#REF!,2,0)</f>
        <v>#REF!</v>
      </c>
      <c r="AP12" s="18">
        <v>1.0138888888888888</v>
      </c>
      <c r="AQ12" s="19" t="str">
        <f>IF(PaquetesTramos_estados_1[[#This Row],[estado_paquete]]="Empaquetado","listo",PaquetesTramos_estados_1[[#This Row],[pagado]]+(PaquetesTramos_estados_1[[#This Row],[Lead Time]]-1))</f>
        <v>listo</v>
      </c>
      <c r="AR12" s="16" t="str">
        <f ca="1">IF(PaquetesTramos_estados_1[[#This Row],[estado_paquete]]="empaquetado","listo",TEXT((DAY(TODAY())-DAY(PaquetesTramos_estados_1[[#This Row],[pagado]])),"dd")&amp;" Dias")</f>
        <v>listo</v>
      </c>
      <c r="AS12" s="14" t="str">
        <f ca="1">IF(PaquetesTramos_estados_1[[#This Row],[estado_paquete]]="Empaquetado","listo",IF(NOW()&lt;PaquetesTramos_estados_1[[#This Row],[TimeLimite]],"Dentro de Tiempo","Fuera de Tiempo"))</f>
        <v>listo</v>
      </c>
      <c r="AT12" s="19" t="str">
        <f t="shared" si="0"/>
        <v>17:50</v>
      </c>
    </row>
    <row r="13" spans="1:48" x14ac:dyDescent="0.25">
      <c r="A13" s="14" t="s">
        <v>364</v>
      </c>
      <c r="B13" s="14" t="s">
        <v>292</v>
      </c>
      <c r="C13" s="14" t="s">
        <v>42</v>
      </c>
      <c r="D13" s="14" t="s">
        <v>29</v>
      </c>
      <c r="E13" s="14" t="s">
        <v>29</v>
      </c>
      <c r="F13" s="14" t="s">
        <v>29</v>
      </c>
      <c r="G13" s="14" t="s">
        <v>35</v>
      </c>
      <c r="H13" s="14" t="s">
        <v>288</v>
      </c>
      <c r="I13" s="14" t="s">
        <v>288</v>
      </c>
      <c r="J13" s="15">
        <v>45443</v>
      </c>
      <c r="K13" s="14" t="s">
        <v>365</v>
      </c>
      <c r="L13" s="16">
        <v>45439.757569444446</v>
      </c>
      <c r="M13" s="16">
        <v>45440.30259259259</v>
      </c>
      <c r="N13" s="16"/>
      <c r="O13" s="14" t="s">
        <v>288</v>
      </c>
      <c r="P13" s="14" t="s">
        <v>288</v>
      </c>
      <c r="Q13" s="14" t="s">
        <v>288</v>
      </c>
      <c r="R13" s="14" t="s">
        <v>288</v>
      </c>
      <c r="S13" s="14" t="s">
        <v>288</v>
      </c>
      <c r="T13" s="14" t="s">
        <v>292</v>
      </c>
      <c r="U13" s="14" t="s">
        <v>5</v>
      </c>
      <c r="V13" s="14" t="s">
        <v>6</v>
      </c>
      <c r="W13" s="14" t="s">
        <v>42</v>
      </c>
      <c r="X13" s="14" t="s">
        <v>29</v>
      </c>
      <c r="Y13" s="14" t="s">
        <v>29</v>
      </c>
      <c r="Z13" s="14" t="s">
        <v>29</v>
      </c>
      <c r="AA13" s="14" t="s">
        <v>7</v>
      </c>
      <c r="AB13" s="14" t="s">
        <v>366</v>
      </c>
      <c r="AC13" s="14" t="s">
        <v>8</v>
      </c>
      <c r="AD13" s="14" t="s">
        <v>27</v>
      </c>
      <c r="AE13" s="14" t="s">
        <v>5</v>
      </c>
      <c r="AF13" s="14" t="s">
        <v>290</v>
      </c>
      <c r="AG13" s="14" t="s">
        <v>291</v>
      </c>
      <c r="AH13" s="14" t="s">
        <v>367</v>
      </c>
      <c r="AI13">
        <v>2776828</v>
      </c>
      <c r="AJ13" s="16">
        <v>45439.757569444446</v>
      </c>
      <c r="AK13">
        <v>1</v>
      </c>
      <c r="AL13">
        <v>110.42</v>
      </c>
      <c r="AM13">
        <v>19.88</v>
      </c>
      <c r="AN13">
        <v>130.30000000000001</v>
      </c>
      <c r="AO13" s="14" t="e">
        <f>VLOOKUP(PaquetesTramos_estados_1[[#This Row],[tienda_stock]],#REF!,2,0)</f>
        <v>#REF!</v>
      </c>
      <c r="AP13" s="18">
        <v>1.0138888888888888</v>
      </c>
      <c r="AQ13" s="19" t="str">
        <f>IF(PaquetesTramos_estados_1[[#This Row],[estado_paquete]]="Empaquetado","listo",PaquetesTramos_estados_1[[#This Row],[pagado]]+(PaquetesTramos_estados_1[[#This Row],[Lead Time]]-1))</f>
        <v>listo</v>
      </c>
      <c r="AR13" s="16" t="str">
        <f ca="1">IF(PaquetesTramos_estados_1[[#This Row],[estado_paquete]]="empaquetado","listo",TEXT((DAY(TODAY())-DAY(PaquetesTramos_estados_1[[#This Row],[pagado]])),"dd")&amp;" Dias")</f>
        <v>listo</v>
      </c>
      <c r="AS13" s="14" t="str">
        <f ca="1">IF(PaquetesTramos_estados_1[[#This Row],[estado_paquete]]="Empaquetado","listo",IF(NOW()&lt;PaquetesTramos_estados_1[[#This Row],[TimeLimite]],"Dentro de Tiempo","Fuera de Tiempo"))</f>
        <v>listo</v>
      </c>
      <c r="AT13" s="19" t="str">
        <f t="shared" si="0"/>
        <v>18:10</v>
      </c>
    </row>
    <row r="14" spans="1:48" x14ac:dyDescent="0.25">
      <c r="A14" s="14" t="s">
        <v>368</v>
      </c>
      <c r="B14" s="14" t="s">
        <v>292</v>
      </c>
      <c r="C14" s="14" t="s">
        <v>28</v>
      </c>
      <c r="D14" s="14" t="s">
        <v>29</v>
      </c>
      <c r="E14" s="14" t="s">
        <v>29</v>
      </c>
      <c r="F14" s="14" t="s">
        <v>29</v>
      </c>
      <c r="G14" s="14" t="s">
        <v>3</v>
      </c>
      <c r="H14" s="14" t="s">
        <v>288</v>
      </c>
      <c r="I14" s="14" t="s">
        <v>288</v>
      </c>
      <c r="J14" s="15">
        <v>45441</v>
      </c>
      <c r="K14" s="14" t="s">
        <v>369</v>
      </c>
      <c r="L14" s="16">
        <v>45439.765034722222</v>
      </c>
      <c r="M14" s="16">
        <v>45439.770925925928</v>
      </c>
      <c r="N14" s="16"/>
      <c r="O14" s="14" t="s">
        <v>288</v>
      </c>
      <c r="P14" s="14" t="s">
        <v>288</v>
      </c>
      <c r="Q14" s="14" t="s">
        <v>288</v>
      </c>
      <c r="R14" s="14" t="s">
        <v>288</v>
      </c>
      <c r="S14" s="14" t="s">
        <v>288</v>
      </c>
      <c r="T14" s="14" t="s">
        <v>292</v>
      </c>
      <c r="U14" s="14" t="s">
        <v>33</v>
      </c>
      <c r="V14" s="14" t="s">
        <v>6</v>
      </c>
      <c r="W14" s="14" t="s">
        <v>28</v>
      </c>
      <c r="X14" s="14" t="s">
        <v>29</v>
      </c>
      <c r="Y14" s="14" t="s">
        <v>29</v>
      </c>
      <c r="Z14" s="14" t="s">
        <v>29</v>
      </c>
      <c r="AA14" s="14" t="s">
        <v>7</v>
      </c>
      <c r="AB14" s="14" t="s">
        <v>370</v>
      </c>
      <c r="AC14" s="14" t="s">
        <v>8</v>
      </c>
      <c r="AD14" s="14" t="s">
        <v>88</v>
      </c>
      <c r="AE14" s="14" t="s">
        <v>5</v>
      </c>
      <c r="AF14" s="14" t="s">
        <v>290</v>
      </c>
      <c r="AG14" s="14" t="s">
        <v>291</v>
      </c>
      <c r="AH14" s="14" t="s">
        <v>371</v>
      </c>
      <c r="AI14">
        <v>2822908</v>
      </c>
      <c r="AJ14" s="16">
        <v>45439.765034722222</v>
      </c>
      <c r="AK14">
        <v>4</v>
      </c>
      <c r="AL14">
        <v>269.74</v>
      </c>
      <c r="AM14">
        <v>48.56</v>
      </c>
      <c r="AN14">
        <v>318.3</v>
      </c>
      <c r="AO14" s="14" t="e">
        <f>VLOOKUP(PaquetesTramos_estados_1[[#This Row],[tienda_stock]],#REF!,2,0)</f>
        <v>#REF!</v>
      </c>
      <c r="AP14" s="18">
        <v>1.0138888888888888</v>
      </c>
      <c r="AQ14" s="19" t="str">
        <f>IF(PaquetesTramos_estados_1[[#This Row],[estado_paquete]]="Empaquetado","listo",PaquetesTramos_estados_1[[#This Row],[pagado]]+(PaquetesTramos_estados_1[[#This Row],[Lead Time]]-1))</f>
        <v>listo</v>
      </c>
      <c r="AR14" s="16" t="str">
        <f ca="1">IF(PaquetesTramos_estados_1[[#This Row],[estado_paquete]]="empaquetado","listo",TEXT((DAY(TODAY())-DAY(PaquetesTramos_estados_1[[#This Row],[pagado]])),"dd")&amp;" Dias")</f>
        <v>listo</v>
      </c>
      <c r="AS14" s="14" t="str">
        <f ca="1">IF(PaquetesTramos_estados_1[[#This Row],[estado_paquete]]="Empaquetado","listo",IF(NOW()&lt;PaquetesTramos_estados_1[[#This Row],[TimeLimite]],"Dentro de Tiempo","Fuera de Tiempo"))</f>
        <v>listo</v>
      </c>
      <c r="AT14" s="19" t="str">
        <f t="shared" si="0"/>
        <v>18:21</v>
      </c>
    </row>
    <row r="15" spans="1:48" x14ac:dyDescent="0.25">
      <c r="A15" s="14" t="s">
        <v>372</v>
      </c>
      <c r="B15" s="14" t="s">
        <v>292</v>
      </c>
      <c r="C15" s="14" t="s">
        <v>28</v>
      </c>
      <c r="D15" s="14" t="s">
        <v>29</v>
      </c>
      <c r="E15" s="14" t="s">
        <v>29</v>
      </c>
      <c r="F15" s="14" t="s">
        <v>29</v>
      </c>
      <c r="G15" s="14" t="s">
        <v>3</v>
      </c>
      <c r="H15" s="14" t="s">
        <v>288</v>
      </c>
      <c r="I15" s="14" t="s">
        <v>288</v>
      </c>
      <c r="J15" s="15">
        <v>45441</v>
      </c>
      <c r="K15" s="14" t="s">
        <v>373</v>
      </c>
      <c r="L15" s="16">
        <v>45439.765034722222</v>
      </c>
      <c r="M15" s="16">
        <v>45439.827870370369</v>
      </c>
      <c r="N15" s="16"/>
      <c r="O15" s="14" t="s">
        <v>288</v>
      </c>
      <c r="P15" s="14" t="s">
        <v>288</v>
      </c>
      <c r="Q15" s="14" t="s">
        <v>288</v>
      </c>
      <c r="R15" s="14" t="s">
        <v>288</v>
      </c>
      <c r="S15" s="14" t="s">
        <v>288</v>
      </c>
      <c r="T15" s="14" t="s">
        <v>292</v>
      </c>
      <c r="U15" s="14" t="s">
        <v>42</v>
      </c>
      <c r="V15" s="14" t="s">
        <v>6</v>
      </c>
      <c r="W15" s="14" t="s">
        <v>28</v>
      </c>
      <c r="X15" s="14" t="s">
        <v>29</v>
      </c>
      <c r="Y15" s="14" t="s">
        <v>29</v>
      </c>
      <c r="Z15" s="14" t="s">
        <v>29</v>
      </c>
      <c r="AA15" s="14" t="s">
        <v>7</v>
      </c>
      <c r="AB15" s="14" t="s">
        <v>370</v>
      </c>
      <c r="AC15" s="14" t="s">
        <v>8</v>
      </c>
      <c r="AD15" s="14" t="s">
        <v>88</v>
      </c>
      <c r="AE15" s="14" t="s">
        <v>5</v>
      </c>
      <c r="AF15" s="14" t="s">
        <v>290</v>
      </c>
      <c r="AG15" s="14" t="s">
        <v>291</v>
      </c>
      <c r="AH15" s="14" t="s">
        <v>371</v>
      </c>
      <c r="AI15">
        <v>2822908</v>
      </c>
      <c r="AJ15" s="16">
        <v>45439.765034722222</v>
      </c>
      <c r="AK15">
        <v>4</v>
      </c>
      <c r="AL15">
        <v>269.74</v>
      </c>
      <c r="AM15">
        <v>48.56</v>
      </c>
      <c r="AN15">
        <v>318.3</v>
      </c>
      <c r="AO15" s="14" t="e">
        <f>VLOOKUP(PaquetesTramos_estados_1[[#This Row],[tienda_stock]],#REF!,2,0)</f>
        <v>#REF!</v>
      </c>
      <c r="AP15" s="18">
        <v>1.0138888888888888</v>
      </c>
      <c r="AQ15" s="19" t="str">
        <f>IF(PaquetesTramos_estados_1[[#This Row],[estado_paquete]]="Empaquetado","listo",PaquetesTramos_estados_1[[#This Row],[pagado]]+(PaquetesTramos_estados_1[[#This Row],[Lead Time]]-1))</f>
        <v>listo</v>
      </c>
      <c r="AR15" s="16" t="str">
        <f ca="1">IF(PaquetesTramos_estados_1[[#This Row],[estado_paquete]]="empaquetado","listo",TEXT((DAY(TODAY())-DAY(PaquetesTramos_estados_1[[#This Row],[pagado]])),"dd")&amp;" Dias")</f>
        <v>listo</v>
      </c>
      <c r="AS15" s="14" t="str">
        <f ca="1">IF(PaquetesTramos_estados_1[[#This Row],[estado_paquete]]="Empaquetado","listo",IF(NOW()&lt;PaquetesTramos_estados_1[[#This Row],[TimeLimite]],"Dentro de Tiempo","Fuera de Tiempo"))</f>
        <v>listo</v>
      </c>
      <c r="AT15" s="19" t="str">
        <f t="shared" si="0"/>
        <v>18:21</v>
      </c>
    </row>
    <row r="16" spans="1:48" x14ac:dyDescent="0.25">
      <c r="A16" s="14" t="s">
        <v>374</v>
      </c>
      <c r="B16" s="14" t="s">
        <v>292</v>
      </c>
      <c r="C16" s="14" t="s">
        <v>5</v>
      </c>
      <c r="D16" s="14" t="s">
        <v>1</v>
      </c>
      <c r="E16" s="14" t="s">
        <v>1</v>
      </c>
      <c r="F16" s="14" t="s">
        <v>19</v>
      </c>
      <c r="G16" s="14" t="s">
        <v>332</v>
      </c>
      <c r="H16" s="14" t="s">
        <v>288</v>
      </c>
      <c r="I16" s="14" t="s">
        <v>288</v>
      </c>
      <c r="J16" s="15">
        <v>45441</v>
      </c>
      <c r="K16" s="14" t="s">
        <v>375</v>
      </c>
      <c r="L16" s="16">
        <v>45439.830277777779</v>
      </c>
      <c r="M16" s="16">
        <v>45439.927743055552</v>
      </c>
      <c r="N16" s="16"/>
      <c r="O16" s="14" t="s">
        <v>288</v>
      </c>
      <c r="P16" s="14" t="s">
        <v>288</v>
      </c>
      <c r="Q16" s="14" t="s">
        <v>288</v>
      </c>
      <c r="R16" s="14" t="s">
        <v>288</v>
      </c>
      <c r="S16" s="14" t="s">
        <v>288</v>
      </c>
      <c r="T16" s="14" t="s">
        <v>292</v>
      </c>
      <c r="U16" s="14" t="s">
        <v>161</v>
      </c>
      <c r="V16" s="14" t="s">
        <v>6</v>
      </c>
      <c r="W16" s="14" t="s">
        <v>38</v>
      </c>
      <c r="X16" s="14" t="s">
        <v>1</v>
      </c>
      <c r="Y16" s="14" t="s">
        <v>1</v>
      </c>
      <c r="Z16" s="14" t="s">
        <v>1</v>
      </c>
      <c r="AA16" s="14" t="s">
        <v>7</v>
      </c>
      <c r="AB16" s="14" t="s">
        <v>376</v>
      </c>
      <c r="AC16" s="14" t="s">
        <v>8</v>
      </c>
      <c r="AD16" s="14" t="s">
        <v>27</v>
      </c>
      <c r="AE16" s="14" t="s">
        <v>5</v>
      </c>
      <c r="AF16" s="14" t="s">
        <v>290</v>
      </c>
      <c r="AG16" s="14" t="s">
        <v>291</v>
      </c>
      <c r="AH16" s="14" t="s">
        <v>377</v>
      </c>
      <c r="AI16">
        <v>77057528</v>
      </c>
      <c r="AJ16" s="16">
        <v>45439.830277777779</v>
      </c>
      <c r="AK16">
        <v>1</v>
      </c>
      <c r="AL16">
        <v>86.27</v>
      </c>
      <c r="AM16">
        <v>15.53</v>
      </c>
      <c r="AN16">
        <v>101.8</v>
      </c>
      <c r="AO16" s="14" t="e">
        <f>VLOOKUP(PaquetesTramos_estados_1[[#This Row],[tienda_stock]],#REF!,2,0)</f>
        <v>#REF!</v>
      </c>
      <c r="AP16" s="18">
        <v>1.0138888888888888</v>
      </c>
      <c r="AQ16" s="19" t="str">
        <f>IF(PaquetesTramos_estados_1[[#This Row],[estado_paquete]]="Empaquetado","listo",PaquetesTramos_estados_1[[#This Row],[pagado]]+(PaquetesTramos_estados_1[[#This Row],[Lead Time]]-1))</f>
        <v>listo</v>
      </c>
      <c r="AR16" s="16" t="str">
        <f ca="1">IF(PaquetesTramos_estados_1[[#This Row],[estado_paquete]]="empaquetado","listo",TEXT((DAY(TODAY())-DAY(PaquetesTramos_estados_1[[#This Row],[pagado]])),"dd")&amp;" Dias")</f>
        <v>listo</v>
      </c>
      <c r="AS16" s="14" t="str">
        <f ca="1">IF(PaquetesTramos_estados_1[[#This Row],[estado_paquete]]="Empaquetado","listo",IF(NOW()&lt;PaquetesTramos_estados_1[[#This Row],[TimeLimite]],"Dentro de Tiempo","Fuera de Tiempo"))</f>
        <v>listo</v>
      </c>
      <c r="AT16" s="19" t="str">
        <f t="shared" si="0"/>
        <v>19:55</v>
      </c>
    </row>
    <row r="17" spans="1:46" x14ac:dyDescent="0.25">
      <c r="A17" s="14" t="s">
        <v>378</v>
      </c>
      <c r="B17" s="14" t="s">
        <v>17</v>
      </c>
      <c r="C17" s="14" t="s">
        <v>151</v>
      </c>
      <c r="D17" s="14" t="s">
        <v>81</v>
      </c>
      <c r="E17" s="14" t="s">
        <v>82</v>
      </c>
      <c r="F17" s="14" t="s">
        <v>82</v>
      </c>
      <c r="G17" s="14" t="s">
        <v>288</v>
      </c>
      <c r="H17" s="14" t="s">
        <v>288</v>
      </c>
      <c r="I17" s="14" t="s">
        <v>288</v>
      </c>
      <c r="J17" s="15">
        <v>45439</v>
      </c>
      <c r="K17" s="14" t="s">
        <v>379</v>
      </c>
      <c r="L17" s="16">
        <v>45439.834270833337</v>
      </c>
      <c r="M17" s="16"/>
      <c r="N17" s="16"/>
      <c r="O17" s="14" t="s">
        <v>288</v>
      </c>
      <c r="P17" s="14" t="s">
        <v>288</v>
      </c>
      <c r="Q17" s="14" t="s">
        <v>288</v>
      </c>
      <c r="R17" s="14" t="s">
        <v>288</v>
      </c>
      <c r="S17" s="14" t="s">
        <v>288</v>
      </c>
      <c r="T17" s="14" t="s">
        <v>17</v>
      </c>
      <c r="U17" s="14" t="s">
        <v>151</v>
      </c>
      <c r="V17" s="14" t="s">
        <v>85</v>
      </c>
      <c r="W17" s="14" t="s">
        <v>151</v>
      </c>
      <c r="X17" s="14" t="s">
        <v>81</v>
      </c>
      <c r="Y17" s="14" t="s">
        <v>82</v>
      </c>
      <c r="Z17" s="14" t="s">
        <v>82</v>
      </c>
      <c r="AA17" s="14" t="s">
        <v>7</v>
      </c>
      <c r="AB17" s="14" t="s">
        <v>380</v>
      </c>
      <c r="AC17" s="14" t="s">
        <v>8</v>
      </c>
      <c r="AD17" s="14" t="s">
        <v>32</v>
      </c>
      <c r="AE17" s="14" t="s">
        <v>5</v>
      </c>
      <c r="AF17" s="14" t="s">
        <v>290</v>
      </c>
      <c r="AG17" s="14" t="s">
        <v>291</v>
      </c>
      <c r="AH17" s="14" t="s">
        <v>381</v>
      </c>
      <c r="AI17">
        <v>18166245</v>
      </c>
      <c r="AJ17" s="16">
        <v>45439.834270833337</v>
      </c>
      <c r="AK17">
        <v>4</v>
      </c>
      <c r="AL17">
        <v>139.38999999999999</v>
      </c>
      <c r="AM17">
        <v>25.11</v>
      </c>
      <c r="AN17">
        <v>164.5</v>
      </c>
      <c r="AO17" s="14" t="e">
        <f>VLOOKUP(PaquetesTramos_estados_1[[#This Row],[tienda_stock]],#REF!,2,0)</f>
        <v>#REF!</v>
      </c>
      <c r="AP17" s="18">
        <v>1.0138888888888888</v>
      </c>
      <c r="AQ17" s="19">
        <f>IF(PaquetesTramos_estados_1[[#This Row],[estado_paquete]]="Empaquetado","listo",PaquetesTramos_estados_1[[#This Row],[pagado]]+(PaquetesTramos_estados_1[[#This Row],[Lead Time]]-1))</f>
        <v>45439.848159722227</v>
      </c>
      <c r="AR17" s="16" t="e">
        <f ca="1">IF(PaquetesTramos_estados_1[[#This Row],[estado_paquete]]="empaquetado","listo",TEXT((DAY(TODAY())-DAY(PaquetesTramos_estados_1[[#This Row],[pagado]])),"dd")&amp;" Dias")</f>
        <v>#VALUE!</v>
      </c>
      <c r="AS1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7" s="19" t="str">
        <f t="shared" si="0"/>
        <v>20:01</v>
      </c>
    </row>
    <row r="18" spans="1:46" x14ac:dyDescent="0.25">
      <c r="A18" s="14" t="s">
        <v>410</v>
      </c>
      <c r="B18" s="14" t="s">
        <v>292</v>
      </c>
      <c r="C18" s="14" t="s">
        <v>288</v>
      </c>
      <c r="D18" s="14" t="s">
        <v>46</v>
      </c>
      <c r="E18" s="14" t="s">
        <v>222</v>
      </c>
      <c r="F18" s="14" t="s">
        <v>222</v>
      </c>
      <c r="G18" s="14" t="s">
        <v>30</v>
      </c>
      <c r="H18" s="14" t="s">
        <v>411</v>
      </c>
      <c r="I18" s="14" t="s">
        <v>288</v>
      </c>
      <c r="J18" s="15">
        <v>45442</v>
      </c>
      <c r="K18" s="14" t="s">
        <v>412</v>
      </c>
      <c r="L18" s="16">
        <v>45438.191192129627</v>
      </c>
      <c r="M18" s="16">
        <v>45439.334768518522</v>
      </c>
      <c r="N18" s="16"/>
      <c r="O18" s="14" t="s">
        <v>288</v>
      </c>
      <c r="P18" s="14" t="s">
        <v>288</v>
      </c>
      <c r="Q18" s="14" t="s">
        <v>288</v>
      </c>
      <c r="R18" s="14" t="s">
        <v>288</v>
      </c>
      <c r="S18" s="14" t="s">
        <v>288</v>
      </c>
      <c r="T18" s="14" t="s">
        <v>292</v>
      </c>
      <c r="U18" s="14" t="s">
        <v>184</v>
      </c>
      <c r="V18" s="14" t="s">
        <v>87</v>
      </c>
      <c r="W18" s="14" t="s">
        <v>288</v>
      </c>
      <c r="X18" s="14" t="s">
        <v>288</v>
      </c>
      <c r="Y18" s="14" t="s">
        <v>288</v>
      </c>
      <c r="Z18" s="14" t="s">
        <v>288</v>
      </c>
      <c r="AA18" s="14" t="s">
        <v>7</v>
      </c>
      <c r="AB18" s="14" t="s">
        <v>413</v>
      </c>
      <c r="AC18" s="14" t="s">
        <v>8</v>
      </c>
      <c r="AD18" s="14" t="s">
        <v>32</v>
      </c>
      <c r="AE18" s="14" t="s">
        <v>5</v>
      </c>
      <c r="AF18" s="14" t="s">
        <v>290</v>
      </c>
      <c r="AG18" s="14" t="s">
        <v>291</v>
      </c>
      <c r="AH18" s="14" t="s">
        <v>414</v>
      </c>
      <c r="AI18">
        <v>21563425</v>
      </c>
      <c r="AJ18" s="16">
        <v>45438.191192129627</v>
      </c>
      <c r="AK18">
        <v>1</v>
      </c>
      <c r="AL18">
        <v>59.15</v>
      </c>
      <c r="AM18">
        <v>10.65</v>
      </c>
      <c r="AN18">
        <v>69.8</v>
      </c>
      <c r="AO18" s="14" t="e">
        <f>VLOOKUP(PaquetesTramos_estados_1[[#This Row],[tienda_stock]],#REF!,2,0)</f>
        <v>#REF!</v>
      </c>
      <c r="AP18" s="18">
        <v>1.0138888888888888</v>
      </c>
      <c r="AQ18" s="19" t="str">
        <f>IF(PaquetesTramos_estados_1[[#This Row],[estado_paquete]]="Empaquetado","listo",PaquetesTramos_estados_1[[#This Row],[pagado]]+(PaquetesTramos_estados_1[[#This Row],[Lead Time]]-1))</f>
        <v>listo</v>
      </c>
      <c r="AR18" s="16" t="str">
        <f ca="1">IF(PaquetesTramos_estados_1[[#This Row],[estado_paquete]]="empaquetado","listo",TEXT((DAY(TODAY())-DAY(PaquetesTramos_estados_1[[#This Row],[pagado]])),"dd")&amp;" Dias")</f>
        <v>listo</v>
      </c>
      <c r="AS18" s="14" t="str">
        <f ca="1">IF(PaquetesTramos_estados_1[[#This Row],[estado_paquete]]="Empaquetado","listo",IF(NOW()&lt;PaquetesTramos_estados_1[[#This Row],[TimeLimite]],"Dentro de Tiempo","Fuera de Tiempo"))</f>
        <v>listo</v>
      </c>
      <c r="AT18" s="19" t="str">
        <f t="shared" si="0"/>
        <v>04:35</v>
      </c>
    </row>
    <row r="19" spans="1:46" x14ac:dyDescent="0.25">
      <c r="A19" s="14" t="s">
        <v>382</v>
      </c>
      <c r="B19" s="14" t="s">
        <v>17</v>
      </c>
      <c r="C19" s="14" t="s">
        <v>5</v>
      </c>
      <c r="D19" s="14" t="s">
        <v>1</v>
      </c>
      <c r="E19" s="14" t="s">
        <v>1</v>
      </c>
      <c r="F19" s="14" t="s">
        <v>19</v>
      </c>
      <c r="G19" s="14" t="s">
        <v>3</v>
      </c>
      <c r="H19" s="14" t="s">
        <v>288</v>
      </c>
      <c r="I19" s="14" t="s">
        <v>288</v>
      </c>
      <c r="J19" s="15">
        <v>45443</v>
      </c>
      <c r="K19" s="14" t="s">
        <v>383</v>
      </c>
      <c r="L19" s="16">
        <v>45439.843124999999</v>
      </c>
      <c r="M19" s="16"/>
      <c r="N19" s="16"/>
      <c r="O19" s="14" t="s">
        <v>288</v>
      </c>
      <c r="P19" s="14" t="s">
        <v>288</v>
      </c>
      <c r="Q19" s="14" t="s">
        <v>288</v>
      </c>
      <c r="R19" s="14" t="s">
        <v>288</v>
      </c>
      <c r="S19" s="14" t="s">
        <v>288</v>
      </c>
      <c r="T19" s="14" t="s">
        <v>17</v>
      </c>
      <c r="U19" s="14" t="s">
        <v>18</v>
      </c>
      <c r="V19" s="14" t="s">
        <v>6</v>
      </c>
      <c r="W19" s="14" t="s">
        <v>71</v>
      </c>
      <c r="X19" s="14" t="s">
        <v>69</v>
      </c>
      <c r="Y19" s="14" t="s">
        <v>70</v>
      </c>
      <c r="Z19" s="14" t="s">
        <v>70</v>
      </c>
      <c r="AA19" s="14" t="s">
        <v>7</v>
      </c>
      <c r="AB19" s="14" t="s">
        <v>384</v>
      </c>
      <c r="AC19" s="14" t="s">
        <v>8</v>
      </c>
      <c r="AD19" s="14" t="s">
        <v>27</v>
      </c>
      <c r="AE19" s="14" t="s">
        <v>5</v>
      </c>
      <c r="AF19" s="14" t="s">
        <v>290</v>
      </c>
      <c r="AG19" s="14" t="s">
        <v>291</v>
      </c>
      <c r="AH19" s="14" t="s">
        <v>385</v>
      </c>
      <c r="AI19">
        <v>45567861</v>
      </c>
      <c r="AJ19" s="16">
        <v>45439.843124999999</v>
      </c>
      <c r="AK19">
        <v>1</v>
      </c>
      <c r="AL19">
        <v>335.42</v>
      </c>
      <c r="AM19">
        <v>60.38</v>
      </c>
      <c r="AN19">
        <v>395.8</v>
      </c>
      <c r="AO19" s="14" t="e">
        <f>VLOOKUP(PaquetesTramos_estados_1[[#This Row],[tienda_stock]],#REF!,2,0)</f>
        <v>#REF!</v>
      </c>
      <c r="AP19" s="18">
        <v>1.0138888888888888</v>
      </c>
      <c r="AQ19" s="19">
        <f>IF(PaquetesTramos_estados_1[[#This Row],[estado_paquete]]="Empaquetado","listo",PaquetesTramos_estados_1[[#This Row],[pagado]]+(PaquetesTramos_estados_1[[#This Row],[Lead Time]]-1))</f>
        <v>45439.85701388889</v>
      </c>
      <c r="AR19" s="16" t="e">
        <f ca="1">IF(PaquetesTramos_estados_1[[#This Row],[estado_paquete]]="empaquetado","listo",TEXT((DAY(TODAY())-DAY(PaquetesTramos_estados_1[[#This Row],[pagado]])),"dd")&amp;" Dias")</f>
        <v>#VALUE!</v>
      </c>
      <c r="AS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9" s="19" t="str">
        <f t="shared" si="0"/>
        <v>20:14</v>
      </c>
    </row>
    <row r="20" spans="1:46" x14ac:dyDescent="0.25">
      <c r="A20" s="14" t="s">
        <v>386</v>
      </c>
      <c r="B20" s="14" t="s">
        <v>17</v>
      </c>
      <c r="C20" s="14" t="s">
        <v>14</v>
      </c>
      <c r="D20" s="14" t="s">
        <v>1</v>
      </c>
      <c r="E20" s="14" t="s">
        <v>1</v>
      </c>
      <c r="F20" s="14" t="s">
        <v>15</v>
      </c>
      <c r="G20" s="14" t="s">
        <v>30</v>
      </c>
      <c r="H20" s="14" t="s">
        <v>288</v>
      </c>
      <c r="I20" s="14" t="s">
        <v>288</v>
      </c>
      <c r="J20" s="15">
        <v>45441</v>
      </c>
      <c r="K20" s="14" t="s">
        <v>387</v>
      </c>
      <c r="L20" s="16">
        <v>45439.905428240738</v>
      </c>
      <c r="M20" s="16"/>
      <c r="N20" s="16"/>
      <c r="O20" s="14" t="s">
        <v>288</v>
      </c>
      <c r="P20" s="14" t="s">
        <v>288</v>
      </c>
      <c r="Q20" s="14" t="s">
        <v>288</v>
      </c>
      <c r="R20" s="14" t="s">
        <v>288</v>
      </c>
      <c r="S20" s="14" t="s">
        <v>288</v>
      </c>
      <c r="T20" s="14" t="s">
        <v>17</v>
      </c>
      <c r="U20" s="14" t="s">
        <v>41</v>
      </c>
      <c r="V20" s="14" t="s">
        <v>6</v>
      </c>
      <c r="W20" s="14" t="s">
        <v>14</v>
      </c>
      <c r="X20" s="14" t="s">
        <v>1</v>
      </c>
      <c r="Y20" s="14" t="s">
        <v>1</v>
      </c>
      <c r="Z20" s="14" t="s">
        <v>15</v>
      </c>
      <c r="AA20" s="14" t="s">
        <v>7</v>
      </c>
      <c r="AB20" s="14" t="s">
        <v>388</v>
      </c>
      <c r="AC20" s="14" t="s">
        <v>8</v>
      </c>
      <c r="AD20" s="14" t="s">
        <v>27</v>
      </c>
      <c r="AE20" s="14" t="s">
        <v>5</v>
      </c>
      <c r="AF20" s="14" t="s">
        <v>290</v>
      </c>
      <c r="AG20" s="14" t="s">
        <v>291</v>
      </c>
      <c r="AH20" s="14" t="s">
        <v>389</v>
      </c>
      <c r="AI20">
        <v>70975851</v>
      </c>
      <c r="AJ20" s="16">
        <v>45439.905428240738</v>
      </c>
      <c r="AK20">
        <v>1</v>
      </c>
      <c r="AL20">
        <v>60.85</v>
      </c>
      <c r="AM20">
        <v>10.95</v>
      </c>
      <c r="AN20">
        <v>71.8</v>
      </c>
      <c r="AO20" s="14" t="e">
        <f>VLOOKUP(PaquetesTramos_estados_1[[#This Row],[tienda_stock]],#REF!,2,0)</f>
        <v>#REF!</v>
      </c>
      <c r="AP20" s="18">
        <v>1.0138888888888888</v>
      </c>
      <c r="AQ20" s="19">
        <f>IF(PaquetesTramos_estados_1[[#This Row],[estado_paquete]]="Empaquetado","listo",PaquetesTramos_estados_1[[#This Row],[pagado]]+(PaquetesTramos_estados_1[[#This Row],[Lead Time]]-1))</f>
        <v>45439.919317129628</v>
      </c>
      <c r="AR20" s="16" t="e">
        <f ca="1">IF(PaquetesTramos_estados_1[[#This Row],[estado_paquete]]="empaquetado","listo",TEXT((DAY(TODAY())-DAY(PaquetesTramos_estados_1[[#This Row],[pagado]])),"dd")&amp;" Dias")</f>
        <v>#VALUE!</v>
      </c>
      <c r="AS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20" s="19" t="str">
        <f t="shared" si="0"/>
        <v>21:43</v>
      </c>
    </row>
    <row r="21" spans="1:46" x14ac:dyDescent="0.25">
      <c r="A21" s="14" t="s">
        <v>415</v>
      </c>
      <c r="B21" s="14" t="s">
        <v>292</v>
      </c>
      <c r="C21" s="14" t="s">
        <v>288</v>
      </c>
      <c r="D21" s="14" t="s">
        <v>163</v>
      </c>
      <c r="E21" s="14" t="s">
        <v>164</v>
      </c>
      <c r="F21" s="14" t="s">
        <v>164</v>
      </c>
      <c r="G21" s="14" t="s">
        <v>30</v>
      </c>
      <c r="H21" s="14" t="s">
        <v>416</v>
      </c>
      <c r="I21" s="14" t="s">
        <v>288</v>
      </c>
      <c r="J21" s="15">
        <v>45456</v>
      </c>
      <c r="K21" s="14" t="s">
        <v>417</v>
      </c>
      <c r="L21" s="16">
        <v>45439.452916666669</v>
      </c>
      <c r="M21" s="16">
        <v>45439.85428240741</v>
      </c>
      <c r="N21" s="16"/>
      <c r="O21" s="14" t="s">
        <v>288</v>
      </c>
      <c r="P21" s="14" t="s">
        <v>288</v>
      </c>
      <c r="Q21" s="14" t="s">
        <v>288</v>
      </c>
      <c r="R21" s="14" t="s">
        <v>288</v>
      </c>
      <c r="S21" s="14" t="s">
        <v>288</v>
      </c>
      <c r="T21" s="14" t="s">
        <v>292</v>
      </c>
      <c r="U21" s="14" t="s">
        <v>39</v>
      </c>
      <c r="V21" s="14" t="s">
        <v>87</v>
      </c>
      <c r="W21" s="14" t="s">
        <v>288</v>
      </c>
      <c r="X21" s="14" t="s">
        <v>288</v>
      </c>
      <c r="Y21" s="14" t="s">
        <v>288</v>
      </c>
      <c r="Z21" s="14" t="s">
        <v>288</v>
      </c>
      <c r="AA21" s="14" t="s">
        <v>7</v>
      </c>
      <c r="AB21" s="14" t="s">
        <v>418</v>
      </c>
      <c r="AC21" s="14" t="s">
        <v>8</v>
      </c>
      <c r="AD21" s="14" t="s">
        <v>27</v>
      </c>
      <c r="AE21" s="14" t="s">
        <v>5</v>
      </c>
      <c r="AF21" s="14" t="s">
        <v>290</v>
      </c>
      <c r="AG21" s="14" t="s">
        <v>291</v>
      </c>
      <c r="AH21" s="14" t="s">
        <v>419</v>
      </c>
      <c r="AI21">
        <v>73104564</v>
      </c>
      <c r="AJ21" s="16">
        <v>45439.452916666669</v>
      </c>
      <c r="AK21">
        <v>2</v>
      </c>
      <c r="AL21">
        <v>84.4</v>
      </c>
      <c r="AM21">
        <v>15.2</v>
      </c>
      <c r="AN21">
        <v>99.6</v>
      </c>
      <c r="AO21" s="14" t="e">
        <f>VLOOKUP(PaquetesTramos_estados_1[[#This Row],[tienda_stock]],#REF!,2,0)</f>
        <v>#REF!</v>
      </c>
      <c r="AP21" s="18">
        <v>1.0138888888888888</v>
      </c>
      <c r="AQ21" s="19" t="str">
        <f>IF(PaquetesTramos_estados_1[[#This Row],[estado_paquete]]="Empaquetado","listo",PaquetesTramos_estados_1[[#This Row],[pagado]]+(PaquetesTramos_estados_1[[#This Row],[Lead Time]]-1))</f>
        <v>listo</v>
      </c>
      <c r="AR21" s="16" t="str">
        <f ca="1">IF(PaquetesTramos_estados_1[[#This Row],[estado_paquete]]="empaquetado","listo",TEXT((DAY(TODAY())-DAY(PaquetesTramos_estados_1[[#This Row],[pagado]])),"dd")&amp;" Dias")</f>
        <v>listo</v>
      </c>
      <c r="AS21" s="14" t="str">
        <f ca="1">IF(PaquetesTramos_estados_1[[#This Row],[estado_paquete]]="Empaquetado","listo",IF(NOW()&lt;PaquetesTramos_estados_1[[#This Row],[TimeLimite]],"Dentro de Tiempo","Fuera de Tiempo"))</f>
        <v>listo</v>
      </c>
      <c r="AT21" s="19" t="str">
        <f t="shared" si="0"/>
        <v>10:52</v>
      </c>
    </row>
    <row r="22" spans="1:46" x14ac:dyDescent="0.25">
      <c r="A22" s="14" t="s">
        <v>420</v>
      </c>
      <c r="B22" s="14" t="s">
        <v>292</v>
      </c>
      <c r="C22" s="14" t="s">
        <v>288</v>
      </c>
      <c r="D22" s="14" t="s">
        <v>1</v>
      </c>
      <c r="E22" s="14" t="s">
        <v>1</v>
      </c>
      <c r="F22" s="14" t="s">
        <v>94</v>
      </c>
      <c r="G22" s="14" t="s">
        <v>89</v>
      </c>
      <c r="H22" s="14" t="s">
        <v>288</v>
      </c>
      <c r="I22" s="14" t="s">
        <v>288</v>
      </c>
      <c r="J22" s="15">
        <v>45440</v>
      </c>
      <c r="K22" s="14" t="s">
        <v>421</v>
      </c>
      <c r="L22" s="16">
        <v>45439.551608796297</v>
      </c>
      <c r="M22" s="16">
        <v>45439.625625000001</v>
      </c>
      <c r="N22" s="16"/>
      <c r="O22" s="14" t="s">
        <v>288</v>
      </c>
      <c r="P22" s="14" t="s">
        <v>288</v>
      </c>
      <c r="Q22" s="14" t="s">
        <v>288</v>
      </c>
      <c r="R22" s="14" t="s">
        <v>288</v>
      </c>
      <c r="S22" s="14" t="s">
        <v>288</v>
      </c>
      <c r="T22" s="14" t="s">
        <v>292</v>
      </c>
      <c r="U22" s="14" t="s">
        <v>5</v>
      </c>
      <c r="V22" s="14" t="s">
        <v>87</v>
      </c>
      <c r="W22" s="14" t="s">
        <v>288</v>
      </c>
      <c r="X22" s="14" t="s">
        <v>288</v>
      </c>
      <c r="Y22" s="14" t="s">
        <v>288</v>
      </c>
      <c r="Z22" s="14" t="s">
        <v>288</v>
      </c>
      <c r="AA22" s="14" t="s">
        <v>7</v>
      </c>
      <c r="AB22" s="14" t="s">
        <v>422</v>
      </c>
      <c r="AC22" s="14" t="s">
        <v>8</v>
      </c>
      <c r="AD22" s="14" t="s">
        <v>32</v>
      </c>
      <c r="AE22" s="14" t="s">
        <v>5</v>
      </c>
      <c r="AF22" s="14" t="s">
        <v>290</v>
      </c>
      <c r="AG22" s="14" t="s">
        <v>291</v>
      </c>
      <c r="AH22" s="14" t="s">
        <v>423</v>
      </c>
      <c r="AI22">
        <v>44920612</v>
      </c>
      <c r="AJ22" s="16">
        <v>45439.551608796297</v>
      </c>
      <c r="AK22">
        <v>1</v>
      </c>
      <c r="AL22">
        <v>106.61</v>
      </c>
      <c r="AM22">
        <v>19.190000000000001</v>
      </c>
      <c r="AN22">
        <v>125.8</v>
      </c>
      <c r="AO22" s="14" t="e">
        <f>VLOOKUP(PaquetesTramos_estados_1[[#This Row],[tienda_stock]],#REF!,2,0)</f>
        <v>#REF!</v>
      </c>
      <c r="AP22" s="18">
        <v>1.0138888888888888</v>
      </c>
      <c r="AQ22" s="19" t="str">
        <f>IF(PaquetesTramos_estados_1[[#This Row],[estado_paquete]]="Empaquetado","listo",PaquetesTramos_estados_1[[#This Row],[pagado]]+(PaquetesTramos_estados_1[[#This Row],[Lead Time]]-1))</f>
        <v>listo</v>
      </c>
      <c r="AR22" s="16" t="str">
        <f ca="1">IF(PaquetesTramos_estados_1[[#This Row],[estado_paquete]]="empaquetado","listo",TEXT((DAY(TODAY())-DAY(PaquetesTramos_estados_1[[#This Row],[pagado]])),"dd")&amp;" Dias")</f>
        <v>listo</v>
      </c>
      <c r="AS22" s="14" t="str">
        <f ca="1">IF(PaquetesTramos_estados_1[[#This Row],[estado_paquete]]="Empaquetado","listo",IF(NOW()&lt;PaquetesTramos_estados_1[[#This Row],[TimeLimite]],"Dentro de Tiempo","Fuera de Tiempo"))</f>
        <v>listo</v>
      </c>
      <c r="AT22" s="19" t="str">
        <f t="shared" si="0"/>
        <v>13:14</v>
      </c>
    </row>
    <row r="23" spans="1:46" x14ac:dyDescent="0.25">
      <c r="A23" s="14" t="s">
        <v>424</v>
      </c>
      <c r="B23" s="14" t="s">
        <v>292</v>
      </c>
      <c r="C23" s="14" t="s">
        <v>124</v>
      </c>
      <c r="D23" s="14" t="s">
        <v>125</v>
      </c>
      <c r="E23" s="14" t="s">
        <v>125</v>
      </c>
      <c r="F23" s="14" t="s">
        <v>125</v>
      </c>
      <c r="G23" s="14" t="s">
        <v>35</v>
      </c>
      <c r="H23" s="14" t="s">
        <v>288</v>
      </c>
      <c r="I23" s="14" t="s">
        <v>288</v>
      </c>
      <c r="J23" s="15">
        <v>45444</v>
      </c>
      <c r="K23" s="14" t="s">
        <v>425</v>
      </c>
      <c r="L23" s="16">
        <v>45439.552893518521</v>
      </c>
      <c r="M23" s="16">
        <v>45439.694456018522</v>
      </c>
      <c r="N23" s="16"/>
      <c r="O23" s="14" t="s">
        <v>288</v>
      </c>
      <c r="P23" s="14" t="s">
        <v>288</v>
      </c>
      <c r="Q23" s="14" t="s">
        <v>288</v>
      </c>
      <c r="R23" s="14" t="s">
        <v>288</v>
      </c>
      <c r="S23" s="14" t="s">
        <v>288</v>
      </c>
      <c r="T23" s="14" t="s">
        <v>292</v>
      </c>
      <c r="U23" s="14" t="s">
        <v>5</v>
      </c>
      <c r="V23" s="14" t="s">
        <v>6</v>
      </c>
      <c r="W23" s="14" t="s">
        <v>124</v>
      </c>
      <c r="X23" s="14" t="s">
        <v>125</v>
      </c>
      <c r="Y23" s="14" t="s">
        <v>125</v>
      </c>
      <c r="Z23" s="14" t="s">
        <v>125</v>
      </c>
      <c r="AA23" s="14" t="s">
        <v>7</v>
      </c>
      <c r="AB23" s="14" t="s">
        <v>426</v>
      </c>
      <c r="AC23" s="14" t="s">
        <v>8</v>
      </c>
      <c r="AD23" s="14" t="s">
        <v>27</v>
      </c>
      <c r="AE23" s="14" t="s">
        <v>5</v>
      </c>
      <c r="AF23" s="14" t="s">
        <v>290</v>
      </c>
      <c r="AG23" s="14" t="s">
        <v>291</v>
      </c>
      <c r="AH23" s="14" t="s">
        <v>427</v>
      </c>
      <c r="AI23">
        <v>41740596</v>
      </c>
      <c r="AJ23" s="16">
        <v>45439.552893518521</v>
      </c>
      <c r="AK23">
        <v>1</v>
      </c>
      <c r="AL23">
        <v>46.44</v>
      </c>
      <c r="AM23">
        <v>8.36</v>
      </c>
      <c r="AN23">
        <v>54.8</v>
      </c>
      <c r="AO23" s="14" t="e">
        <f>VLOOKUP(PaquetesTramos_estados_1[[#This Row],[tienda_stock]],#REF!,2,0)</f>
        <v>#REF!</v>
      </c>
      <c r="AP23" s="18">
        <v>1.0138888888888888</v>
      </c>
      <c r="AQ23" s="19" t="str">
        <f>IF(PaquetesTramos_estados_1[[#This Row],[estado_paquete]]="Empaquetado","listo",PaquetesTramos_estados_1[[#This Row],[pagado]]+(PaquetesTramos_estados_1[[#This Row],[Lead Time]]-1))</f>
        <v>listo</v>
      </c>
      <c r="AR23" s="16" t="str">
        <f ca="1">IF(PaquetesTramos_estados_1[[#This Row],[estado_paquete]]="empaquetado","listo",TEXT((DAY(TODAY())-DAY(PaquetesTramos_estados_1[[#This Row],[pagado]])),"dd")&amp;" Dias")</f>
        <v>listo</v>
      </c>
      <c r="AS23" s="14" t="str">
        <f ca="1">IF(PaquetesTramos_estados_1[[#This Row],[estado_paquete]]="Empaquetado","listo",IF(NOW()&lt;PaquetesTramos_estados_1[[#This Row],[TimeLimite]],"Dentro de Tiempo","Fuera de Tiempo"))</f>
        <v>listo</v>
      </c>
      <c r="AT23" s="19" t="str">
        <f t="shared" si="0"/>
        <v>13:16</v>
      </c>
    </row>
    <row r="24" spans="1:46" x14ac:dyDescent="0.25">
      <c r="A24" s="14" t="s">
        <v>428</v>
      </c>
      <c r="B24" s="14" t="s">
        <v>292</v>
      </c>
      <c r="C24" s="14" t="s">
        <v>100</v>
      </c>
      <c r="D24" s="14" t="s">
        <v>1</v>
      </c>
      <c r="E24" s="14" t="s">
        <v>1</v>
      </c>
      <c r="F24" s="14" t="s">
        <v>62</v>
      </c>
      <c r="G24" s="14" t="s">
        <v>399</v>
      </c>
      <c r="H24" s="14" t="s">
        <v>288</v>
      </c>
      <c r="I24" s="14" t="s">
        <v>288</v>
      </c>
      <c r="J24" s="15">
        <v>45440</v>
      </c>
      <c r="K24" s="14" t="s">
        <v>429</v>
      </c>
      <c r="L24" s="16">
        <v>45439.571562500001</v>
      </c>
      <c r="M24" s="16">
        <v>45439.793020833335</v>
      </c>
      <c r="N24" s="16"/>
      <c r="O24" s="14" t="s">
        <v>288</v>
      </c>
      <c r="P24" s="14" t="s">
        <v>288</v>
      </c>
      <c r="Q24" s="14" t="s">
        <v>288</v>
      </c>
      <c r="R24" s="14" t="s">
        <v>288</v>
      </c>
      <c r="S24" s="14" t="s">
        <v>288</v>
      </c>
      <c r="T24" s="14" t="s">
        <v>292</v>
      </c>
      <c r="U24" s="14" t="s">
        <v>5</v>
      </c>
      <c r="V24" s="14" t="s">
        <v>6</v>
      </c>
      <c r="W24" s="14" t="s">
        <v>100</v>
      </c>
      <c r="X24" s="14" t="s">
        <v>1</v>
      </c>
      <c r="Y24" s="14" t="s">
        <v>1</v>
      </c>
      <c r="Z24" s="14" t="s">
        <v>62</v>
      </c>
      <c r="AA24" s="14" t="s">
        <v>56</v>
      </c>
      <c r="AB24" s="14" t="s">
        <v>430</v>
      </c>
      <c r="AC24" s="14" t="s">
        <v>8</v>
      </c>
      <c r="AD24" s="14" t="s">
        <v>32</v>
      </c>
      <c r="AE24" s="14" t="s">
        <v>5</v>
      </c>
      <c r="AF24" s="14" t="s">
        <v>290</v>
      </c>
      <c r="AG24" s="14" t="s">
        <v>291</v>
      </c>
      <c r="AH24" s="14" t="s">
        <v>431</v>
      </c>
      <c r="AI24">
        <v>22464050</v>
      </c>
      <c r="AJ24" s="16">
        <v>45439.571562500001</v>
      </c>
      <c r="AK24">
        <v>3</v>
      </c>
      <c r="AL24">
        <v>160.59</v>
      </c>
      <c r="AM24">
        <v>28.91</v>
      </c>
      <c r="AN24">
        <v>189.5</v>
      </c>
      <c r="AO24" s="14" t="e">
        <f>VLOOKUP(PaquetesTramos_estados_1[[#This Row],[tienda_stock]],#REF!,2,0)</f>
        <v>#REF!</v>
      </c>
      <c r="AP24" s="18">
        <v>1.0138888888888888</v>
      </c>
      <c r="AQ24" s="19" t="str">
        <f>IF(PaquetesTramos_estados_1[[#This Row],[estado_paquete]]="Empaquetado","listo",PaquetesTramos_estados_1[[#This Row],[pagado]]+(PaquetesTramos_estados_1[[#This Row],[Lead Time]]-1))</f>
        <v>listo</v>
      </c>
      <c r="AR24" s="16" t="str">
        <f ca="1">IF(PaquetesTramos_estados_1[[#This Row],[estado_paquete]]="empaquetado","listo",TEXT((DAY(TODAY())-DAY(PaquetesTramos_estados_1[[#This Row],[pagado]])),"dd")&amp;" Dias")</f>
        <v>listo</v>
      </c>
      <c r="AS24" s="14" t="str">
        <f ca="1">IF(PaquetesTramos_estados_1[[#This Row],[estado_paquete]]="Empaquetado","listo",IF(NOW()&lt;PaquetesTramos_estados_1[[#This Row],[TimeLimite]],"Dentro de Tiempo","Fuera de Tiempo"))</f>
        <v>listo</v>
      </c>
      <c r="AT24" s="19" t="str">
        <f t="shared" si="0"/>
        <v>13:43</v>
      </c>
    </row>
    <row r="25" spans="1:46" x14ac:dyDescent="0.25">
      <c r="A25" s="14" t="s">
        <v>432</v>
      </c>
      <c r="B25" s="14" t="s">
        <v>292</v>
      </c>
      <c r="C25" s="14" t="s">
        <v>61</v>
      </c>
      <c r="D25" s="14" t="s">
        <v>1</v>
      </c>
      <c r="E25" s="14" t="s">
        <v>1</v>
      </c>
      <c r="F25" s="14" t="s">
        <v>62</v>
      </c>
      <c r="G25" s="14" t="s">
        <v>399</v>
      </c>
      <c r="H25" s="14" t="s">
        <v>288</v>
      </c>
      <c r="I25" s="14" t="s">
        <v>288</v>
      </c>
      <c r="J25" s="15">
        <v>45440</v>
      </c>
      <c r="K25" s="14" t="s">
        <v>433</v>
      </c>
      <c r="L25" s="16">
        <v>45439.600497685184</v>
      </c>
      <c r="M25" s="16">
        <v>45439.732476851852</v>
      </c>
      <c r="N25" s="16"/>
      <c r="O25" s="14" t="s">
        <v>288</v>
      </c>
      <c r="P25" s="14" t="s">
        <v>288</v>
      </c>
      <c r="Q25" s="14" t="s">
        <v>288</v>
      </c>
      <c r="R25" s="14" t="s">
        <v>288</v>
      </c>
      <c r="S25" s="14" t="s">
        <v>288</v>
      </c>
      <c r="T25" s="14" t="s">
        <v>292</v>
      </c>
      <c r="U25" s="14" t="s">
        <v>5</v>
      </c>
      <c r="V25" s="14" t="s">
        <v>6</v>
      </c>
      <c r="W25" s="14" t="s">
        <v>61</v>
      </c>
      <c r="X25" s="14" t="s">
        <v>1</v>
      </c>
      <c r="Y25" s="14" t="s">
        <v>1</v>
      </c>
      <c r="Z25" s="14" t="s">
        <v>62</v>
      </c>
      <c r="AA25" s="14" t="s">
        <v>7</v>
      </c>
      <c r="AB25" s="14" t="s">
        <v>434</v>
      </c>
      <c r="AC25" s="14" t="s">
        <v>8</v>
      </c>
      <c r="AD25" s="14" t="s">
        <v>93</v>
      </c>
      <c r="AE25" s="14" t="s">
        <v>5</v>
      </c>
      <c r="AF25" s="14" t="s">
        <v>290</v>
      </c>
      <c r="AG25" s="14" t="s">
        <v>291</v>
      </c>
      <c r="AH25" s="14" t="s">
        <v>435</v>
      </c>
      <c r="AI25">
        <v>10065075</v>
      </c>
      <c r="AJ25" s="16">
        <v>45439.600497685184</v>
      </c>
      <c r="AK25">
        <v>1</v>
      </c>
      <c r="AL25">
        <v>97.71</v>
      </c>
      <c r="AM25">
        <v>17.59</v>
      </c>
      <c r="AN25">
        <v>115.3</v>
      </c>
      <c r="AO25" s="14" t="e">
        <f>VLOOKUP(PaquetesTramos_estados_1[[#This Row],[tienda_stock]],#REF!,2,0)</f>
        <v>#REF!</v>
      </c>
      <c r="AP25" s="18">
        <v>1.0138888888888888</v>
      </c>
      <c r="AQ25" s="19" t="str">
        <f>IF(PaquetesTramos_estados_1[[#This Row],[estado_paquete]]="Empaquetado","listo",PaquetesTramos_estados_1[[#This Row],[pagado]]+(PaquetesTramos_estados_1[[#This Row],[Lead Time]]-1))</f>
        <v>listo</v>
      </c>
      <c r="AR25" s="16" t="str">
        <f ca="1">IF(PaquetesTramos_estados_1[[#This Row],[estado_paquete]]="empaquetado","listo",TEXT((DAY(TODAY())-DAY(PaquetesTramos_estados_1[[#This Row],[pagado]])),"dd")&amp;" Dias")</f>
        <v>listo</v>
      </c>
      <c r="AS25" s="14" t="str">
        <f ca="1">IF(PaquetesTramos_estados_1[[#This Row],[estado_paquete]]="Empaquetado","listo",IF(NOW()&lt;PaquetesTramos_estados_1[[#This Row],[TimeLimite]],"Dentro de Tiempo","Fuera de Tiempo"))</f>
        <v>listo</v>
      </c>
      <c r="AT25" s="19" t="str">
        <f t="shared" si="0"/>
        <v>14:24</v>
      </c>
    </row>
    <row r="26" spans="1:46" x14ac:dyDescent="0.25">
      <c r="A26" s="14" t="s">
        <v>436</v>
      </c>
      <c r="B26" s="14" t="s">
        <v>292</v>
      </c>
      <c r="C26" s="14" t="s">
        <v>5</v>
      </c>
      <c r="D26" s="14" t="s">
        <v>1</v>
      </c>
      <c r="E26" s="14" t="s">
        <v>1</v>
      </c>
      <c r="F26" s="14" t="s">
        <v>19</v>
      </c>
      <c r="G26" s="14" t="s">
        <v>437</v>
      </c>
      <c r="H26" s="14" t="s">
        <v>288</v>
      </c>
      <c r="I26" s="14" t="s">
        <v>288</v>
      </c>
      <c r="J26" s="15">
        <v>45443</v>
      </c>
      <c r="K26" s="14" t="s">
        <v>438</v>
      </c>
      <c r="L26" s="16">
        <v>45439.742638888885</v>
      </c>
      <c r="M26" s="16">
        <v>45439.806793981479</v>
      </c>
      <c r="N26" s="16"/>
      <c r="O26" s="14" t="s">
        <v>288</v>
      </c>
      <c r="P26" s="14" t="s">
        <v>288</v>
      </c>
      <c r="Q26" s="14" t="s">
        <v>288</v>
      </c>
      <c r="R26" s="14" t="s">
        <v>288</v>
      </c>
      <c r="S26" s="14" t="s">
        <v>288</v>
      </c>
      <c r="T26" s="14" t="s">
        <v>292</v>
      </c>
      <c r="U26" s="14" t="s">
        <v>149</v>
      </c>
      <c r="V26" s="14" t="s">
        <v>6</v>
      </c>
      <c r="W26" s="14" t="s">
        <v>43</v>
      </c>
      <c r="X26" s="14" t="s">
        <v>1</v>
      </c>
      <c r="Y26" s="14" t="s">
        <v>137</v>
      </c>
      <c r="Z26" s="14" t="s">
        <v>138</v>
      </c>
      <c r="AA26" s="14" t="s">
        <v>7</v>
      </c>
      <c r="AB26" s="14" t="s">
        <v>439</v>
      </c>
      <c r="AC26" s="14" t="s">
        <v>8</v>
      </c>
      <c r="AD26" s="14" t="s">
        <v>27</v>
      </c>
      <c r="AE26" s="14" t="s">
        <v>5</v>
      </c>
      <c r="AF26" s="14" t="s">
        <v>290</v>
      </c>
      <c r="AG26" s="14" t="s">
        <v>291</v>
      </c>
      <c r="AH26" s="14" t="s">
        <v>440</v>
      </c>
      <c r="AI26">
        <v>45905215</v>
      </c>
      <c r="AJ26" s="16">
        <v>45439.742638888885</v>
      </c>
      <c r="AK26">
        <v>2</v>
      </c>
      <c r="AL26">
        <v>84.4</v>
      </c>
      <c r="AM26">
        <v>15.2</v>
      </c>
      <c r="AN26">
        <v>99.6</v>
      </c>
      <c r="AO26" s="14" t="e">
        <f>VLOOKUP(PaquetesTramos_estados_1[[#This Row],[tienda_stock]],#REF!,2,0)</f>
        <v>#REF!</v>
      </c>
      <c r="AP26" s="18">
        <v>1.0138888888888888</v>
      </c>
      <c r="AQ26" s="19" t="str">
        <f>IF(PaquetesTramos_estados_1[[#This Row],[estado_paquete]]="Empaquetado","listo",PaquetesTramos_estados_1[[#This Row],[pagado]]+(PaquetesTramos_estados_1[[#This Row],[Lead Time]]-1))</f>
        <v>listo</v>
      </c>
      <c r="AR26" s="16" t="str">
        <f ca="1">IF(PaquetesTramos_estados_1[[#This Row],[estado_paquete]]="empaquetado","listo",TEXT((DAY(TODAY())-DAY(PaquetesTramos_estados_1[[#This Row],[pagado]])),"dd")&amp;" Dias")</f>
        <v>listo</v>
      </c>
      <c r="AS26" s="14" t="str">
        <f ca="1">IF(PaquetesTramos_estados_1[[#This Row],[estado_paquete]]="Empaquetado","listo",IF(NOW()&lt;PaquetesTramos_estados_1[[#This Row],[TimeLimite]],"Dentro de Tiempo","Fuera de Tiempo"))</f>
        <v>listo</v>
      </c>
      <c r="AT26" s="19" t="str">
        <f t="shared" si="0"/>
        <v>17:49</v>
      </c>
    </row>
    <row r="27" spans="1:46" x14ac:dyDescent="0.25">
      <c r="A27" s="14" t="s">
        <v>441</v>
      </c>
      <c r="B27" s="14" t="s">
        <v>20</v>
      </c>
      <c r="C27" s="14" t="s">
        <v>135</v>
      </c>
      <c r="D27" s="14" t="s">
        <v>81</v>
      </c>
      <c r="E27" s="14" t="s">
        <v>185</v>
      </c>
      <c r="F27" s="14" t="s">
        <v>186</v>
      </c>
      <c r="G27" s="14" t="s">
        <v>35</v>
      </c>
      <c r="H27" s="14" t="s">
        <v>288</v>
      </c>
      <c r="I27" s="14" t="s">
        <v>288</v>
      </c>
      <c r="J27" s="15">
        <v>45444</v>
      </c>
      <c r="K27" s="14" t="s">
        <v>442</v>
      </c>
      <c r="L27" s="16">
        <v>45439.759953703702</v>
      </c>
      <c r="M27" s="16"/>
      <c r="N27" s="16"/>
      <c r="O27" s="14" t="s">
        <v>288</v>
      </c>
      <c r="P27" s="14" t="s">
        <v>288</v>
      </c>
      <c r="Q27" s="14" t="s">
        <v>288</v>
      </c>
      <c r="R27" s="14" t="s">
        <v>288</v>
      </c>
      <c r="S27" s="14" t="s">
        <v>288</v>
      </c>
      <c r="T27" s="14" t="s">
        <v>20</v>
      </c>
      <c r="U27" s="14" t="s">
        <v>5</v>
      </c>
      <c r="V27" s="14" t="s">
        <v>6</v>
      </c>
      <c r="W27" s="14" t="s">
        <v>135</v>
      </c>
      <c r="X27" s="14" t="s">
        <v>81</v>
      </c>
      <c r="Y27" s="14" t="s">
        <v>185</v>
      </c>
      <c r="Z27" s="14" t="s">
        <v>186</v>
      </c>
      <c r="AA27" s="14" t="s">
        <v>7</v>
      </c>
      <c r="AB27" s="14" t="s">
        <v>443</v>
      </c>
      <c r="AC27" s="14" t="s">
        <v>8</v>
      </c>
      <c r="AD27" s="14" t="s">
        <v>32</v>
      </c>
      <c r="AE27" s="14" t="s">
        <v>5</v>
      </c>
      <c r="AF27" s="14" t="s">
        <v>290</v>
      </c>
      <c r="AG27" s="14" t="s">
        <v>291</v>
      </c>
      <c r="AH27" s="14" t="s">
        <v>444</v>
      </c>
      <c r="AI27">
        <v>47014460</v>
      </c>
      <c r="AJ27" s="16">
        <v>45439.759953703702</v>
      </c>
      <c r="AK27">
        <v>1</v>
      </c>
      <c r="AL27">
        <v>151.86000000000001</v>
      </c>
      <c r="AM27">
        <v>27.34</v>
      </c>
      <c r="AN27">
        <v>179.2</v>
      </c>
      <c r="AO27" s="14" t="e">
        <f>VLOOKUP(PaquetesTramos_estados_1[[#This Row],[tienda_stock]],#REF!,2,0)</f>
        <v>#REF!</v>
      </c>
      <c r="AP27" s="18">
        <v>1.0138888888888888</v>
      </c>
      <c r="AQ27" s="19">
        <f>IF(PaquetesTramos_estados_1[[#This Row],[estado_paquete]]="Empaquetado","listo",PaquetesTramos_estados_1[[#This Row],[pagado]]+(PaquetesTramos_estados_1[[#This Row],[Lead Time]]-1))</f>
        <v>45439.773842592593</v>
      </c>
      <c r="AR27" s="16" t="e">
        <f ca="1">IF(PaquetesTramos_estados_1[[#This Row],[estado_paquete]]="empaquetado","listo",TEXT((DAY(TODAY())-DAY(PaquetesTramos_estados_1[[#This Row],[pagado]])),"dd")&amp;" Dias")</f>
        <v>#VALUE!</v>
      </c>
      <c r="AS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27" s="19" t="str">
        <f t="shared" si="0"/>
        <v>18:14</v>
      </c>
    </row>
    <row r="28" spans="1:46" x14ac:dyDescent="0.25">
      <c r="A28" s="14" t="s">
        <v>445</v>
      </c>
      <c r="B28" s="14" t="s">
        <v>20</v>
      </c>
      <c r="C28" s="14" t="s">
        <v>95</v>
      </c>
      <c r="D28" s="14" t="s">
        <v>96</v>
      </c>
      <c r="E28" s="14" t="s">
        <v>97</v>
      </c>
      <c r="F28" s="14" t="s">
        <v>98</v>
      </c>
      <c r="G28" s="14" t="s">
        <v>35</v>
      </c>
      <c r="H28" s="14" t="s">
        <v>288</v>
      </c>
      <c r="I28" s="14" t="s">
        <v>288</v>
      </c>
      <c r="J28" s="15">
        <v>45444</v>
      </c>
      <c r="K28" s="14" t="s">
        <v>446</v>
      </c>
      <c r="L28" s="16">
        <v>45439.797905092593</v>
      </c>
      <c r="M28" s="16"/>
      <c r="N28" s="16"/>
      <c r="O28" s="14" t="s">
        <v>288</v>
      </c>
      <c r="P28" s="14" t="s">
        <v>288</v>
      </c>
      <c r="Q28" s="14" t="s">
        <v>288</v>
      </c>
      <c r="R28" s="14" t="s">
        <v>288</v>
      </c>
      <c r="S28" s="14" t="s">
        <v>288</v>
      </c>
      <c r="T28" s="14" t="s">
        <v>20</v>
      </c>
      <c r="U28" s="14" t="s">
        <v>5</v>
      </c>
      <c r="V28" s="14" t="s">
        <v>6</v>
      </c>
      <c r="W28" s="14" t="s">
        <v>95</v>
      </c>
      <c r="X28" s="14" t="s">
        <v>96</v>
      </c>
      <c r="Y28" s="14" t="s">
        <v>97</v>
      </c>
      <c r="Z28" s="14" t="s">
        <v>98</v>
      </c>
      <c r="AA28" s="14" t="s">
        <v>7</v>
      </c>
      <c r="AB28" s="14" t="s">
        <v>447</v>
      </c>
      <c r="AC28" s="14" t="s">
        <v>8</v>
      </c>
      <c r="AD28" s="14" t="s">
        <v>27</v>
      </c>
      <c r="AE28" s="14" t="s">
        <v>95</v>
      </c>
      <c r="AF28" s="14" t="s">
        <v>296</v>
      </c>
      <c r="AG28" s="14" t="s">
        <v>291</v>
      </c>
      <c r="AH28" s="14" t="s">
        <v>448</v>
      </c>
      <c r="AI28">
        <v>21875826</v>
      </c>
      <c r="AJ28" s="16">
        <v>45439.797905092593</v>
      </c>
      <c r="AK28">
        <v>1</v>
      </c>
      <c r="AL28">
        <v>303.89999999999998</v>
      </c>
      <c r="AM28">
        <v>0</v>
      </c>
      <c r="AN28">
        <v>303.89999999999998</v>
      </c>
      <c r="AO28" s="14" t="e">
        <f>VLOOKUP(PaquetesTramos_estados_1[[#This Row],[tienda_stock]],#REF!,2,0)</f>
        <v>#REF!</v>
      </c>
      <c r="AP28" s="18">
        <v>1.0138888888888888</v>
      </c>
      <c r="AQ28" s="19">
        <f>IF(PaquetesTramos_estados_1[[#This Row],[estado_paquete]]="Empaquetado","listo",PaquetesTramos_estados_1[[#This Row],[pagado]]+(PaquetesTramos_estados_1[[#This Row],[Lead Time]]-1))</f>
        <v>45439.811793981484</v>
      </c>
      <c r="AR28" s="16" t="e">
        <f ca="1">IF(PaquetesTramos_estados_1[[#This Row],[estado_paquete]]="empaquetado","listo",TEXT((DAY(TODAY())-DAY(PaquetesTramos_estados_1[[#This Row],[pagado]])),"dd")&amp;" Dias")</f>
        <v>#VALUE!</v>
      </c>
      <c r="AS28" s="14" t="str">
        <f ca="1">IF(PaquetesTramos_estados_1[[#This Row],[estado_paquete]]="Empaquetado","listo",IF(NOW()&lt;PaquetesTramos_estados_1[[#This Row],[TimeLimite]],"Dentro de Tiempo","Fuera de Tiempo"))</f>
        <v>Fuera de Tiempo</v>
      </c>
      <c r="AT28" s="19" t="str">
        <f t="shared" si="0"/>
        <v>19:08</v>
      </c>
    </row>
    <row r="29" spans="1:46" x14ac:dyDescent="0.25">
      <c r="A29" s="14" t="s">
        <v>449</v>
      </c>
      <c r="B29" s="14" t="s">
        <v>20</v>
      </c>
      <c r="C29" s="14" t="s">
        <v>154</v>
      </c>
      <c r="D29" s="14" t="s">
        <v>91</v>
      </c>
      <c r="E29" s="14" t="s">
        <v>91</v>
      </c>
      <c r="F29" s="14" t="s">
        <v>91</v>
      </c>
      <c r="G29" s="14" t="s">
        <v>35</v>
      </c>
      <c r="H29" s="14" t="s">
        <v>288</v>
      </c>
      <c r="I29" s="14" t="s">
        <v>288</v>
      </c>
      <c r="J29" s="15">
        <v>45443</v>
      </c>
      <c r="K29" s="14" t="s">
        <v>450</v>
      </c>
      <c r="L29" s="16">
        <v>45439.824155092596</v>
      </c>
      <c r="M29" s="16"/>
      <c r="N29" s="16"/>
      <c r="O29" s="14" t="s">
        <v>288</v>
      </c>
      <c r="P29" s="14" t="s">
        <v>288</v>
      </c>
      <c r="Q29" s="14" t="s">
        <v>288</v>
      </c>
      <c r="R29" s="14" t="s">
        <v>288</v>
      </c>
      <c r="S29" s="14" t="s">
        <v>288</v>
      </c>
      <c r="T29" s="14" t="s">
        <v>20</v>
      </c>
      <c r="U29" s="14" t="s">
        <v>5</v>
      </c>
      <c r="V29" s="14" t="s">
        <v>6</v>
      </c>
      <c r="W29" s="14" t="s">
        <v>154</v>
      </c>
      <c r="X29" s="14" t="s">
        <v>91</v>
      </c>
      <c r="Y29" s="14" t="s">
        <v>91</v>
      </c>
      <c r="Z29" s="14" t="s">
        <v>91</v>
      </c>
      <c r="AA29" s="14" t="s">
        <v>7</v>
      </c>
      <c r="AB29" s="14" t="s">
        <v>451</v>
      </c>
      <c r="AC29" s="14" t="s">
        <v>8</v>
      </c>
      <c r="AD29" s="14" t="s">
        <v>27</v>
      </c>
      <c r="AE29" s="14" t="s">
        <v>5</v>
      </c>
      <c r="AF29" s="14" t="s">
        <v>290</v>
      </c>
      <c r="AG29" s="14" t="s">
        <v>291</v>
      </c>
      <c r="AH29" s="14" t="s">
        <v>452</v>
      </c>
      <c r="AI29">
        <v>77039714</v>
      </c>
      <c r="AJ29" s="16">
        <v>45439.824155092596</v>
      </c>
      <c r="AK29">
        <v>2</v>
      </c>
      <c r="AL29">
        <v>209.15</v>
      </c>
      <c r="AM29">
        <v>37.65</v>
      </c>
      <c r="AN29">
        <v>246.8</v>
      </c>
      <c r="AO29" s="14" t="e">
        <f>VLOOKUP(PaquetesTramos_estados_1[[#This Row],[tienda_stock]],#REF!,2,0)</f>
        <v>#REF!</v>
      </c>
      <c r="AP29" s="18">
        <v>1.0138888888888888</v>
      </c>
      <c r="AQ29" s="19">
        <f>IF(PaquetesTramos_estados_1[[#This Row],[estado_paquete]]="Empaquetado","listo",PaquetesTramos_estados_1[[#This Row],[pagado]]+(PaquetesTramos_estados_1[[#This Row],[Lead Time]]-1))</f>
        <v>45439.838043981486</v>
      </c>
      <c r="AR29" s="16" t="e">
        <f ca="1">IF(PaquetesTramos_estados_1[[#This Row],[estado_paquete]]="empaquetado","listo",TEXT((DAY(TODAY())-DAY(PaquetesTramos_estados_1[[#This Row],[pagado]])),"dd")&amp;" Dias")</f>
        <v>#VALUE!</v>
      </c>
      <c r="AS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29" s="19" t="str">
        <f t="shared" si="0"/>
        <v>19:46</v>
      </c>
    </row>
    <row r="30" spans="1:46" x14ac:dyDescent="0.25">
      <c r="A30" s="14" t="s">
        <v>453</v>
      </c>
      <c r="B30" s="14" t="s">
        <v>20</v>
      </c>
      <c r="C30" s="14" t="s">
        <v>123</v>
      </c>
      <c r="D30" s="14" t="s">
        <v>105</v>
      </c>
      <c r="E30" s="14" t="s">
        <v>105</v>
      </c>
      <c r="F30" s="14" t="s">
        <v>105</v>
      </c>
      <c r="G30" s="14" t="s">
        <v>35</v>
      </c>
      <c r="H30" s="14" t="s">
        <v>288</v>
      </c>
      <c r="I30" s="14" t="s">
        <v>288</v>
      </c>
      <c r="J30" s="15">
        <v>45443</v>
      </c>
      <c r="K30" s="14" t="s">
        <v>454</v>
      </c>
      <c r="L30" s="16">
        <v>45439.807488425926</v>
      </c>
      <c r="M30" s="16"/>
      <c r="N30" s="16"/>
      <c r="O30" s="14" t="s">
        <v>288</v>
      </c>
      <c r="P30" s="14" t="s">
        <v>288</v>
      </c>
      <c r="Q30" s="14" t="s">
        <v>288</v>
      </c>
      <c r="R30" s="14" t="s">
        <v>288</v>
      </c>
      <c r="S30" s="14" t="s">
        <v>288</v>
      </c>
      <c r="T30" s="14" t="s">
        <v>20</v>
      </c>
      <c r="U30" s="14" t="s">
        <v>5</v>
      </c>
      <c r="V30" s="14" t="s">
        <v>6</v>
      </c>
      <c r="W30" s="14" t="s">
        <v>123</v>
      </c>
      <c r="X30" s="14" t="s">
        <v>105</v>
      </c>
      <c r="Y30" s="14" t="s">
        <v>105</v>
      </c>
      <c r="Z30" s="14" t="s">
        <v>105</v>
      </c>
      <c r="AA30" s="14" t="s">
        <v>7</v>
      </c>
      <c r="AB30" s="14" t="s">
        <v>455</v>
      </c>
      <c r="AC30" s="14" t="s">
        <v>8</v>
      </c>
      <c r="AD30" s="14" t="s">
        <v>10</v>
      </c>
      <c r="AE30" s="14" t="s">
        <v>123</v>
      </c>
      <c r="AF30" s="14" t="s">
        <v>290</v>
      </c>
      <c r="AG30" s="14" t="s">
        <v>291</v>
      </c>
      <c r="AH30" s="14" t="s">
        <v>456</v>
      </c>
      <c r="AI30">
        <v>46501612</v>
      </c>
      <c r="AJ30" s="16">
        <v>45439.807488425926</v>
      </c>
      <c r="AK30">
        <v>2</v>
      </c>
      <c r="AL30">
        <v>139.57</v>
      </c>
      <c r="AM30">
        <v>25.13</v>
      </c>
      <c r="AN30">
        <v>164.7</v>
      </c>
      <c r="AO30" s="14" t="e">
        <f>VLOOKUP(PaquetesTramos_estados_1[[#This Row],[tienda_stock]],#REF!,2,0)</f>
        <v>#REF!</v>
      </c>
      <c r="AP30" s="18">
        <v>1.0138888888888888</v>
      </c>
      <c r="AQ30" s="19">
        <f>IF(PaquetesTramos_estados_1[[#This Row],[estado_paquete]]="Empaquetado","listo",PaquetesTramos_estados_1[[#This Row],[pagado]]+(PaquetesTramos_estados_1[[#This Row],[Lead Time]]-1))</f>
        <v>45439.821377314816</v>
      </c>
      <c r="AR30" s="16" t="e">
        <f ca="1">IF(PaquetesTramos_estados_1[[#This Row],[estado_paquete]]="empaquetado","listo",TEXT((DAY(TODAY())-DAY(PaquetesTramos_estados_1[[#This Row],[pagado]])),"dd")&amp;" Dias")</f>
        <v>#VALUE!</v>
      </c>
      <c r="AS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30" s="19" t="str">
        <f t="shared" si="0"/>
        <v>19:22</v>
      </c>
    </row>
    <row r="31" spans="1:46" x14ac:dyDescent="0.25">
      <c r="A31" s="14" t="s">
        <v>457</v>
      </c>
      <c r="B31" s="14" t="s">
        <v>292</v>
      </c>
      <c r="C31" s="14" t="s">
        <v>126</v>
      </c>
      <c r="D31" s="14" t="s">
        <v>91</v>
      </c>
      <c r="E31" s="14" t="s">
        <v>91</v>
      </c>
      <c r="F31" s="14" t="s">
        <v>91</v>
      </c>
      <c r="G31" s="14" t="s">
        <v>35</v>
      </c>
      <c r="H31" s="14" t="s">
        <v>288</v>
      </c>
      <c r="I31" s="14" t="s">
        <v>288</v>
      </c>
      <c r="J31" s="15">
        <v>45443</v>
      </c>
      <c r="K31" s="14" t="s">
        <v>458</v>
      </c>
      <c r="L31" s="16">
        <v>45439.828958333332</v>
      </c>
      <c r="M31" s="16">
        <v>45440.222986111112</v>
      </c>
      <c r="N31" s="16"/>
      <c r="O31" s="14" t="s">
        <v>288</v>
      </c>
      <c r="P31" s="14" t="s">
        <v>288</v>
      </c>
      <c r="Q31" s="14" t="s">
        <v>288</v>
      </c>
      <c r="R31" s="14" t="s">
        <v>288</v>
      </c>
      <c r="S31" s="14" t="s">
        <v>288</v>
      </c>
      <c r="T31" s="14" t="s">
        <v>292</v>
      </c>
      <c r="U31" s="14" t="s">
        <v>5</v>
      </c>
      <c r="V31" s="14" t="s">
        <v>6</v>
      </c>
      <c r="W31" s="14" t="s">
        <v>126</v>
      </c>
      <c r="X31" s="14" t="s">
        <v>91</v>
      </c>
      <c r="Y31" s="14" t="s">
        <v>91</v>
      </c>
      <c r="Z31" s="14" t="s">
        <v>91</v>
      </c>
      <c r="AA31" s="14" t="s">
        <v>7</v>
      </c>
      <c r="AB31" s="14" t="s">
        <v>459</v>
      </c>
      <c r="AC31" s="14" t="s">
        <v>8</v>
      </c>
      <c r="AD31" s="14" t="s">
        <v>32</v>
      </c>
      <c r="AE31" s="14" t="s">
        <v>5</v>
      </c>
      <c r="AF31" s="14" t="s">
        <v>290</v>
      </c>
      <c r="AG31" s="14" t="s">
        <v>291</v>
      </c>
      <c r="AH31" s="14" t="s">
        <v>460</v>
      </c>
      <c r="AI31">
        <v>2369514</v>
      </c>
      <c r="AJ31" s="16">
        <v>45439.828958333332</v>
      </c>
      <c r="AK31">
        <v>1</v>
      </c>
      <c r="AL31">
        <v>131.18</v>
      </c>
      <c r="AM31">
        <v>23.62</v>
      </c>
      <c r="AN31">
        <v>154.80000000000001</v>
      </c>
      <c r="AO31" s="14" t="e">
        <f>VLOOKUP(PaquetesTramos_estados_1[[#This Row],[tienda_stock]],#REF!,2,0)</f>
        <v>#REF!</v>
      </c>
      <c r="AP31" s="18">
        <v>1.0138888888888888</v>
      </c>
      <c r="AQ31" s="19" t="str">
        <f>IF(PaquetesTramos_estados_1[[#This Row],[estado_paquete]]="Empaquetado","listo",PaquetesTramos_estados_1[[#This Row],[pagado]]+(PaquetesTramos_estados_1[[#This Row],[Lead Time]]-1))</f>
        <v>listo</v>
      </c>
      <c r="AR31" s="16" t="str">
        <f ca="1">IF(PaquetesTramos_estados_1[[#This Row],[estado_paquete]]="empaquetado","listo",TEXT((DAY(TODAY())-DAY(PaquetesTramos_estados_1[[#This Row],[pagado]])),"dd")&amp;" Dias")</f>
        <v>listo</v>
      </c>
      <c r="AS31" s="14" t="str">
        <f ca="1">IF(PaquetesTramos_estados_1[[#This Row],[estado_paquete]]="Empaquetado","listo",IF(NOW()&lt;PaquetesTramos_estados_1[[#This Row],[TimeLimite]],"Dentro de Tiempo","Fuera de Tiempo"))</f>
        <v>listo</v>
      </c>
      <c r="AT31" s="19" t="str">
        <f t="shared" si="0"/>
        <v>19:53</v>
      </c>
    </row>
    <row r="32" spans="1:46" x14ac:dyDescent="0.25">
      <c r="A32" s="14" t="s">
        <v>461</v>
      </c>
      <c r="B32" s="14" t="s">
        <v>17</v>
      </c>
      <c r="C32" s="14" t="s">
        <v>5</v>
      </c>
      <c r="D32" s="14" t="s">
        <v>1</v>
      </c>
      <c r="E32" s="14" t="s">
        <v>1</v>
      </c>
      <c r="F32" s="14" t="s">
        <v>19</v>
      </c>
      <c r="G32" s="14" t="s">
        <v>3</v>
      </c>
      <c r="H32" s="14" t="s">
        <v>288</v>
      </c>
      <c r="I32" s="14" t="s">
        <v>288</v>
      </c>
      <c r="J32" s="15">
        <v>45440</v>
      </c>
      <c r="K32" s="14" t="s">
        <v>462</v>
      </c>
      <c r="L32" s="16">
        <v>45439.872314814813</v>
      </c>
      <c r="M32" s="16"/>
      <c r="N32" s="16"/>
      <c r="O32" s="14" t="s">
        <v>288</v>
      </c>
      <c r="P32" s="14" t="s">
        <v>288</v>
      </c>
      <c r="Q32" s="14" t="s">
        <v>288</v>
      </c>
      <c r="R32" s="14" t="s">
        <v>288</v>
      </c>
      <c r="S32" s="14" t="s">
        <v>288</v>
      </c>
      <c r="T32" s="14" t="s">
        <v>17</v>
      </c>
      <c r="U32" s="14" t="s">
        <v>18</v>
      </c>
      <c r="V32" s="14" t="s">
        <v>6</v>
      </c>
      <c r="W32" s="14" t="s">
        <v>142</v>
      </c>
      <c r="X32" s="14" t="s">
        <v>147</v>
      </c>
      <c r="Y32" s="14" t="s">
        <v>148</v>
      </c>
      <c r="Z32" s="14" t="s">
        <v>147</v>
      </c>
      <c r="AA32" s="14" t="s">
        <v>7</v>
      </c>
      <c r="AB32" s="14" t="s">
        <v>463</v>
      </c>
      <c r="AC32" s="14" t="s">
        <v>8</v>
      </c>
      <c r="AD32" s="14" t="s">
        <v>88</v>
      </c>
      <c r="AE32" s="14" t="s">
        <v>5</v>
      </c>
      <c r="AF32" s="14" t="s">
        <v>290</v>
      </c>
      <c r="AG32" s="14" t="s">
        <v>291</v>
      </c>
      <c r="AH32" s="14" t="s">
        <v>464</v>
      </c>
      <c r="AI32">
        <v>74720887</v>
      </c>
      <c r="AJ32" s="16">
        <v>45439.872314814813</v>
      </c>
      <c r="AK32">
        <v>1</v>
      </c>
      <c r="AL32">
        <v>119.83</v>
      </c>
      <c r="AM32">
        <v>21.57</v>
      </c>
      <c r="AN32">
        <v>141.4</v>
      </c>
      <c r="AO32" s="14" t="e">
        <f>VLOOKUP(PaquetesTramos_estados_1[[#This Row],[tienda_stock]],#REF!,2,0)</f>
        <v>#REF!</v>
      </c>
      <c r="AP32" s="18">
        <v>1.0138888888888888</v>
      </c>
      <c r="AQ32" s="19">
        <f>IF(PaquetesTramos_estados_1[[#This Row],[estado_paquete]]="Empaquetado","listo",PaquetesTramos_estados_1[[#This Row],[pagado]]+(PaquetesTramos_estados_1[[#This Row],[Lead Time]]-1))</f>
        <v>45439.886203703703</v>
      </c>
      <c r="AR32" s="16" t="e">
        <f ca="1">IF(PaquetesTramos_estados_1[[#This Row],[estado_paquete]]="empaquetado","listo",TEXT((DAY(TODAY())-DAY(PaquetesTramos_estados_1[[#This Row],[pagado]])),"dd")&amp;" Dias")</f>
        <v>#VALUE!</v>
      </c>
      <c r="AS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32" s="19" t="str">
        <f t="shared" si="0"/>
        <v>20:56</v>
      </c>
    </row>
    <row r="33" spans="1:46" x14ac:dyDescent="0.25">
      <c r="A33" s="14" t="s">
        <v>465</v>
      </c>
      <c r="B33" s="14" t="s">
        <v>292</v>
      </c>
      <c r="C33" s="14" t="s">
        <v>42</v>
      </c>
      <c r="D33" s="14" t="s">
        <v>29</v>
      </c>
      <c r="E33" s="14" t="s">
        <v>29</v>
      </c>
      <c r="F33" s="14" t="s">
        <v>29</v>
      </c>
      <c r="G33" s="14" t="s">
        <v>35</v>
      </c>
      <c r="H33" s="14" t="s">
        <v>288</v>
      </c>
      <c r="I33" s="14" t="s">
        <v>288</v>
      </c>
      <c r="J33" s="15">
        <v>45443</v>
      </c>
      <c r="K33" s="14" t="s">
        <v>466</v>
      </c>
      <c r="L33" s="16">
        <v>45439.909861111111</v>
      </c>
      <c r="M33" s="16">
        <v>45440.213055555556</v>
      </c>
      <c r="N33" s="16"/>
      <c r="O33" s="14" t="s">
        <v>288</v>
      </c>
      <c r="P33" s="14" t="s">
        <v>288</v>
      </c>
      <c r="Q33" s="14" t="s">
        <v>288</v>
      </c>
      <c r="R33" s="14" t="s">
        <v>288</v>
      </c>
      <c r="S33" s="14" t="s">
        <v>288</v>
      </c>
      <c r="T33" s="14" t="s">
        <v>292</v>
      </c>
      <c r="U33" s="14" t="s">
        <v>5</v>
      </c>
      <c r="V33" s="14" t="s">
        <v>6</v>
      </c>
      <c r="W33" s="14" t="s">
        <v>42</v>
      </c>
      <c r="X33" s="14" t="s">
        <v>29</v>
      </c>
      <c r="Y33" s="14" t="s">
        <v>29</v>
      </c>
      <c r="Z33" s="14" t="s">
        <v>29</v>
      </c>
      <c r="AA33" s="14" t="s">
        <v>56</v>
      </c>
      <c r="AB33" s="14" t="s">
        <v>467</v>
      </c>
      <c r="AC33" s="14" t="s">
        <v>8</v>
      </c>
      <c r="AD33" s="14" t="s">
        <v>88</v>
      </c>
      <c r="AE33" s="14" t="s">
        <v>5</v>
      </c>
      <c r="AF33" s="14" t="s">
        <v>290</v>
      </c>
      <c r="AG33" s="14" t="s">
        <v>291</v>
      </c>
      <c r="AH33" s="14" t="s">
        <v>468</v>
      </c>
      <c r="AI33">
        <v>73685181</v>
      </c>
      <c r="AJ33" s="16">
        <v>45439.909861111111</v>
      </c>
      <c r="AK33">
        <v>3</v>
      </c>
      <c r="AL33">
        <v>97.12</v>
      </c>
      <c r="AM33">
        <v>17.48</v>
      </c>
      <c r="AN33">
        <v>114.6</v>
      </c>
      <c r="AO33" s="14" t="e">
        <f>VLOOKUP(PaquetesTramos_estados_1[[#This Row],[tienda_stock]],#REF!,2,0)</f>
        <v>#REF!</v>
      </c>
      <c r="AP33" s="18">
        <v>1.0138888888888888</v>
      </c>
      <c r="AQ33" s="19" t="str">
        <f>IF(PaquetesTramos_estados_1[[#This Row],[estado_paquete]]="Empaquetado","listo",PaquetesTramos_estados_1[[#This Row],[pagado]]+(PaquetesTramos_estados_1[[#This Row],[Lead Time]]-1))</f>
        <v>listo</v>
      </c>
      <c r="AR33" s="16" t="str">
        <f ca="1">IF(PaquetesTramos_estados_1[[#This Row],[estado_paquete]]="empaquetado","listo",TEXT((DAY(TODAY())-DAY(PaquetesTramos_estados_1[[#This Row],[pagado]])),"dd")&amp;" Dias")</f>
        <v>listo</v>
      </c>
      <c r="AS33" s="14" t="str">
        <f ca="1">IF(PaquetesTramos_estados_1[[#This Row],[estado_paquete]]="Empaquetado","listo",IF(NOW()&lt;PaquetesTramos_estados_1[[#This Row],[TimeLimite]],"Dentro de Tiempo","Fuera de Tiempo"))</f>
        <v>listo</v>
      </c>
      <c r="AT33" s="19" t="str">
        <f t="shared" si="0"/>
        <v>21:50</v>
      </c>
    </row>
    <row r="34" spans="1:46" x14ac:dyDescent="0.25">
      <c r="A34" s="14" t="s">
        <v>469</v>
      </c>
      <c r="B34" s="14" t="s">
        <v>20</v>
      </c>
      <c r="C34" s="14" t="s">
        <v>33</v>
      </c>
      <c r="D34" s="14" t="s">
        <v>29</v>
      </c>
      <c r="E34" s="14" t="s">
        <v>29</v>
      </c>
      <c r="F34" s="14" t="s">
        <v>29</v>
      </c>
      <c r="G34" s="14" t="s">
        <v>35</v>
      </c>
      <c r="H34" s="14" t="s">
        <v>288</v>
      </c>
      <c r="I34" s="14" t="s">
        <v>288</v>
      </c>
      <c r="J34" s="15">
        <v>45443</v>
      </c>
      <c r="K34" s="14" t="s">
        <v>470</v>
      </c>
      <c r="L34" s="16">
        <v>45439.914953703701</v>
      </c>
      <c r="M34" s="16"/>
      <c r="N34" s="16"/>
      <c r="O34" s="14" t="s">
        <v>288</v>
      </c>
      <c r="P34" s="14" t="s">
        <v>288</v>
      </c>
      <c r="Q34" s="14" t="s">
        <v>288</v>
      </c>
      <c r="R34" s="14" t="s">
        <v>288</v>
      </c>
      <c r="S34" s="14" t="s">
        <v>288</v>
      </c>
      <c r="T34" s="14" t="s">
        <v>20</v>
      </c>
      <c r="U34" s="14" t="s">
        <v>5</v>
      </c>
      <c r="V34" s="14" t="s">
        <v>6</v>
      </c>
      <c r="W34" s="14" t="s">
        <v>33</v>
      </c>
      <c r="X34" s="14" t="s">
        <v>29</v>
      </c>
      <c r="Y34" s="14" t="s">
        <v>29</v>
      </c>
      <c r="Z34" s="14" t="s">
        <v>29</v>
      </c>
      <c r="AA34" s="14" t="s">
        <v>7</v>
      </c>
      <c r="AB34" s="14" t="s">
        <v>471</v>
      </c>
      <c r="AC34" s="14" t="s">
        <v>8</v>
      </c>
      <c r="AD34" s="14" t="s">
        <v>93</v>
      </c>
      <c r="AE34" s="14" t="s">
        <v>5</v>
      </c>
      <c r="AF34" s="14" t="s">
        <v>290</v>
      </c>
      <c r="AG34" s="14" t="s">
        <v>291</v>
      </c>
      <c r="AH34" s="14" t="s">
        <v>472</v>
      </c>
      <c r="AI34">
        <v>70866599</v>
      </c>
      <c r="AJ34" s="16">
        <v>45439.914953703701</v>
      </c>
      <c r="AK34">
        <v>3</v>
      </c>
      <c r="AL34">
        <v>586.78</v>
      </c>
      <c r="AM34">
        <v>105.62</v>
      </c>
      <c r="AN34">
        <v>692.4</v>
      </c>
      <c r="AO34" s="14" t="e">
        <f>VLOOKUP(PaquetesTramos_estados_1[[#This Row],[tienda_stock]],#REF!,2,0)</f>
        <v>#REF!</v>
      </c>
      <c r="AP34" s="18">
        <v>1.0138888888888888</v>
      </c>
      <c r="AQ34" s="19">
        <f>IF(PaquetesTramos_estados_1[[#This Row],[estado_paquete]]="Empaquetado","listo",PaquetesTramos_estados_1[[#This Row],[pagado]]+(PaquetesTramos_estados_1[[#This Row],[Lead Time]]-1))</f>
        <v>45439.928842592592</v>
      </c>
      <c r="AR34" s="16" t="e">
        <f ca="1">IF(PaquetesTramos_estados_1[[#This Row],[estado_paquete]]="empaquetado","listo",TEXT((DAY(TODAY())-DAY(PaquetesTramos_estados_1[[#This Row],[pagado]])),"dd")&amp;" Dias")</f>
        <v>#VALUE!</v>
      </c>
      <c r="AS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34" s="19" t="str">
        <f t="shared" si="0"/>
        <v>21:57</v>
      </c>
    </row>
    <row r="35" spans="1:46" x14ac:dyDescent="0.25">
      <c r="A35" s="14" t="s">
        <v>615</v>
      </c>
      <c r="B35" s="14" t="s">
        <v>17</v>
      </c>
      <c r="C35" s="14" t="s">
        <v>5</v>
      </c>
      <c r="D35" s="14" t="s">
        <v>1</v>
      </c>
      <c r="E35" s="14" t="s">
        <v>1</v>
      </c>
      <c r="F35" s="14" t="s">
        <v>19</v>
      </c>
      <c r="G35" s="14" t="s">
        <v>3</v>
      </c>
      <c r="H35" s="14" t="s">
        <v>288</v>
      </c>
      <c r="I35" s="14" t="s">
        <v>288</v>
      </c>
      <c r="J35" s="15">
        <v>45442</v>
      </c>
      <c r="K35" s="14" t="s">
        <v>616</v>
      </c>
      <c r="L35" s="16">
        <v>45439.975659722222</v>
      </c>
      <c r="M35" s="16"/>
      <c r="N35" s="16"/>
      <c r="O35" s="14" t="s">
        <v>288</v>
      </c>
      <c r="P35" s="14" t="s">
        <v>288</v>
      </c>
      <c r="Q35" s="14" t="s">
        <v>288</v>
      </c>
      <c r="R35" s="14" t="s">
        <v>288</v>
      </c>
      <c r="S35" s="14" t="s">
        <v>288</v>
      </c>
      <c r="T35" s="14" t="s">
        <v>17</v>
      </c>
      <c r="U35" s="14" t="s">
        <v>18</v>
      </c>
      <c r="V35" s="14" t="s">
        <v>87</v>
      </c>
      <c r="W35" s="14" t="s">
        <v>288</v>
      </c>
      <c r="X35" s="14" t="s">
        <v>288</v>
      </c>
      <c r="Y35" s="14" t="s">
        <v>288</v>
      </c>
      <c r="Z35" s="14" t="s">
        <v>288</v>
      </c>
      <c r="AA35" s="14" t="s">
        <v>56</v>
      </c>
      <c r="AB35" s="14" t="s">
        <v>617</v>
      </c>
      <c r="AC35" s="14" t="s">
        <v>8</v>
      </c>
      <c r="AD35" s="14" t="s">
        <v>32</v>
      </c>
      <c r="AE35" s="14" t="s">
        <v>5</v>
      </c>
      <c r="AF35" s="14" t="s">
        <v>290</v>
      </c>
      <c r="AG35" s="14" t="s">
        <v>291</v>
      </c>
      <c r="AH35" s="14" t="s">
        <v>618</v>
      </c>
      <c r="AI35">
        <v>40085222</v>
      </c>
      <c r="AJ35" s="16">
        <v>45439.975659722222</v>
      </c>
      <c r="AK35">
        <v>4</v>
      </c>
      <c r="AL35">
        <v>294.57</v>
      </c>
      <c r="AM35">
        <v>53.03</v>
      </c>
      <c r="AN35">
        <v>347.6</v>
      </c>
      <c r="AO35" s="14" t="e">
        <f>VLOOKUP(PaquetesTramos_estados_1[[#This Row],[tienda_stock]],#REF!,2,0)</f>
        <v>#REF!</v>
      </c>
      <c r="AP35" s="18">
        <v>1.0138888888888888</v>
      </c>
      <c r="AQ35" s="19">
        <f>IF(PaquetesTramos_estados_1[[#This Row],[estado_paquete]]="Empaquetado","listo",PaquetesTramos_estados_1[[#This Row],[pagado]]+(PaquetesTramos_estados_1[[#This Row],[Lead Time]]-1))</f>
        <v>45439.989548611113</v>
      </c>
      <c r="AR35" s="16" t="e">
        <f ca="1">IF(PaquetesTramos_estados_1[[#This Row],[estado_paquete]]="empaquetado","listo",TEXT((DAY(TODAY())-DAY(PaquetesTramos_estados_1[[#This Row],[pagado]])),"dd")&amp;" Dias")</f>
        <v>#VALUE!</v>
      </c>
      <c r="AS35" s="14" t="str">
        <f ca="1">IF(PaquetesTramos_estados_1[[#This Row],[estado_paquete]]="Empaquetado","listo",IF(NOW()&lt;PaquetesTramos_estados_1[[#This Row],[TimeLimite]],"Dentro de Tiempo","Fuera de Tiempo"))</f>
        <v>Fuera de Tiempo</v>
      </c>
      <c r="AT35" s="19" t="str">
        <f t="shared" si="0"/>
        <v>23:24</v>
      </c>
    </row>
    <row r="36" spans="1:46" x14ac:dyDescent="0.25">
      <c r="A36" s="14" t="s">
        <v>619</v>
      </c>
      <c r="B36" s="14" t="s">
        <v>292</v>
      </c>
      <c r="C36" s="14" t="s">
        <v>288</v>
      </c>
      <c r="D36" s="14" t="s">
        <v>50</v>
      </c>
      <c r="E36" s="14" t="s">
        <v>620</v>
      </c>
      <c r="F36" s="14" t="s">
        <v>621</v>
      </c>
      <c r="G36" s="14" t="s">
        <v>30</v>
      </c>
      <c r="H36" s="14" t="s">
        <v>288</v>
      </c>
      <c r="I36" s="14" t="s">
        <v>288</v>
      </c>
      <c r="J36" s="15">
        <v>45442</v>
      </c>
      <c r="K36" s="14" t="s">
        <v>622</v>
      </c>
      <c r="L36" s="16">
        <v>45439.975659722222</v>
      </c>
      <c r="M36" s="16">
        <v>45440.33929398148</v>
      </c>
      <c r="N36" s="16"/>
      <c r="O36" s="14" t="s">
        <v>288</v>
      </c>
      <c r="P36" s="14" t="s">
        <v>288</v>
      </c>
      <c r="Q36" s="14" t="s">
        <v>288</v>
      </c>
      <c r="R36" s="14" t="s">
        <v>288</v>
      </c>
      <c r="S36" s="14" t="s">
        <v>288</v>
      </c>
      <c r="T36" s="14" t="s">
        <v>292</v>
      </c>
      <c r="U36" s="14" t="s">
        <v>5</v>
      </c>
      <c r="V36" s="14" t="s">
        <v>87</v>
      </c>
      <c r="W36" s="14" t="s">
        <v>288</v>
      </c>
      <c r="X36" s="14" t="s">
        <v>288</v>
      </c>
      <c r="Y36" s="14" t="s">
        <v>288</v>
      </c>
      <c r="Z36" s="14" t="s">
        <v>288</v>
      </c>
      <c r="AA36" s="14" t="s">
        <v>56</v>
      </c>
      <c r="AB36" s="14" t="s">
        <v>617</v>
      </c>
      <c r="AC36" s="14" t="s">
        <v>8</v>
      </c>
      <c r="AD36" s="14" t="s">
        <v>32</v>
      </c>
      <c r="AE36" s="14" t="s">
        <v>5</v>
      </c>
      <c r="AF36" s="14" t="s">
        <v>290</v>
      </c>
      <c r="AG36" s="14" t="s">
        <v>291</v>
      </c>
      <c r="AH36" s="14" t="s">
        <v>618</v>
      </c>
      <c r="AI36">
        <v>40085222</v>
      </c>
      <c r="AJ36" s="16">
        <v>45439.975659722222</v>
      </c>
      <c r="AK36">
        <v>4</v>
      </c>
      <c r="AL36">
        <v>294.57</v>
      </c>
      <c r="AM36">
        <v>53.03</v>
      </c>
      <c r="AN36">
        <v>347.6</v>
      </c>
      <c r="AO36" s="14" t="e">
        <f>VLOOKUP(PaquetesTramos_estados_1[[#This Row],[tienda_stock]],#REF!,2,0)</f>
        <v>#REF!</v>
      </c>
      <c r="AP36" s="18">
        <v>1.0138888888888888</v>
      </c>
      <c r="AQ36" s="19" t="str">
        <f>IF(PaquetesTramos_estados_1[[#This Row],[estado_paquete]]="Empaquetado","listo",PaquetesTramos_estados_1[[#This Row],[pagado]]+(PaquetesTramos_estados_1[[#This Row],[Lead Time]]-1))</f>
        <v>listo</v>
      </c>
      <c r="AR36" s="16" t="str">
        <f ca="1">IF(PaquetesTramos_estados_1[[#This Row],[estado_paquete]]="empaquetado","listo",TEXT((DAY(TODAY())-DAY(PaquetesTramos_estados_1[[#This Row],[pagado]])),"dd")&amp;" Dias")</f>
        <v>listo</v>
      </c>
      <c r="AS36" s="14" t="str">
        <f ca="1">IF(PaquetesTramos_estados_1[[#This Row],[estado_paquete]]="Empaquetado","listo",IF(NOW()&lt;PaquetesTramos_estados_1[[#This Row],[TimeLimite]],"Dentro de Tiempo","Fuera de Tiempo"))</f>
        <v>listo</v>
      </c>
      <c r="AT36" s="19" t="str">
        <f t="shared" si="0"/>
        <v>23:24</v>
      </c>
    </row>
    <row r="37" spans="1:46" x14ac:dyDescent="0.25">
      <c r="A37" s="14" t="s">
        <v>623</v>
      </c>
      <c r="B37" s="14" t="s">
        <v>17</v>
      </c>
      <c r="C37" s="14" t="s">
        <v>5</v>
      </c>
      <c r="D37" s="14" t="s">
        <v>1</v>
      </c>
      <c r="E37" s="14" t="s">
        <v>1</v>
      </c>
      <c r="F37" s="14" t="s">
        <v>19</v>
      </c>
      <c r="G37" s="14" t="s">
        <v>332</v>
      </c>
      <c r="H37" s="14" t="s">
        <v>288</v>
      </c>
      <c r="I37" s="14" t="s">
        <v>288</v>
      </c>
      <c r="J37" s="15">
        <v>45441</v>
      </c>
      <c r="K37" s="14" t="s">
        <v>624</v>
      </c>
      <c r="L37" s="16">
        <v>45439.987905092596</v>
      </c>
      <c r="M37" s="16"/>
      <c r="N37" s="16"/>
      <c r="O37" s="14" t="s">
        <v>288</v>
      </c>
      <c r="P37" s="14" t="s">
        <v>288</v>
      </c>
      <c r="Q37" s="14" t="s">
        <v>288</v>
      </c>
      <c r="R37" s="14" t="s">
        <v>288</v>
      </c>
      <c r="S37" s="14" t="s">
        <v>288</v>
      </c>
      <c r="T37" s="14" t="s">
        <v>17</v>
      </c>
      <c r="U37" s="14" t="s">
        <v>161</v>
      </c>
      <c r="V37" s="14" t="s">
        <v>6</v>
      </c>
      <c r="W37" s="14" t="s">
        <v>59</v>
      </c>
      <c r="X37" s="14" t="s">
        <v>1</v>
      </c>
      <c r="Y37" s="14" t="s">
        <v>1</v>
      </c>
      <c r="Z37" s="14" t="s">
        <v>60</v>
      </c>
      <c r="AA37" s="14" t="s">
        <v>7</v>
      </c>
      <c r="AB37" s="14" t="s">
        <v>625</v>
      </c>
      <c r="AC37" s="14" t="s">
        <v>8</v>
      </c>
      <c r="AD37" s="14" t="s">
        <v>27</v>
      </c>
      <c r="AE37" s="14" t="s">
        <v>5</v>
      </c>
      <c r="AF37" s="14" t="s">
        <v>290</v>
      </c>
      <c r="AG37" s="14" t="s">
        <v>291</v>
      </c>
      <c r="AH37" s="14" t="s">
        <v>626</v>
      </c>
      <c r="AI37">
        <v>74612856</v>
      </c>
      <c r="AJ37" s="16">
        <v>45439.987905092596</v>
      </c>
      <c r="AK37">
        <v>1</v>
      </c>
      <c r="AL37">
        <v>35.42</v>
      </c>
      <c r="AM37">
        <v>6.38</v>
      </c>
      <c r="AN37">
        <v>41.8</v>
      </c>
      <c r="AO37" s="14" t="e">
        <f>VLOOKUP(PaquetesTramos_estados_1[[#This Row],[tienda_stock]],#REF!,2,0)</f>
        <v>#REF!</v>
      </c>
      <c r="AP37" s="18">
        <v>1.0138888888888888</v>
      </c>
      <c r="AQ37" s="19">
        <f>IF(PaquetesTramos_estados_1[[#This Row],[estado_paquete]]="Empaquetado","listo",PaquetesTramos_estados_1[[#This Row],[pagado]]+(PaquetesTramos_estados_1[[#This Row],[Lead Time]]-1))</f>
        <v>45440.001793981486</v>
      </c>
      <c r="AR37" s="16" t="e">
        <f ca="1">IF(PaquetesTramos_estados_1[[#This Row],[estado_paquete]]="empaquetado","listo",TEXT((DAY(TODAY())-DAY(PaquetesTramos_estados_1[[#This Row],[pagado]])),"dd")&amp;" Dias")</f>
        <v>#VALUE!</v>
      </c>
      <c r="AS37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" s="19" t="str">
        <f t="shared" si="0"/>
        <v>23:42</v>
      </c>
    </row>
    <row r="38" spans="1:46" x14ac:dyDescent="0.25">
      <c r="A38" s="14" t="s">
        <v>390</v>
      </c>
      <c r="B38" s="14" t="s">
        <v>292</v>
      </c>
      <c r="C38" s="14" t="s">
        <v>153</v>
      </c>
      <c r="D38" s="14" t="s">
        <v>91</v>
      </c>
      <c r="E38" s="14" t="s">
        <v>91</v>
      </c>
      <c r="F38" s="14" t="s">
        <v>309</v>
      </c>
      <c r="G38" s="14" t="s">
        <v>35</v>
      </c>
      <c r="H38" s="14" t="s">
        <v>288</v>
      </c>
      <c r="I38" s="14" t="s">
        <v>288</v>
      </c>
      <c r="J38" s="15">
        <v>45443</v>
      </c>
      <c r="K38" s="14" t="s">
        <v>391</v>
      </c>
      <c r="L38" s="16">
        <v>45439.93310185185</v>
      </c>
      <c r="M38" s="16">
        <v>45440.219861111109</v>
      </c>
      <c r="N38" s="16"/>
      <c r="O38" s="14" t="s">
        <v>288</v>
      </c>
      <c r="P38" s="14" t="s">
        <v>288</v>
      </c>
      <c r="Q38" s="14" t="s">
        <v>288</v>
      </c>
      <c r="R38" s="14" t="s">
        <v>288</v>
      </c>
      <c r="S38" s="14" t="s">
        <v>288</v>
      </c>
      <c r="T38" s="14" t="s">
        <v>292</v>
      </c>
      <c r="U38" s="14" t="s">
        <v>5</v>
      </c>
      <c r="V38" s="14" t="s">
        <v>6</v>
      </c>
      <c r="W38" s="14" t="s">
        <v>153</v>
      </c>
      <c r="X38" s="14" t="s">
        <v>91</v>
      </c>
      <c r="Y38" s="14" t="s">
        <v>91</v>
      </c>
      <c r="Z38" s="14" t="s">
        <v>309</v>
      </c>
      <c r="AA38" s="14" t="s">
        <v>7</v>
      </c>
      <c r="AB38" s="14" t="s">
        <v>392</v>
      </c>
      <c r="AC38" s="14" t="s">
        <v>8</v>
      </c>
      <c r="AD38" s="14" t="s">
        <v>32</v>
      </c>
      <c r="AE38" s="14" t="s">
        <v>5</v>
      </c>
      <c r="AF38" s="14" t="s">
        <v>290</v>
      </c>
      <c r="AG38" s="14" t="s">
        <v>291</v>
      </c>
      <c r="AH38" s="14" t="s">
        <v>393</v>
      </c>
      <c r="AI38">
        <v>74214602</v>
      </c>
      <c r="AJ38" s="16">
        <v>45439.93310185185</v>
      </c>
      <c r="AK38">
        <v>1</v>
      </c>
      <c r="AL38">
        <v>37.96</v>
      </c>
      <c r="AM38">
        <v>6.84</v>
      </c>
      <c r="AN38">
        <v>44.8</v>
      </c>
      <c r="AO38" s="14" t="e">
        <f>VLOOKUP(PaquetesTramos_estados_1[[#This Row],[tienda_stock]],#REF!,2,0)</f>
        <v>#REF!</v>
      </c>
      <c r="AP38" s="18">
        <v>1.0138888888888888</v>
      </c>
      <c r="AQ38" s="19" t="str">
        <f>IF(PaquetesTramos_estados_1[[#This Row],[estado_paquete]]="Empaquetado","listo",PaquetesTramos_estados_1[[#This Row],[pagado]]+(PaquetesTramos_estados_1[[#This Row],[Lead Time]]-1))</f>
        <v>listo</v>
      </c>
      <c r="AR38" s="16" t="str">
        <f ca="1">IF(PaquetesTramos_estados_1[[#This Row],[estado_paquete]]="empaquetado","listo",TEXT((DAY(TODAY())-DAY(PaquetesTramos_estados_1[[#This Row],[pagado]])),"dd")&amp;" Dias")</f>
        <v>listo</v>
      </c>
      <c r="AS38" s="14" t="str">
        <f ca="1">IF(PaquetesTramos_estados_1[[#This Row],[estado_paquete]]="Empaquetado","listo",IF(NOW()&lt;PaquetesTramos_estados_1[[#This Row],[TimeLimite]],"Dentro de Tiempo","Fuera de Tiempo"))</f>
        <v>listo</v>
      </c>
      <c r="AT38" s="19" t="str">
        <f t="shared" si="0"/>
        <v>22:23</v>
      </c>
    </row>
    <row r="39" spans="1:46" x14ac:dyDescent="0.25">
      <c r="A39" s="14" t="s">
        <v>473</v>
      </c>
      <c r="B39" s="14" t="s">
        <v>292</v>
      </c>
      <c r="C39" s="14" t="s">
        <v>288</v>
      </c>
      <c r="D39" s="14" t="s">
        <v>81</v>
      </c>
      <c r="E39" s="14" t="s">
        <v>474</v>
      </c>
      <c r="F39" s="14" t="s">
        <v>475</v>
      </c>
      <c r="G39" s="14" t="s">
        <v>30</v>
      </c>
      <c r="H39" s="14" t="s">
        <v>476</v>
      </c>
      <c r="I39" s="14" t="s">
        <v>288</v>
      </c>
      <c r="J39" s="15">
        <v>45442</v>
      </c>
      <c r="K39" s="14" t="s">
        <v>477</v>
      </c>
      <c r="L39" s="16">
        <v>45436.87877314815</v>
      </c>
      <c r="M39" s="16">
        <v>45439.392476851855</v>
      </c>
      <c r="N39" s="16"/>
      <c r="O39" s="14" t="s">
        <v>288</v>
      </c>
      <c r="P39" s="14" t="s">
        <v>288</v>
      </c>
      <c r="Q39" s="14" t="s">
        <v>288</v>
      </c>
      <c r="R39" s="14" t="s">
        <v>288</v>
      </c>
      <c r="S39" s="14" t="s">
        <v>288</v>
      </c>
      <c r="T39" s="14" t="s">
        <v>292</v>
      </c>
      <c r="U39" s="14" t="s">
        <v>187</v>
      </c>
      <c r="V39" s="14" t="s">
        <v>87</v>
      </c>
      <c r="W39" s="14" t="s">
        <v>288</v>
      </c>
      <c r="X39" s="14" t="s">
        <v>288</v>
      </c>
      <c r="Y39" s="14" t="s">
        <v>288</v>
      </c>
      <c r="Z39" s="14" t="s">
        <v>288</v>
      </c>
      <c r="AA39" s="14" t="s">
        <v>7</v>
      </c>
      <c r="AB39" s="14" t="s">
        <v>478</v>
      </c>
      <c r="AC39" s="14" t="s">
        <v>8</v>
      </c>
      <c r="AD39" s="14" t="s">
        <v>27</v>
      </c>
      <c r="AE39" s="14" t="s">
        <v>5</v>
      </c>
      <c r="AF39" s="14" t="s">
        <v>290</v>
      </c>
      <c r="AG39" s="14" t="s">
        <v>291</v>
      </c>
      <c r="AH39" s="14" t="s">
        <v>479</v>
      </c>
      <c r="AI39">
        <v>42364549</v>
      </c>
      <c r="AJ39" s="16">
        <v>45436.87877314815</v>
      </c>
      <c r="AK39">
        <v>1</v>
      </c>
      <c r="AL39">
        <v>902.45</v>
      </c>
      <c r="AM39">
        <v>162.44999999999999</v>
      </c>
      <c r="AN39">
        <v>1064.9000000000001</v>
      </c>
      <c r="AO39" s="14" t="e">
        <f>VLOOKUP(PaquetesTramos_estados_1[[#This Row],[tienda_stock]],#REF!,2,0)</f>
        <v>#REF!</v>
      </c>
      <c r="AP39" s="18">
        <v>1.0138888888888888</v>
      </c>
      <c r="AQ39" s="19" t="str">
        <f>IF(PaquetesTramos_estados_1[[#This Row],[estado_paquete]]="Empaquetado","listo",PaquetesTramos_estados_1[[#This Row],[pagado]]+(PaquetesTramos_estados_1[[#This Row],[Lead Time]]-1))</f>
        <v>listo</v>
      </c>
      <c r="AR39" s="16" t="str">
        <f ca="1">IF(PaquetesTramos_estados_1[[#This Row],[estado_paquete]]="empaquetado","listo",TEXT((DAY(TODAY())-DAY(PaquetesTramos_estados_1[[#This Row],[pagado]])),"dd")&amp;" Dias")</f>
        <v>listo</v>
      </c>
      <c r="AS39" s="14" t="str">
        <f ca="1">IF(PaquetesTramos_estados_1[[#This Row],[estado_paquete]]="Empaquetado","listo",IF(NOW()&lt;PaquetesTramos_estados_1[[#This Row],[TimeLimite]],"Dentro de Tiempo","Fuera de Tiempo"))</f>
        <v>listo</v>
      </c>
      <c r="AT39" s="19" t="str">
        <f t="shared" si="0"/>
        <v>21:05</v>
      </c>
    </row>
    <row r="40" spans="1:46" x14ac:dyDescent="0.25">
      <c r="A40" s="14" t="s">
        <v>480</v>
      </c>
      <c r="B40" s="14" t="s">
        <v>292</v>
      </c>
      <c r="C40" s="14" t="s">
        <v>95</v>
      </c>
      <c r="D40" s="14" t="s">
        <v>96</v>
      </c>
      <c r="E40" s="14" t="s">
        <v>97</v>
      </c>
      <c r="F40" s="14" t="s">
        <v>98</v>
      </c>
      <c r="G40" s="14" t="s">
        <v>35</v>
      </c>
      <c r="H40" s="14" t="s">
        <v>288</v>
      </c>
      <c r="I40" s="14" t="s">
        <v>288</v>
      </c>
      <c r="J40" s="15">
        <v>45444</v>
      </c>
      <c r="K40" s="14" t="s">
        <v>481</v>
      </c>
      <c r="L40" s="16">
        <v>45439.475752314815</v>
      </c>
      <c r="M40" s="16">
        <v>45439.729224537034</v>
      </c>
      <c r="N40" s="16"/>
      <c r="O40" s="14" t="s">
        <v>288</v>
      </c>
      <c r="P40" s="14" t="s">
        <v>288</v>
      </c>
      <c r="Q40" s="14" t="s">
        <v>288</v>
      </c>
      <c r="R40" s="14" t="s">
        <v>288</v>
      </c>
      <c r="S40" s="14" t="s">
        <v>288</v>
      </c>
      <c r="T40" s="14" t="s">
        <v>292</v>
      </c>
      <c r="U40" s="14" t="s">
        <v>5</v>
      </c>
      <c r="V40" s="14" t="s">
        <v>6</v>
      </c>
      <c r="W40" s="14" t="s">
        <v>95</v>
      </c>
      <c r="X40" s="14" t="s">
        <v>96</v>
      </c>
      <c r="Y40" s="14" t="s">
        <v>97</v>
      </c>
      <c r="Z40" s="14" t="s">
        <v>98</v>
      </c>
      <c r="AA40" s="14" t="s">
        <v>7</v>
      </c>
      <c r="AB40" s="14" t="s">
        <v>482</v>
      </c>
      <c r="AC40" s="14" t="s">
        <v>8</v>
      </c>
      <c r="AD40" s="14" t="s">
        <v>10</v>
      </c>
      <c r="AE40" s="14" t="s">
        <v>95</v>
      </c>
      <c r="AF40" s="14" t="s">
        <v>296</v>
      </c>
      <c r="AG40" s="14" t="s">
        <v>291</v>
      </c>
      <c r="AH40" s="14" t="s">
        <v>483</v>
      </c>
      <c r="AI40">
        <v>1147293</v>
      </c>
      <c r="AJ40" s="16">
        <v>45439.475752314815</v>
      </c>
      <c r="AK40">
        <v>1</v>
      </c>
      <c r="AL40">
        <v>64.8</v>
      </c>
      <c r="AM40">
        <v>0</v>
      </c>
      <c r="AN40">
        <v>64.8</v>
      </c>
      <c r="AO40" s="14" t="e">
        <f>VLOOKUP(PaquetesTramos_estados_1[[#This Row],[tienda_stock]],#REF!,2,0)</f>
        <v>#REF!</v>
      </c>
      <c r="AP40" s="18">
        <v>1.0138888888888888</v>
      </c>
      <c r="AQ40" s="19" t="str">
        <f>IF(PaquetesTramos_estados_1[[#This Row],[estado_paquete]]="Empaquetado","listo",PaquetesTramos_estados_1[[#This Row],[pagado]]+(PaquetesTramos_estados_1[[#This Row],[Lead Time]]-1))</f>
        <v>listo</v>
      </c>
      <c r="AR40" s="16" t="str">
        <f ca="1">IF(PaquetesTramos_estados_1[[#This Row],[estado_paquete]]="empaquetado","listo",TEXT((DAY(TODAY())-DAY(PaquetesTramos_estados_1[[#This Row],[pagado]])),"dd")&amp;" Dias")</f>
        <v>listo</v>
      </c>
      <c r="AS40" s="14" t="str">
        <f ca="1">IF(PaquetesTramos_estados_1[[#This Row],[estado_paquete]]="Empaquetado","listo",IF(NOW()&lt;PaquetesTramos_estados_1[[#This Row],[TimeLimite]],"Dentro de Tiempo","Fuera de Tiempo"))</f>
        <v>listo</v>
      </c>
      <c r="AT40" s="19" t="str">
        <f t="shared" si="0"/>
        <v>11:25</v>
      </c>
    </row>
    <row r="41" spans="1:46" x14ac:dyDescent="0.25">
      <c r="A41" s="14" t="s">
        <v>484</v>
      </c>
      <c r="B41" s="14" t="s">
        <v>292</v>
      </c>
      <c r="C41" s="14" t="s">
        <v>167</v>
      </c>
      <c r="D41" s="14" t="s">
        <v>1</v>
      </c>
      <c r="E41" s="14" t="s">
        <v>1</v>
      </c>
      <c r="F41" s="14" t="s">
        <v>19</v>
      </c>
      <c r="G41" s="14" t="s">
        <v>30</v>
      </c>
      <c r="H41" s="14" t="s">
        <v>485</v>
      </c>
      <c r="I41" s="14" t="s">
        <v>288</v>
      </c>
      <c r="J41" s="15">
        <v>45441</v>
      </c>
      <c r="K41" s="14" t="s">
        <v>486</v>
      </c>
      <c r="L41" s="16">
        <v>45439.512673611112</v>
      </c>
      <c r="M41" s="16">
        <v>45440.318078703705</v>
      </c>
      <c r="N41" s="16"/>
      <c r="O41" s="14" t="s">
        <v>288</v>
      </c>
      <c r="P41" s="14" t="s">
        <v>288</v>
      </c>
      <c r="Q41" s="14" t="s">
        <v>288</v>
      </c>
      <c r="R41" s="14" t="s">
        <v>288</v>
      </c>
      <c r="S41" s="14" t="s">
        <v>288</v>
      </c>
      <c r="T41" s="14" t="s">
        <v>292</v>
      </c>
      <c r="U41" s="14" t="s">
        <v>41</v>
      </c>
      <c r="V41" s="14" t="s">
        <v>6</v>
      </c>
      <c r="W41" s="14" t="s">
        <v>167</v>
      </c>
      <c r="X41" s="14" t="s">
        <v>1</v>
      </c>
      <c r="Y41" s="14" t="s">
        <v>1</v>
      </c>
      <c r="Z41" s="14" t="s">
        <v>19</v>
      </c>
      <c r="AA41" s="14" t="s">
        <v>7</v>
      </c>
      <c r="AB41" s="14" t="s">
        <v>487</v>
      </c>
      <c r="AC41" s="14" t="s">
        <v>8</v>
      </c>
      <c r="AD41" s="14" t="s">
        <v>32</v>
      </c>
      <c r="AE41" s="14" t="s">
        <v>5</v>
      </c>
      <c r="AF41" s="14" t="s">
        <v>290</v>
      </c>
      <c r="AG41" s="14" t="s">
        <v>291</v>
      </c>
      <c r="AH41" s="14" t="s">
        <v>488</v>
      </c>
      <c r="AI41">
        <v>20703000</v>
      </c>
      <c r="AJ41" s="16">
        <v>45439.512673611112</v>
      </c>
      <c r="AK41">
        <v>1</v>
      </c>
      <c r="AL41">
        <v>52.37</v>
      </c>
      <c r="AM41">
        <v>9.43</v>
      </c>
      <c r="AN41">
        <v>61.8</v>
      </c>
      <c r="AO41" s="14" t="e">
        <f>VLOOKUP(PaquetesTramos_estados_1[[#This Row],[tienda_stock]],#REF!,2,0)</f>
        <v>#REF!</v>
      </c>
      <c r="AP41" s="18">
        <v>1.0138888888888888</v>
      </c>
      <c r="AQ41" s="19" t="str">
        <f>IF(PaquetesTramos_estados_1[[#This Row],[estado_paquete]]="Empaquetado","listo",PaquetesTramos_estados_1[[#This Row],[pagado]]+(PaquetesTramos_estados_1[[#This Row],[Lead Time]]-1))</f>
        <v>listo</v>
      </c>
      <c r="AR41" s="16" t="str">
        <f ca="1">IF(PaquetesTramos_estados_1[[#This Row],[estado_paquete]]="empaquetado","listo",TEXT((DAY(TODAY())-DAY(PaquetesTramos_estados_1[[#This Row],[pagado]])),"dd")&amp;" Dias")</f>
        <v>listo</v>
      </c>
      <c r="AS41" s="14" t="str">
        <f ca="1">IF(PaquetesTramos_estados_1[[#This Row],[estado_paquete]]="Empaquetado","listo",IF(NOW()&lt;PaquetesTramos_estados_1[[#This Row],[TimeLimite]],"Dentro de Tiempo","Fuera de Tiempo"))</f>
        <v>listo</v>
      </c>
      <c r="AT41" s="19" t="str">
        <f t="shared" si="0"/>
        <v>12:18</v>
      </c>
    </row>
    <row r="42" spans="1:46" x14ac:dyDescent="0.25">
      <c r="A42" s="14" t="s">
        <v>489</v>
      </c>
      <c r="B42" s="14" t="s">
        <v>292</v>
      </c>
      <c r="C42" s="14" t="s">
        <v>5</v>
      </c>
      <c r="D42" s="14" t="s">
        <v>1</v>
      </c>
      <c r="E42" s="14" t="s">
        <v>1</v>
      </c>
      <c r="F42" s="14" t="s">
        <v>19</v>
      </c>
      <c r="G42" s="14" t="s">
        <v>332</v>
      </c>
      <c r="H42" s="14" t="s">
        <v>288</v>
      </c>
      <c r="I42" s="14" t="s">
        <v>288</v>
      </c>
      <c r="J42" s="15">
        <v>45444</v>
      </c>
      <c r="K42" s="14" t="s">
        <v>490</v>
      </c>
      <c r="L42" s="16">
        <v>45439.685925925929</v>
      </c>
      <c r="M42" s="16">
        <v>45439.713935185187</v>
      </c>
      <c r="N42" s="16"/>
      <c r="O42" s="14" t="s">
        <v>288</v>
      </c>
      <c r="P42" s="14" t="s">
        <v>288</v>
      </c>
      <c r="Q42" s="14" t="s">
        <v>288</v>
      </c>
      <c r="R42" s="14" t="s">
        <v>288</v>
      </c>
      <c r="S42" s="14" t="s">
        <v>288</v>
      </c>
      <c r="T42" s="14" t="s">
        <v>292</v>
      </c>
      <c r="U42" s="14" t="s">
        <v>36</v>
      </c>
      <c r="V42" s="14" t="s">
        <v>6</v>
      </c>
      <c r="W42" s="14" t="s">
        <v>151</v>
      </c>
      <c r="X42" s="14" t="s">
        <v>81</v>
      </c>
      <c r="Y42" s="14" t="s">
        <v>82</v>
      </c>
      <c r="Z42" s="14" t="s">
        <v>82</v>
      </c>
      <c r="AA42" s="14" t="s">
        <v>7</v>
      </c>
      <c r="AB42" s="14" t="s">
        <v>350</v>
      </c>
      <c r="AC42" s="14" t="s">
        <v>8</v>
      </c>
      <c r="AD42" s="14" t="s">
        <v>9</v>
      </c>
      <c r="AE42" s="14" t="s">
        <v>151</v>
      </c>
      <c r="AF42" s="14" t="s">
        <v>290</v>
      </c>
      <c r="AG42" s="14" t="s">
        <v>291</v>
      </c>
      <c r="AH42" s="14" t="s">
        <v>351</v>
      </c>
      <c r="AI42">
        <v>42517803</v>
      </c>
      <c r="AJ42" s="16">
        <v>45439.685925925929</v>
      </c>
      <c r="AK42">
        <v>2</v>
      </c>
      <c r="AL42">
        <v>75.92</v>
      </c>
      <c r="AM42">
        <v>13.68</v>
      </c>
      <c r="AN42">
        <v>89.6</v>
      </c>
      <c r="AO42" s="14" t="e">
        <f>VLOOKUP(PaquetesTramos_estados_1[[#This Row],[tienda_stock]],#REF!,2,0)</f>
        <v>#REF!</v>
      </c>
      <c r="AP42" s="18">
        <v>1.0138888888888888</v>
      </c>
      <c r="AQ42" s="19" t="str">
        <f>IF(PaquetesTramos_estados_1[[#This Row],[estado_paquete]]="Empaquetado","listo",PaquetesTramos_estados_1[[#This Row],[pagado]]+(PaquetesTramos_estados_1[[#This Row],[Lead Time]]-1))</f>
        <v>listo</v>
      </c>
      <c r="AR42" s="16" t="str">
        <f ca="1">IF(PaquetesTramos_estados_1[[#This Row],[estado_paquete]]="empaquetado","listo",TEXT((DAY(TODAY())-DAY(PaquetesTramos_estados_1[[#This Row],[pagado]])),"dd")&amp;" Dias")</f>
        <v>listo</v>
      </c>
      <c r="AS42" s="14" t="str">
        <f ca="1">IF(PaquetesTramos_estados_1[[#This Row],[estado_paquete]]="Empaquetado","listo",IF(NOW()&lt;PaquetesTramos_estados_1[[#This Row],[TimeLimite]],"Dentro de Tiempo","Fuera de Tiempo"))</f>
        <v>listo</v>
      </c>
      <c r="AT42" s="19" t="str">
        <f t="shared" si="0"/>
        <v>16:27</v>
      </c>
    </row>
    <row r="43" spans="1:46" x14ac:dyDescent="0.25">
      <c r="A43" s="14" t="s">
        <v>491</v>
      </c>
      <c r="B43" s="14" t="s">
        <v>17</v>
      </c>
      <c r="C43" s="14" t="s">
        <v>288</v>
      </c>
      <c r="D43" s="14" t="s">
        <v>118</v>
      </c>
      <c r="E43" s="14" t="s">
        <v>492</v>
      </c>
      <c r="F43" s="14" t="s">
        <v>493</v>
      </c>
      <c r="G43" s="14" t="s">
        <v>494</v>
      </c>
      <c r="H43" s="14" t="s">
        <v>288</v>
      </c>
      <c r="I43" s="14" t="s">
        <v>288</v>
      </c>
      <c r="J43" s="15">
        <v>45444</v>
      </c>
      <c r="K43" s="14" t="s">
        <v>495</v>
      </c>
      <c r="L43" s="16">
        <v>45439.675138888888</v>
      </c>
      <c r="M43" s="16"/>
      <c r="N43" s="16"/>
      <c r="O43" s="14" t="s">
        <v>288</v>
      </c>
      <c r="P43" s="14" t="s">
        <v>288</v>
      </c>
      <c r="Q43" s="14" t="s">
        <v>288</v>
      </c>
      <c r="R43" s="14" t="s">
        <v>288</v>
      </c>
      <c r="S43" s="14" t="s">
        <v>288</v>
      </c>
      <c r="T43" s="14" t="s">
        <v>17</v>
      </c>
      <c r="U43" s="14" t="s">
        <v>5</v>
      </c>
      <c r="V43" s="14" t="s">
        <v>87</v>
      </c>
      <c r="W43" s="14" t="s">
        <v>288</v>
      </c>
      <c r="X43" s="14" t="s">
        <v>288</v>
      </c>
      <c r="Y43" s="14" t="s">
        <v>288</v>
      </c>
      <c r="Z43" s="14" t="s">
        <v>288</v>
      </c>
      <c r="AA43" s="14" t="s">
        <v>7</v>
      </c>
      <c r="AB43" s="14" t="s">
        <v>496</v>
      </c>
      <c r="AC43" s="14" t="s">
        <v>8</v>
      </c>
      <c r="AD43" s="14" t="s">
        <v>32</v>
      </c>
      <c r="AE43" s="14" t="s">
        <v>5</v>
      </c>
      <c r="AF43" s="14" t="s">
        <v>290</v>
      </c>
      <c r="AG43" s="14" t="s">
        <v>291</v>
      </c>
      <c r="AH43" s="14" t="s">
        <v>497</v>
      </c>
      <c r="AI43">
        <v>46088812</v>
      </c>
      <c r="AJ43" s="16">
        <v>45439.675138888888</v>
      </c>
      <c r="AK43">
        <v>4</v>
      </c>
      <c r="AL43">
        <v>117.2</v>
      </c>
      <c r="AM43">
        <v>21.1</v>
      </c>
      <c r="AN43">
        <v>138.30000000000001</v>
      </c>
      <c r="AO43" s="14" t="e">
        <f>VLOOKUP(PaquetesTramos_estados_1[[#This Row],[tienda_stock]],#REF!,2,0)</f>
        <v>#REF!</v>
      </c>
      <c r="AP43" s="18">
        <v>1.0138888888888888</v>
      </c>
      <c r="AQ43" s="19">
        <f>IF(PaquetesTramos_estados_1[[#This Row],[estado_paquete]]="Empaquetado","listo",PaquetesTramos_estados_1[[#This Row],[pagado]]+(PaquetesTramos_estados_1[[#This Row],[Lead Time]]-1))</f>
        <v>45439.689027777778</v>
      </c>
      <c r="AR43" s="16" t="e">
        <f ca="1">IF(PaquetesTramos_estados_1[[#This Row],[estado_paquete]]="empaquetado","listo",TEXT((DAY(TODAY())-DAY(PaquetesTramos_estados_1[[#This Row],[pagado]])),"dd")&amp;" Dias")</f>
        <v>#VALUE!</v>
      </c>
      <c r="AS43" s="14" t="str">
        <f ca="1">IF(PaquetesTramos_estados_1[[#This Row],[estado_paquete]]="Empaquetado","listo",IF(NOW()&lt;PaquetesTramos_estados_1[[#This Row],[TimeLimite]],"Dentro de Tiempo","Fuera de Tiempo"))</f>
        <v>Fuera de Tiempo</v>
      </c>
      <c r="AT43" s="19" t="str">
        <f t="shared" si="0"/>
        <v>16:12</v>
      </c>
    </row>
    <row r="44" spans="1:46" x14ac:dyDescent="0.25">
      <c r="A44" s="14" t="s">
        <v>498</v>
      </c>
      <c r="B44" s="14" t="s">
        <v>292</v>
      </c>
      <c r="C44" s="14" t="s">
        <v>156</v>
      </c>
      <c r="D44" s="14" t="s">
        <v>46</v>
      </c>
      <c r="E44" s="14" t="s">
        <v>157</v>
      </c>
      <c r="F44" s="14" t="s">
        <v>158</v>
      </c>
      <c r="G44" s="14" t="s">
        <v>30</v>
      </c>
      <c r="H44" s="14" t="s">
        <v>499</v>
      </c>
      <c r="I44" s="14" t="s">
        <v>288</v>
      </c>
      <c r="J44" s="15">
        <v>45448</v>
      </c>
      <c r="K44" s="14" t="s">
        <v>500</v>
      </c>
      <c r="L44" s="16">
        <v>45439.700358796297</v>
      </c>
      <c r="M44" s="16">
        <v>45439.723946759259</v>
      </c>
      <c r="N44" s="16"/>
      <c r="O44" s="14" t="s">
        <v>288</v>
      </c>
      <c r="P44" s="14" t="s">
        <v>288</v>
      </c>
      <c r="Q44" s="14" t="s">
        <v>288</v>
      </c>
      <c r="R44" s="14" t="s">
        <v>288</v>
      </c>
      <c r="S44" s="14" t="s">
        <v>288</v>
      </c>
      <c r="T44" s="14" t="s">
        <v>292</v>
      </c>
      <c r="U44" s="14" t="s">
        <v>80</v>
      </c>
      <c r="V44" s="14" t="s">
        <v>6</v>
      </c>
      <c r="W44" s="14" t="s">
        <v>156</v>
      </c>
      <c r="X44" s="14" t="s">
        <v>46</v>
      </c>
      <c r="Y44" s="14" t="s">
        <v>157</v>
      </c>
      <c r="Z44" s="14" t="s">
        <v>158</v>
      </c>
      <c r="AA44" s="14" t="s">
        <v>7</v>
      </c>
      <c r="AB44" s="14" t="s">
        <v>358</v>
      </c>
      <c r="AC44" s="14" t="s">
        <v>8</v>
      </c>
      <c r="AD44" s="14" t="s">
        <v>9</v>
      </c>
      <c r="AE44" s="14" t="s">
        <v>156</v>
      </c>
      <c r="AF44" s="14" t="s">
        <v>290</v>
      </c>
      <c r="AG44" s="14" t="s">
        <v>291</v>
      </c>
      <c r="AH44" s="14" t="s">
        <v>359</v>
      </c>
      <c r="AI44">
        <v>42546837</v>
      </c>
      <c r="AJ44" s="16">
        <v>45439.700358796297</v>
      </c>
      <c r="AK44">
        <v>2</v>
      </c>
      <c r="AL44">
        <v>84.4</v>
      </c>
      <c r="AM44">
        <v>15.2</v>
      </c>
      <c r="AN44">
        <v>99.6</v>
      </c>
      <c r="AO44" s="14" t="e">
        <f>VLOOKUP(PaquetesTramos_estados_1[[#This Row],[tienda_stock]],#REF!,2,0)</f>
        <v>#REF!</v>
      </c>
      <c r="AP44" s="18">
        <v>1.0138888888888888</v>
      </c>
      <c r="AQ44" s="19" t="str">
        <f>IF(PaquetesTramos_estados_1[[#This Row],[estado_paquete]]="Empaquetado","listo",PaquetesTramos_estados_1[[#This Row],[pagado]]+(PaquetesTramos_estados_1[[#This Row],[Lead Time]]-1))</f>
        <v>listo</v>
      </c>
      <c r="AR44" s="16" t="str">
        <f ca="1">IF(PaquetesTramos_estados_1[[#This Row],[estado_paquete]]="empaquetado","listo",TEXT((DAY(TODAY())-DAY(PaquetesTramos_estados_1[[#This Row],[pagado]])),"dd")&amp;" Dias")</f>
        <v>listo</v>
      </c>
      <c r="AS44" s="14" t="str">
        <f ca="1">IF(PaquetesTramos_estados_1[[#This Row],[estado_paquete]]="Empaquetado","listo",IF(NOW()&lt;PaquetesTramos_estados_1[[#This Row],[TimeLimite]],"Dentro de Tiempo","Fuera de Tiempo"))</f>
        <v>listo</v>
      </c>
      <c r="AT44" s="19" t="str">
        <f t="shared" si="0"/>
        <v>16:48</v>
      </c>
    </row>
    <row r="45" spans="1:46" x14ac:dyDescent="0.25">
      <c r="A45" s="14" t="s">
        <v>501</v>
      </c>
      <c r="B45" s="14" t="s">
        <v>20</v>
      </c>
      <c r="C45" s="14" t="s">
        <v>28</v>
      </c>
      <c r="D45" s="14" t="s">
        <v>29</v>
      </c>
      <c r="E45" s="14" t="s">
        <v>29</v>
      </c>
      <c r="F45" s="14" t="s">
        <v>29</v>
      </c>
      <c r="G45" s="14" t="s">
        <v>35</v>
      </c>
      <c r="H45" s="14" t="s">
        <v>288</v>
      </c>
      <c r="I45" s="14" t="s">
        <v>288</v>
      </c>
      <c r="J45" s="15">
        <v>45443</v>
      </c>
      <c r="K45" s="14" t="s">
        <v>502</v>
      </c>
      <c r="L45" s="16">
        <v>45439.765034722222</v>
      </c>
      <c r="M45" s="16"/>
      <c r="N45" s="16"/>
      <c r="O45" s="14" t="s">
        <v>288</v>
      </c>
      <c r="P45" s="14" t="s">
        <v>288</v>
      </c>
      <c r="Q45" s="14" t="s">
        <v>288</v>
      </c>
      <c r="R45" s="14" t="s">
        <v>288</v>
      </c>
      <c r="S45" s="14" t="s">
        <v>288</v>
      </c>
      <c r="T45" s="14" t="s">
        <v>20</v>
      </c>
      <c r="U45" s="14" t="s">
        <v>5</v>
      </c>
      <c r="V45" s="14" t="s">
        <v>6</v>
      </c>
      <c r="W45" s="14" t="s">
        <v>28</v>
      </c>
      <c r="X45" s="14" t="s">
        <v>29</v>
      </c>
      <c r="Y45" s="14" t="s">
        <v>29</v>
      </c>
      <c r="Z45" s="14" t="s">
        <v>29</v>
      </c>
      <c r="AA45" s="14" t="s">
        <v>7</v>
      </c>
      <c r="AB45" s="14" t="s">
        <v>370</v>
      </c>
      <c r="AC45" s="14" t="s">
        <v>8</v>
      </c>
      <c r="AD45" s="14" t="s">
        <v>88</v>
      </c>
      <c r="AE45" s="14" t="s">
        <v>5</v>
      </c>
      <c r="AF45" s="14" t="s">
        <v>290</v>
      </c>
      <c r="AG45" s="14" t="s">
        <v>291</v>
      </c>
      <c r="AH45" s="14" t="s">
        <v>371</v>
      </c>
      <c r="AI45">
        <v>2822908</v>
      </c>
      <c r="AJ45" s="16">
        <v>45439.765034722222</v>
      </c>
      <c r="AK45">
        <v>4</v>
      </c>
      <c r="AL45">
        <v>269.74</v>
      </c>
      <c r="AM45">
        <v>48.56</v>
      </c>
      <c r="AN45">
        <v>318.3</v>
      </c>
      <c r="AO45" s="14" t="e">
        <f>VLOOKUP(PaquetesTramos_estados_1[[#This Row],[tienda_stock]],#REF!,2,0)</f>
        <v>#REF!</v>
      </c>
      <c r="AP45" s="18">
        <v>1.0138888888888888</v>
      </c>
      <c r="AQ45" s="19">
        <f>IF(PaquetesTramos_estados_1[[#This Row],[estado_paquete]]="Empaquetado","listo",PaquetesTramos_estados_1[[#This Row],[pagado]]+(PaquetesTramos_estados_1[[#This Row],[Lead Time]]-1))</f>
        <v>45439.778923611113</v>
      </c>
      <c r="AR45" s="16" t="e">
        <f ca="1">IF(PaquetesTramos_estados_1[[#This Row],[estado_paquete]]="empaquetado","listo",TEXT((DAY(TODAY())-DAY(PaquetesTramos_estados_1[[#This Row],[pagado]])),"dd")&amp;" Dias")</f>
        <v>#VALUE!</v>
      </c>
      <c r="AS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45" s="19" t="str">
        <f t="shared" si="0"/>
        <v>18:21</v>
      </c>
    </row>
    <row r="46" spans="1:46" x14ac:dyDescent="0.25">
      <c r="A46" s="14" t="s">
        <v>503</v>
      </c>
      <c r="B46" s="14" t="s">
        <v>20</v>
      </c>
      <c r="C46" s="14" t="s">
        <v>95</v>
      </c>
      <c r="D46" s="14" t="s">
        <v>96</v>
      </c>
      <c r="E46" s="14" t="s">
        <v>97</v>
      </c>
      <c r="F46" s="14" t="s">
        <v>98</v>
      </c>
      <c r="G46" s="14" t="s">
        <v>35</v>
      </c>
      <c r="H46" s="14" t="s">
        <v>288</v>
      </c>
      <c r="I46" s="14" t="s">
        <v>288</v>
      </c>
      <c r="J46" s="15">
        <v>45444</v>
      </c>
      <c r="K46" s="14" t="s">
        <v>504</v>
      </c>
      <c r="L46" s="16">
        <v>45439.793726851851</v>
      </c>
      <c r="M46" s="16"/>
      <c r="N46" s="16"/>
      <c r="O46" s="14" t="s">
        <v>288</v>
      </c>
      <c r="P46" s="14" t="s">
        <v>288</v>
      </c>
      <c r="Q46" s="14" t="s">
        <v>288</v>
      </c>
      <c r="R46" s="14" t="s">
        <v>288</v>
      </c>
      <c r="S46" s="14" t="s">
        <v>288</v>
      </c>
      <c r="T46" s="14" t="s">
        <v>20</v>
      </c>
      <c r="U46" s="14" t="s">
        <v>5</v>
      </c>
      <c r="V46" s="14" t="s">
        <v>6</v>
      </c>
      <c r="W46" s="14" t="s">
        <v>95</v>
      </c>
      <c r="X46" s="14" t="s">
        <v>96</v>
      </c>
      <c r="Y46" s="14" t="s">
        <v>97</v>
      </c>
      <c r="Z46" s="14" t="s">
        <v>98</v>
      </c>
      <c r="AA46" s="14" t="s">
        <v>7</v>
      </c>
      <c r="AB46" s="14" t="s">
        <v>505</v>
      </c>
      <c r="AC46" s="14" t="s">
        <v>8</v>
      </c>
      <c r="AD46" s="14" t="s">
        <v>9</v>
      </c>
      <c r="AE46" s="14" t="s">
        <v>95</v>
      </c>
      <c r="AF46" s="14" t="s">
        <v>296</v>
      </c>
      <c r="AG46" s="14" t="s">
        <v>291</v>
      </c>
      <c r="AH46" s="14" t="s">
        <v>506</v>
      </c>
      <c r="AI46">
        <v>43694349</v>
      </c>
      <c r="AJ46" s="16">
        <v>45439.793726851851</v>
      </c>
      <c r="AK46">
        <v>1</v>
      </c>
      <c r="AL46">
        <v>158.80000000000001</v>
      </c>
      <c r="AM46">
        <v>0</v>
      </c>
      <c r="AN46">
        <v>158.80000000000001</v>
      </c>
      <c r="AO46" s="14" t="e">
        <f>VLOOKUP(PaquetesTramos_estados_1[[#This Row],[tienda_stock]],#REF!,2,0)</f>
        <v>#REF!</v>
      </c>
      <c r="AP46" s="18">
        <v>1.0138888888888888</v>
      </c>
      <c r="AQ46" s="19">
        <f>IF(PaquetesTramos_estados_1[[#This Row],[estado_paquete]]="Empaquetado","listo",PaquetesTramos_estados_1[[#This Row],[pagado]]+(PaquetesTramos_estados_1[[#This Row],[Lead Time]]-1))</f>
        <v>45439.807615740741</v>
      </c>
      <c r="AR46" s="16" t="e">
        <f ca="1">IF(PaquetesTramos_estados_1[[#This Row],[estado_paquete]]="empaquetado","listo",TEXT((DAY(TODAY())-DAY(PaquetesTramos_estados_1[[#This Row],[pagado]])),"dd")&amp;" Dias")</f>
        <v>#VALUE!</v>
      </c>
      <c r="AS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46" s="19" t="str">
        <f t="shared" si="0"/>
        <v>19:02</v>
      </c>
    </row>
    <row r="47" spans="1:46" x14ac:dyDescent="0.25">
      <c r="A47" s="14" t="s">
        <v>507</v>
      </c>
      <c r="B47" s="14" t="s">
        <v>20</v>
      </c>
      <c r="C47" s="14" t="s">
        <v>151</v>
      </c>
      <c r="D47" s="14" t="s">
        <v>81</v>
      </c>
      <c r="E47" s="14" t="s">
        <v>82</v>
      </c>
      <c r="F47" s="14" t="s">
        <v>82</v>
      </c>
      <c r="G47" s="14" t="s">
        <v>35</v>
      </c>
      <c r="H47" s="14" t="s">
        <v>288</v>
      </c>
      <c r="I47" s="14" t="s">
        <v>288</v>
      </c>
      <c r="J47" s="15">
        <v>45443</v>
      </c>
      <c r="K47" s="14" t="s">
        <v>508</v>
      </c>
      <c r="L47" s="16">
        <v>45439.834270833337</v>
      </c>
      <c r="M47" s="16"/>
      <c r="N47" s="16"/>
      <c r="O47" s="14" t="s">
        <v>288</v>
      </c>
      <c r="P47" s="14" t="s">
        <v>288</v>
      </c>
      <c r="Q47" s="14" t="s">
        <v>288</v>
      </c>
      <c r="R47" s="14" t="s">
        <v>288</v>
      </c>
      <c r="S47" s="14" t="s">
        <v>288</v>
      </c>
      <c r="T47" s="14" t="s">
        <v>20</v>
      </c>
      <c r="U47" s="14" t="s">
        <v>5</v>
      </c>
      <c r="V47" s="14" t="s">
        <v>6</v>
      </c>
      <c r="W47" s="14" t="s">
        <v>151</v>
      </c>
      <c r="X47" s="14" t="s">
        <v>81</v>
      </c>
      <c r="Y47" s="14" t="s">
        <v>82</v>
      </c>
      <c r="Z47" s="14" t="s">
        <v>82</v>
      </c>
      <c r="AA47" s="14" t="s">
        <v>7</v>
      </c>
      <c r="AB47" s="14" t="s">
        <v>380</v>
      </c>
      <c r="AC47" s="14" t="s">
        <v>8</v>
      </c>
      <c r="AD47" s="14" t="s">
        <v>32</v>
      </c>
      <c r="AE47" s="14" t="s">
        <v>5</v>
      </c>
      <c r="AF47" s="14" t="s">
        <v>290</v>
      </c>
      <c r="AG47" s="14" t="s">
        <v>291</v>
      </c>
      <c r="AH47" s="14" t="s">
        <v>381</v>
      </c>
      <c r="AI47">
        <v>18166245</v>
      </c>
      <c r="AJ47" s="16">
        <v>45439.834270833337</v>
      </c>
      <c r="AK47">
        <v>4</v>
      </c>
      <c r="AL47">
        <v>139.38999999999999</v>
      </c>
      <c r="AM47">
        <v>25.11</v>
      </c>
      <c r="AN47">
        <v>164.5</v>
      </c>
      <c r="AO47" s="14" t="e">
        <f>VLOOKUP(PaquetesTramos_estados_1[[#This Row],[tienda_stock]],#REF!,2,0)</f>
        <v>#REF!</v>
      </c>
      <c r="AP47" s="18">
        <v>1.0138888888888888</v>
      </c>
      <c r="AQ47" s="19">
        <f>IF(PaquetesTramos_estados_1[[#This Row],[estado_paquete]]="Empaquetado","listo",PaquetesTramos_estados_1[[#This Row],[pagado]]+(PaquetesTramos_estados_1[[#This Row],[Lead Time]]-1))</f>
        <v>45439.848159722227</v>
      </c>
      <c r="AR47" s="16" t="e">
        <f ca="1">IF(PaquetesTramos_estados_1[[#This Row],[estado_paquete]]="empaquetado","listo",TEXT((DAY(TODAY())-DAY(PaquetesTramos_estados_1[[#This Row],[pagado]])),"dd")&amp;" Dias")</f>
        <v>#VALUE!</v>
      </c>
      <c r="AS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47" s="19" t="str">
        <f t="shared" si="0"/>
        <v>20:01</v>
      </c>
    </row>
    <row r="48" spans="1:46" x14ac:dyDescent="0.25">
      <c r="A48" s="14" t="s">
        <v>509</v>
      </c>
      <c r="B48" s="14" t="s">
        <v>20</v>
      </c>
      <c r="C48" s="14" t="s">
        <v>124</v>
      </c>
      <c r="D48" s="14" t="s">
        <v>125</v>
      </c>
      <c r="E48" s="14" t="s">
        <v>125</v>
      </c>
      <c r="F48" s="14" t="s">
        <v>125</v>
      </c>
      <c r="G48" s="14" t="s">
        <v>35</v>
      </c>
      <c r="H48" s="14" t="s">
        <v>288</v>
      </c>
      <c r="I48" s="14" t="s">
        <v>288</v>
      </c>
      <c r="J48" s="15">
        <v>45444</v>
      </c>
      <c r="K48" s="14" t="s">
        <v>510</v>
      </c>
      <c r="L48" s="16">
        <v>45439.847928240742</v>
      </c>
      <c r="M48" s="16"/>
      <c r="N48" s="16"/>
      <c r="O48" s="14" t="s">
        <v>288</v>
      </c>
      <c r="P48" s="14" t="s">
        <v>288</v>
      </c>
      <c r="Q48" s="14" t="s">
        <v>288</v>
      </c>
      <c r="R48" s="14" t="s">
        <v>288</v>
      </c>
      <c r="S48" s="14" t="s">
        <v>288</v>
      </c>
      <c r="T48" s="14" t="s">
        <v>20</v>
      </c>
      <c r="U48" s="14" t="s">
        <v>5</v>
      </c>
      <c r="V48" s="14" t="s">
        <v>6</v>
      </c>
      <c r="W48" s="14" t="s">
        <v>124</v>
      </c>
      <c r="X48" s="14" t="s">
        <v>125</v>
      </c>
      <c r="Y48" s="14" t="s">
        <v>125</v>
      </c>
      <c r="Z48" s="14" t="s">
        <v>125</v>
      </c>
      <c r="AA48" s="14" t="s">
        <v>7</v>
      </c>
      <c r="AB48" s="14" t="s">
        <v>511</v>
      </c>
      <c r="AC48" s="14" t="s">
        <v>8</v>
      </c>
      <c r="AD48" s="14" t="s">
        <v>27</v>
      </c>
      <c r="AE48" s="14" t="s">
        <v>5</v>
      </c>
      <c r="AF48" s="14" t="s">
        <v>290</v>
      </c>
      <c r="AG48" s="14" t="s">
        <v>291</v>
      </c>
      <c r="AH48" s="14" t="s">
        <v>512</v>
      </c>
      <c r="AI48">
        <v>70341764</v>
      </c>
      <c r="AJ48" s="16">
        <v>45439.847928240742</v>
      </c>
      <c r="AK48">
        <v>1</v>
      </c>
      <c r="AL48">
        <v>80.680000000000007</v>
      </c>
      <c r="AM48">
        <v>14.52</v>
      </c>
      <c r="AN48">
        <v>95.2</v>
      </c>
      <c r="AO48" s="14" t="e">
        <f>VLOOKUP(PaquetesTramos_estados_1[[#This Row],[tienda_stock]],#REF!,2,0)</f>
        <v>#REF!</v>
      </c>
      <c r="AP48" s="18">
        <v>1.0138888888888888</v>
      </c>
      <c r="AQ48" s="19">
        <f>IF(PaquetesTramos_estados_1[[#This Row],[estado_paquete]]="Empaquetado","listo",PaquetesTramos_estados_1[[#This Row],[pagado]]+(PaquetesTramos_estados_1[[#This Row],[Lead Time]]-1))</f>
        <v>45439.861817129633</v>
      </c>
      <c r="AR48" s="16" t="e">
        <f ca="1">IF(PaquetesTramos_estados_1[[#This Row],[estado_paquete]]="empaquetado","listo",TEXT((DAY(TODAY())-DAY(PaquetesTramos_estados_1[[#This Row],[pagado]])),"dd")&amp;" Dias")</f>
        <v>#VALUE!</v>
      </c>
      <c r="AS48" s="14" t="str">
        <f ca="1">IF(PaquetesTramos_estados_1[[#This Row],[estado_paquete]]="Empaquetado","listo",IF(NOW()&lt;PaquetesTramos_estados_1[[#This Row],[TimeLimite]],"Dentro de Tiempo","Fuera de Tiempo"))</f>
        <v>Fuera de Tiempo</v>
      </c>
      <c r="AT48" s="19" t="str">
        <f t="shared" si="0"/>
        <v>20:21</v>
      </c>
    </row>
    <row r="49" spans="1:46" x14ac:dyDescent="0.25">
      <c r="A49" s="14" t="s">
        <v>519</v>
      </c>
      <c r="B49" s="14" t="s">
        <v>17</v>
      </c>
      <c r="C49" s="14" t="s">
        <v>5</v>
      </c>
      <c r="D49" s="14" t="s">
        <v>1</v>
      </c>
      <c r="E49" s="14" t="s">
        <v>1</v>
      </c>
      <c r="F49" s="14" t="s">
        <v>19</v>
      </c>
      <c r="G49" s="14" t="s">
        <v>3</v>
      </c>
      <c r="H49" s="14" t="s">
        <v>288</v>
      </c>
      <c r="I49" s="14" t="s">
        <v>288</v>
      </c>
      <c r="J49" s="15">
        <v>45443</v>
      </c>
      <c r="K49" s="14" t="s">
        <v>520</v>
      </c>
      <c r="L49" s="16">
        <v>45438.621296296296</v>
      </c>
      <c r="M49" s="16"/>
      <c r="N49" s="16"/>
      <c r="O49" s="14" t="s">
        <v>288</v>
      </c>
      <c r="P49" s="14" t="s">
        <v>288</v>
      </c>
      <c r="Q49" s="14" t="s">
        <v>288</v>
      </c>
      <c r="R49" s="14" t="s">
        <v>288</v>
      </c>
      <c r="S49" s="14" t="s">
        <v>288</v>
      </c>
      <c r="T49" s="14" t="s">
        <v>17</v>
      </c>
      <c r="U49" s="14" t="s">
        <v>18</v>
      </c>
      <c r="V49" s="14" t="s">
        <v>6</v>
      </c>
      <c r="W49" s="14" t="s">
        <v>76</v>
      </c>
      <c r="X49" s="14" t="s">
        <v>77</v>
      </c>
      <c r="Y49" s="14" t="s">
        <v>78</v>
      </c>
      <c r="Z49" s="14" t="s">
        <v>79</v>
      </c>
      <c r="AA49" s="14" t="s">
        <v>7</v>
      </c>
      <c r="AB49" s="14" t="s">
        <v>521</v>
      </c>
      <c r="AC49" s="14" t="s">
        <v>8</v>
      </c>
      <c r="AD49" s="14" t="s">
        <v>10</v>
      </c>
      <c r="AE49" s="14" t="s">
        <v>76</v>
      </c>
      <c r="AF49" s="14" t="s">
        <v>295</v>
      </c>
      <c r="AG49" s="14" t="s">
        <v>291</v>
      </c>
      <c r="AH49" s="14" t="s">
        <v>522</v>
      </c>
      <c r="AI49">
        <v>5954977</v>
      </c>
      <c r="AJ49" s="16">
        <v>45438.621296296296</v>
      </c>
      <c r="AK49">
        <v>1</v>
      </c>
      <c r="AL49">
        <v>312.8</v>
      </c>
      <c r="AM49">
        <v>0</v>
      </c>
      <c r="AN49">
        <v>312.8</v>
      </c>
      <c r="AO49" s="14" t="e">
        <f>VLOOKUP(PaquetesTramos_estados_1[[#This Row],[tienda_stock]],#REF!,2,0)</f>
        <v>#REF!</v>
      </c>
      <c r="AP49" s="18">
        <v>1.0138888888888888</v>
      </c>
      <c r="AQ49" s="19">
        <f>IF(PaquetesTramos_estados_1[[#This Row],[estado_paquete]]="Empaquetado","listo",PaquetesTramos_estados_1[[#This Row],[pagado]]+(PaquetesTramos_estados_1[[#This Row],[Lead Time]]-1))</f>
        <v>45438.635185185187</v>
      </c>
      <c r="AR49" s="16" t="e">
        <f ca="1">IF(PaquetesTramos_estados_1[[#This Row],[estado_paquete]]="empaquetado","listo",TEXT((DAY(TODAY())-DAY(PaquetesTramos_estados_1[[#This Row],[pagado]])),"dd")&amp;" Dias")</f>
        <v>#VALUE!</v>
      </c>
      <c r="AS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" s="19" t="str">
        <f t="shared" si="0"/>
        <v>14:54</v>
      </c>
    </row>
    <row r="50" spans="1:46" x14ac:dyDescent="0.25">
      <c r="A50" s="14" t="s">
        <v>523</v>
      </c>
      <c r="B50" s="14" t="s">
        <v>292</v>
      </c>
      <c r="C50" s="14" t="s">
        <v>61</v>
      </c>
      <c r="D50" s="14" t="s">
        <v>1</v>
      </c>
      <c r="E50" s="14" t="s">
        <v>1</v>
      </c>
      <c r="F50" s="14" t="s">
        <v>62</v>
      </c>
      <c r="G50" s="14" t="s">
        <v>399</v>
      </c>
      <c r="H50" s="14" t="s">
        <v>288</v>
      </c>
      <c r="I50" s="14" t="s">
        <v>288</v>
      </c>
      <c r="J50" s="15">
        <v>45440</v>
      </c>
      <c r="K50" s="14" t="s">
        <v>524</v>
      </c>
      <c r="L50" s="16">
        <v>45439.545578703706</v>
      </c>
      <c r="M50" s="16">
        <v>45439.59207175926</v>
      </c>
      <c r="N50" s="16"/>
      <c r="O50" s="14" t="s">
        <v>288</v>
      </c>
      <c r="P50" s="14" t="s">
        <v>288</v>
      </c>
      <c r="Q50" s="14" t="s">
        <v>288</v>
      </c>
      <c r="R50" s="14" t="s">
        <v>288</v>
      </c>
      <c r="S50" s="14" t="s">
        <v>288</v>
      </c>
      <c r="T50" s="14" t="s">
        <v>292</v>
      </c>
      <c r="U50" s="14" t="s">
        <v>5</v>
      </c>
      <c r="V50" s="14" t="s">
        <v>6</v>
      </c>
      <c r="W50" s="14" t="s">
        <v>61</v>
      </c>
      <c r="X50" s="14" t="s">
        <v>1</v>
      </c>
      <c r="Y50" s="14" t="s">
        <v>1</v>
      </c>
      <c r="Z50" s="14" t="s">
        <v>62</v>
      </c>
      <c r="AA50" s="14" t="s">
        <v>7</v>
      </c>
      <c r="AB50" s="14" t="s">
        <v>525</v>
      </c>
      <c r="AC50" s="14" t="s">
        <v>8</v>
      </c>
      <c r="AD50" s="14" t="s">
        <v>88</v>
      </c>
      <c r="AE50" s="14" t="s">
        <v>5</v>
      </c>
      <c r="AF50" s="14" t="s">
        <v>290</v>
      </c>
      <c r="AG50" s="14" t="s">
        <v>291</v>
      </c>
      <c r="AH50" s="14" t="s">
        <v>526</v>
      </c>
      <c r="AI50">
        <v>71203742</v>
      </c>
      <c r="AJ50" s="16">
        <v>45439.545578703706</v>
      </c>
      <c r="AK50">
        <v>3</v>
      </c>
      <c r="AL50">
        <v>282.02999999999997</v>
      </c>
      <c r="AM50">
        <v>50.77</v>
      </c>
      <c r="AN50">
        <v>332.8</v>
      </c>
      <c r="AO50" s="14" t="e">
        <f>VLOOKUP(PaquetesTramos_estados_1[[#This Row],[tienda_stock]],#REF!,2,0)</f>
        <v>#REF!</v>
      </c>
      <c r="AP50" s="18">
        <v>1.0138888888888888</v>
      </c>
      <c r="AQ50" s="19" t="str">
        <f>IF(PaquetesTramos_estados_1[[#This Row],[estado_paquete]]="Empaquetado","listo",PaquetesTramos_estados_1[[#This Row],[pagado]]+(PaquetesTramos_estados_1[[#This Row],[Lead Time]]-1))</f>
        <v>listo</v>
      </c>
      <c r="AR50" s="16" t="str">
        <f ca="1">IF(PaquetesTramos_estados_1[[#This Row],[estado_paquete]]="empaquetado","listo",TEXT((DAY(TODAY())-DAY(PaquetesTramos_estados_1[[#This Row],[pagado]])),"dd")&amp;" Dias")</f>
        <v>listo</v>
      </c>
      <c r="AS50" s="14" t="str">
        <f ca="1">IF(PaquetesTramos_estados_1[[#This Row],[estado_paquete]]="Empaquetado","listo",IF(NOW()&lt;PaquetesTramos_estados_1[[#This Row],[TimeLimite]],"Dentro de Tiempo","Fuera de Tiempo"))</f>
        <v>listo</v>
      </c>
      <c r="AT50" s="19" t="str">
        <f t="shared" si="0"/>
        <v>13:05</v>
      </c>
    </row>
    <row r="51" spans="1:46" x14ac:dyDescent="0.25">
      <c r="A51" s="14" t="s">
        <v>527</v>
      </c>
      <c r="B51" s="14" t="s">
        <v>292</v>
      </c>
      <c r="C51" s="14" t="s">
        <v>151</v>
      </c>
      <c r="D51" s="14" t="s">
        <v>81</v>
      </c>
      <c r="E51" s="14" t="s">
        <v>82</v>
      </c>
      <c r="F51" s="14" t="s">
        <v>82</v>
      </c>
      <c r="G51" s="14" t="s">
        <v>35</v>
      </c>
      <c r="H51" s="14" t="s">
        <v>288</v>
      </c>
      <c r="I51" s="14" t="s">
        <v>288</v>
      </c>
      <c r="J51" s="15">
        <v>45443</v>
      </c>
      <c r="K51" s="14" t="s">
        <v>528</v>
      </c>
      <c r="L51" s="16">
        <v>45439.565509259257</v>
      </c>
      <c r="M51" s="16">
        <v>45439.739374999997</v>
      </c>
      <c r="N51" s="16"/>
      <c r="O51" s="14" t="s">
        <v>288</v>
      </c>
      <c r="P51" s="14" t="s">
        <v>288</v>
      </c>
      <c r="Q51" s="14" t="s">
        <v>288</v>
      </c>
      <c r="R51" s="14" t="s">
        <v>288</v>
      </c>
      <c r="S51" s="14" t="s">
        <v>288</v>
      </c>
      <c r="T51" s="14" t="s">
        <v>292</v>
      </c>
      <c r="U51" s="14" t="s">
        <v>5</v>
      </c>
      <c r="V51" s="14" t="s">
        <v>6</v>
      </c>
      <c r="W51" s="14" t="s">
        <v>151</v>
      </c>
      <c r="X51" s="14" t="s">
        <v>81</v>
      </c>
      <c r="Y51" s="14" t="s">
        <v>82</v>
      </c>
      <c r="Z51" s="14" t="s">
        <v>82</v>
      </c>
      <c r="AA51" s="14" t="s">
        <v>7</v>
      </c>
      <c r="AB51" s="14" t="s">
        <v>529</v>
      </c>
      <c r="AC51" s="14" t="s">
        <v>8</v>
      </c>
      <c r="AD51" s="14" t="s">
        <v>10</v>
      </c>
      <c r="AE51" s="14" t="s">
        <v>5</v>
      </c>
      <c r="AF51" s="14" t="s">
        <v>290</v>
      </c>
      <c r="AG51" s="14" t="s">
        <v>291</v>
      </c>
      <c r="AH51" s="14" t="s">
        <v>530</v>
      </c>
      <c r="AI51">
        <v>18074100</v>
      </c>
      <c r="AJ51" s="16">
        <v>45439.565509259257</v>
      </c>
      <c r="AK51">
        <v>2</v>
      </c>
      <c r="AL51">
        <v>93.05</v>
      </c>
      <c r="AM51">
        <v>16.75</v>
      </c>
      <c r="AN51">
        <v>109.8</v>
      </c>
      <c r="AO51" s="14" t="e">
        <f>VLOOKUP(PaquetesTramos_estados_1[[#This Row],[tienda_stock]],#REF!,2,0)</f>
        <v>#REF!</v>
      </c>
      <c r="AP51" s="18">
        <v>1.0138888888888888</v>
      </c>
      <c r="AQ51" s="19" t="str">
        <f>IF(PaquetesTramos_estados_1[[#This Row],[estado_paquete]]="Empaquetado","listo",PaquetesTramos_estados_1[[#This Row],[pagado]]+(PaquetesTramos_estados_1[[#This Row],[Lead Time]]-1))</f>
        <v>listo</v>
      </c>
      <c r="AR51" s="16" t="str">
        <f ca="1">IF(PaquetesTramos_estados_1[[#This Row],[estado_paquete]]="empaquetado","listo",TEXT((DAY(TODAY())-DAY(PaquetesTramos_estados_1[[#This Row],[pagado]])),"dd")&amp;" Dias")</f>
        <v>listo</v>
      </c>
      <c r="AS51" s="14" t="str">
        <f ca="1">IF(PaquetesTramos_estados_1[[#This Row],[estado_paquete]]="Empaquetado","listo",IF(NOW()&lt;PaquetesTramos_estados_1[[#This Row],[TimeLimite]],"Dentro de Tiempo","Fuera de Tiempo"))</f>
        <v>listo</v>
      </c>
      <c r="AT51" s="19" t="str">
        <f t="shared" si="0"/>
        <v>13:34</v>
      </c>
    </row>
    <row r="52" spans="1:46" x14ac:dyDescent="0.25">
      <c r="A52" s="14" t="s">
        <v>531</v>
      </c>
      <c r="B52" s="14" t="s">
        <v>292</v>
      </c>
      <c r="C52" s="14" t="s">
        <v>33</v>
      </c>
      <c r="D52" s="14" t="s">
        <v>29</v>
      </c>
      <c r="E52" s="14" t="s">
        <v>29</v>
      </c>
      <c r="F52" s="14" t="s">
        <v>29</v>
      </c>
      <c r="G52" s="14" t="s">
        <v>35</v>
      </c>
      <c r="H52" s="14" t="s">
        <v>288</v>
      </c>
      <c r="I52" s="14" t="s">
        <v>288</v>
      </c>
      <c r="J52" s="15">
        <v>45443</v>
      </c>
      <c r="K52" s="14" t="s">
        <v>532</v>
      </c>
      <c r="L52" s="16">
        <v>45439.581990740742</v>
      </c>
      <c r="M52" s="16">
        <v>45439.735960648148</v>
      </c>
      <c r="N52" s="16"/>
      <c r="O52" s="14" t="s">
        <v>288</v>
      </c>
      <c r="P52" s="14" t="s">
        <v>288</v>
      </c>
      <c r="Q52" s="14" t="s">
        <v>288</v>
      </c>
      <c r="R52" s="14" t="s">
        <v>288</v>
      </c>
      <c r="S52" s="14" t="s">
        <v>288</v>
      </c>
      <c r="T52" s="14" t="s">
        <v>292</v>
      </c>
      <c r="U52" s="14" t="s">
        <v>5</v>
      </c>
      <c r="V52" s="14" t="s">
        <v>6</v>
      </c>
      <c r="W52" s="14" t="s">
        <v>33</v>
      </c>
      <c r="X52" s="14" t="s">
        <v>29</v>
      </c>
      <c r="Y52" s="14" t="s">
        <v>29</v>
      </c>
      <c r="Z52" s="14" t="s">
        <v>29</v>
      </c>
      <c r="AA52" s="14" t="s">
        <v>7</v>
      </c>
      <c r="AB52" s="14" t="s">
        <v>533</v>
      </c>
      <c r="AC52" s="14" t="s">
        <v>8</v>
      </c>
      <c r="AD52" s="14" t="s">
        <v>10</v>
      </c>
      <c r="AE52" s="14" t="s">
        <v>33</v>
      </c>
      <c r="AF52" s="14" t="s">
        <v>290</v>
      </c>
      <c r="AG52" s="14" t="s">
        <v>291</v>
      </c>
      <c r="AH52" s="14" t="s">
        <v>534</v>
      </c>
      <c r="AI52">
        <v>17614277</v>
      </c>
      <c r="AJ52" s="16">
        <v>45439.581990740742</v>
      </c>
      <c r="AK52">
        <v>1</v>
      </c>
      <c r="AL52">
        <v>164.74</v>
      </c>
      <c r="AM52">
        <v>29.66</v>
      </c>
      <c r="AN52">
        <v>194.4</v>
      </c>
      <c r="AO52" s="14" t="e">
        <f>VLOOKUP(PaquetesTramos_estados_1[[#This Row],[tienda_stock]],#REF!,2,0)</f>
        <v>#REF!</v>
      </c>
      <c r="AP52" s="18">
        <v>1.0138888888888888</v>
      </c>
      <c r="AQ52" s="19" t="str">
        <f>IF(PaquetesTramos_estados_1[[#This Row],[estado_paquete]]="Empaquetado","listo",PaquetesTramos_estados_1[[#This Row],[pagado]]+(PaquetesTramos_estados_1[[#This Row],[Lead Time]]-1))</f>
        <v>listo</v>
      </c>
      <c r="AR52" s="16" t="str">
        <f ca="1">IF(PaquetesTramos_estados_1[[#This Row],[estado_paquete]]="empaquetado","listo",TEXT((DAY(TODAY())-DAY(PaquetesTramos_estados_1[[#This Row],[pagado]])),"dd")&amp;" Dias")</f>
        <v>listo</v>
      </c>
      <c r="AS52" s="14" t="str">
        <f ca="1">IF(PaquetesTramos_estados_1[[#This Row],[estado_paquete]]="Empaquetado","listo",IF(NOW()&lt;PaquetesTramos_estados_1[[#This Row],[TimeLimite]],"Dentro de Tiempo","Fuera de Tiempo"))</f>
        <v>listo</v>
      </c>
      <c r="AT52" s="19" t="str">
        <f t="shared" si="0"/>
        <v>13:58</v>
      </c>
    </row>
    <row r="53" spans="1:46" x14ac:dyDescent="0.25">
      <c r="A53" s="14" t="s">
        <v>535</v>
      </c>
      <c r="B53" s="14" t="s">
        <v>17</v>
      </c>
      <c r="C53" s="14" t="s">
        <v>5</v>
      </c>
      <c r="D53" s="14" t="s">
        <v>1</v>
      </c>
      <c r="E53" s="14" t="s">
        <v>1</v>
      </c>
      <c r="F53" s="14" t="s">
        <v>19</v>
      </c>
      <c r="G53" s="14" t="s">
        <v>3</v>
      </c>
      <c r="H53" s="14" t="s">
        <v>288</v>
      </c>
      <c r="I53" s="14" t="s">
        <v>288</v>
      </c>
      <c r="J53" s="15">
        <v>45444</v>
      </c>
      <c r="K53" s="14" t="s">
        <v>536</v>
      </c>
      <c r="L53" s="16">
        <v>45439.585532407407</v>
      </c>
      <c r="M53" s="16"/>
      <c r="N53" s="16"/>
      <c r="O53" s="14" t="s">
        <v>288</v>
      </c>
      <c r="P53" s="14" t="s">
        <v>288</v>
      </c>
      <c r="Q53" s="14" t="s">
        <v>288</v>
      </c>
      <c r="R53" s="14" t="s">
        <v>288</v>
      </c>
      <c r="S53" s="14" t="s">
        <v>288</v>
      </c>
      <c r="T53" s="14" t="s">
        <v>17</v>
      </c>
      <c r="U53" s="14" t="s">
        <v>18</v>
      </c>
      <c r="V53" s="14" t="s">
        <v>6</v>
      </c>
      <c r="W53" s="14" t="s">
        <v>39</v>
      </c>
      <c r="X53" s="14" t="s">
        <v>40</v>
      </c>
      <c r="Y53" s="14" t="s">
        <v>40</v>
      </c>
      <c r="Z53" s="14" t="s">
        <v>40</v>
      </c>
      <c r="AA53" s="14" t="s">
        <v>7</v>
      </c>
      <c r="AB53" s="14" t="s">
        <v>537</v>
      </c>
      <c r="AC53" s="14" t="s">
        <v>8</v>
      </c>
      <c r="AD53" s="14" t="s">
        <v>32</v>
      </c>
      <c r="AE53" s="14" t="s">
        <v>5</v>
      </c>
      <c r="AF53" s="14" t="s">
        <v>290</v>
      </c>
      <c r="AG53" s="14" t="s">
        <v>291</v>
      </c>
      <c r="AH53" s="14" t="s">
        <v>538</v>
      </c>
      <c r="AI53">
        <v>71874939</v>
      </c>
      <c r="AJ53" s="16">
        <v>45439.585532407407</v>
      </c>
      <c r="AK53">
        <v>1</v>
      </c>
      <c r="AL53">
        <v>228.98</v>
      </c>
      <c r="AM53">
        <v>41.22</v>
      </c>
      <c r="AN53">
        <v>270.2</v>
      </c>
      <c r="AO53" s="14" t="e">
        <f>VLOOKUP(PaquetesTramos_estados_1[[#This Row],[tienda_stock]],#REF!,2,0)</f>
        <v>#REF!</v>
      </c>
      <c r="AP53" s="18">
        <v>1.0138888888888888</v>
      </c>
      <c r="AQ53" s="19">
        <f>IF(PaquetesTramos_estados_1[[#This Row],[estado_paquete]]="Empaquetado","listo",PaquetesTramos_estados_1[[#This Row],[pagado]]+(PaquetesTramos_estados_1[[#This Row],[Lead Time]]-1))</f>
        <v>45439.599421296298</v>
      </c>
      <c r="AR53" s="16" t="e">
        <f ca="1">IF(PaquetesTramos_estados_1[[#This Row],[estado_paquete]]="empaquetado","listo",TEXT((DAY(TODAY())-DAY(PaquetesTramos_estados_1[[#This Row],[pagado]])),"dd")&amp;" Dias")</f>
        <v>#VALUE!</v>
      </c>
      <c r="AS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53" s="19" t="str">
        <f t="shared" si="0"/>
        <v>14:03</v>
      </c>
    </row>
    <row r="54" spans="1:46" x14ac:dyDescent="0.25">
      <c r="A54" s="14" t="s">
        <v>539</v>
      </c>
      <c r="B54" s="14" t="s">
        <v>17</v>
      </c>
      <c r="C54" s="14" t="s">
        <v>5</v>
      </c>
      <c r="D54" s="14" t="s">
        <v>1</v>
      </c>
      <c r="E54" s="14" t="s">
        <v>1</v>
      </c>
      <c r="F54" s="14" t="s">
        <v>19</v>
      </c>
      <c r="G54" s="14" t="s">
        <v>3</v>
      </c>
      <c r="H54" s="14" t="s">
        <v>288</v>
      </c>
      <c r="I54" s="14" t="s">
        <v>288</v>
      </c>
      <c r="J54" s="15">
        <v>45443</v>
      </c>
      <c r="K54" s="14" t="s">
        <v>540</v>
      </c>
      <c r="L54" s="16">
        <v>45439.626805555556</v>
      </c>
      <c r="M54" s="16"/>
      <c r="N54" s="16"/>
      <c r="O54" s="14" t="s">
        <v>288</v>
      </c>
      <c r="P54" s="14" t="s">
        <v>288</v>
      </c>
      <c r="Q54" s="14" t="s">
        <v>288</v>
      </c>
      <c r="R54" s="14" t="s">
        <v>288</v>
      </c>
      <c r="S54" s="14" t="s">
        <v>288</v>
      </c>
      <c r="T54" s="14" t="s">
        <v>17</v>
      </c>
      <c r="U54" s="14" t="s">
        <v>75</v>
      </c>
      <c r="V54" s="14" t="s">
        <v>6</v>
      </c>
      <c r="W54" s="14" t="s">
        <v>71</v>
      </c>
      <c r="X54" s="14" t="s">
        <v>69</v>
      </c>
      <c r="Y54" s="14" t="s">
        <v>70</v>
      </c>
      <c r="Z54" s="14" t="s">
        <v>70</v>
      </c>
      <c r="AA54" s="14" t="s">
        <v>7</v>
      </c>
      <c r="AB54" s="14" t="s">
        <v>541</v>
      </c>
      <c r="AC54" s="14" t="s">
        <v>8</v>
      </c>
      <c r="AD54" s="14" t="s">
        <v>9</v>
      </c>
      <c r="AE54" s="14" t="s">
        <v>71</v>
      </c>
      <c r="AF54" s="14" t="s">
        <v>290</v>
      </c>
      <c r="AG54" s="14" t="s">
        <v>291</v>
      </c>
      <c r="AH54" s="14" t="s">
        <v>542</v>
      </c>
      <c r="AI54">
        <v>45024054</v>
      </c>
      <c r="AJ54" s="16">
        <v>45439.626805555556</v>
      </c>
      <c r="AK54">
        <v>1</v>
      </c>
      <c r="AL54">
        <v>173.56</v>
      </c>
      <c r="AM54">
        <v>31.24</v>
      </c>
      <c r="AN54">
        <v>204.8</v>
      </c>
      <c r="AO54" s="14" t="e">
        <f>VLOOKUP(PaquetesTramos_estados_1[[#This Row],[tienda_stock]],#REF!,2,0)</f>
        <v>#REF!</v>
      </c>
      <c r="AP54" s="18">
        <v>1.0138888888888888</v>
      </c>
      <c r="AQ54" s="19">
        <f>IF(PaquetesTramos_estados_1[[#This Row],[estado_paquete]]="Empaquetado","listo",PaquetesTramos_estados_1[[#This Row],[pagado]]+(PaquetesTramos_estados_1[[#This Row],[Lead Time]]-1))</f>
        <v>45439.640694444446</v>
      </c>
      <c r="AR54" s="16" t="e">
        <f ca="1">IF(PaquetesTramos_estados_1[[#This Row],[estado_paquete]]="empaquetado","listo",TEXT((DAY(TODAY())-DAY(PaquetesTramos_estados_1[[#This Row],[pagado]])),"dd")&amp;" Dias")</f>
        <v>#VALUE!</v>
      </c>
      <c r="AS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54" s="19" t="str">
        <f t="shared" si="0"/>
        <v>15:02</v>
      </c>
    </row>
    <row r="55" spans="1:46" x14ac:dyDescent="0.25">
      <c r="A55" s="14" t="s">
        <v>543</v>
      </c>
      <c r="B55" s="14" t="s">
        <v>292</v>
      </c>
      <c r="C55" s="14" t="s">
        <v>544</v>
      </c>
      <c r="D55" s="14" t="s">
        <v>1</v>
      </c>
      <c r="E55" s="14" t="s">
        <v>1</v>
      </c>
      <c r="F55" s="14" t="s">
        <v>545</v>
      </c>
      <c r="G55" s="14" t="s">
        <v>35</v>
      </c>
      <c r="H55" s="14" t="s">
        <v>288</v>
      </c>
      <c r="I55" s="14" t="s">
        <v>288</v>
      </c>
      <c r="J55" s="15">
        <v>45440</v>
      </c>
      <c r="K55" s="14" t="s">
        <v>546</v>
      </c>
      <c r="L55" s="16">
        <v>45439.693668981483</v>
      </c>
      <c r="M55" s="16">
        <v>45440.194884259261</v>
      </c>
      <c r="N55" s="16"/>
      <c r="O55" s="14" t="s">
        <v>288</v>
      </c>
      <c r="P55" s="14" t="s">
        <v>288</v>
      </c>
      <c r="Q55" s="14" t="s">
        <v>288</v>
      </c>
      <c r="R55" s="14" t="s">
        <v>288</v>
      </c>
      <c r="S55" s="14" t="s">
        <v>288</v>
      </c>
      <c r="T55" s="14" t="s">
        <v>292</v>
      </c>
      <c r="U55" s="14" t="s">
        <v>5</v>
      </c>
      <c r="V55" s="14" t="s">
        <v>6</v>
      </c>
      <c r="W55" s="14" t="s">
        <v>544</v>
      </c>
      <c r="X55" s="14" t="s">
        <v>1</v>
      </c>
      <c r="Y55" s="14" t="s">
        <v>1</v>
      </c>
      <c r="Z55" s="14" t="s">
        <v>545</v>
      </c>
      <c r="AA55" s="14" t="s">
        <v>7</v>
      </c>
      <c r="AB55" s="14" t="s">
        <v>547</v>
      </c>
      <c r="AC55" s="14" t="s">
        <v>8</v>
      </c>
      <c r="AD55" s="14" t="s">
        <v>10</v>
      </c>
      <c r="AE55" s="14" t="s">
        <v>544</v>
      </c>
      <c r="AF55" s="14" t="s">
        <v>290</v>
      </c>
      <c r="AG55" s="14" t="s">
        <v>291</v>
      </c>
      <c r="AH55" s="14" t="s">
        <v>548</v>
      </c>
      <c r="AI55">
        <v>70064287</v>
      </c>
      <c r="AJ55" s="16">
        <v>45439.693668981483</v>
      </c>
      <c r="AK55">
        <v>1</v>
      </c>
      <c r="AL55">
        <v>78.14</v>
      </c>
      <c r="AM55">
        <v>14.06</v>
      </c>
      <c r="AN55">
        <v>92.2</v>
      </c>
      <c r="AO55" s="14" t="e">
        <f>VLOOKUP(PaquetesTramos_estados_1[[#This Row],[tienda_stock]],#REF!,2,0)</f>
        <v>#REF!</v>
      </c>
      <c r="AP55" s="18">
        <v>1.0138888888888888</v>
      </c>
      <c r="AQ55" s="19" t="str">
        <f>IF(PaquetesTramos_estados_1[[#This Row],[estado_paquete]]="Empaquetado","listo",PaquetesTramos_estados_1[[#This Row],[pagado]]+(PaquetesTramos_estados_1[[#This Row],[Lead Time]]-1))</f>
        <v>listo</v>
      </c>
      <c r="AR55" s="16" t="str">
        <f ca="1">IF(PaquetesTramos_estados_1[[#This Row],[estado_paquete]]="empaquetado","listo",TEXT((DAY(TODAY())-DAY(PaquetesTramos_estados_1[[#This Row],[pagado]])),"dd")&amp;" Dias")</f>
        <v>listo</v>
      </c>
      <c r="AS55" s="14" t="str">
        <f ca="1">IF(PaquetesTramos_estados_1[[#This Row],[estado_paquete]]="Empaquetado","listo",IF(NOW()&lt;PaquetesTramos_estados_1[[#This Row],[TimeLimite]],"Dentro de Tiempo","Fuera de Tiempo"))</f>
        <v>listo</v>
      </c>
      <c r="AT55" s="19" t="str">
        <f t="shared" si="0"/>
        <v>16:38</v>
      </c>
    </row>
    <row r="56" spans="1:46" x14ac:dyDescent="0.25">
      <c r="A56" s="14" t="s">
        <v>549</v>
      </c>
      <c r="B56" s="14" t="s">
        <v>292</v>
      </c>
      <c r="C56" s="14" t="s">
        <v>288</v>
      </c>
      <c r="D56" s="14" t="s">
        <v>1</v>
      </c>
      <c r="E56" s="14" t="s">
        <v>1</v>
      </c>
      <c r="F56" s="14" t="s">
        <v>2</v>
      </c>
      <c r="G56" s="14" t="s">
        <v>89</v>
      </c>
      <c r="H56" s="14" t="s">
        <v>288</v>
      </c>
      <c r="I56" s="14" t="s">
        <v>288</v>
      </c>
      <c r="J56" s="15">
        <v>45440</v>
      </c>
      <c r="K56" s="14" t="s">
        <v>550</v>
      </c>
      <c r="L56" s="16">
        <v>45439.734606481485</v>
      </c>
      <c r="M56" s="16">
        <v>45440.181134259263</v>
      </c>
      <c r="N56" s="16"/>
      <c r="O56" s="14" t="s">
        <v>288</v>
      </c>
      <c r="P56" s="14" t="s">
        <v>288</v>
      </c>
      <c r="Q56" s="14" t="s">
        <v>288</v>
      </c>
      <c r="R56" s="14" t="s">
        <v>288</v>
      </c>
      <c r="S56" s="14" t="s">
        <v>288</v>
      </c>
      <c r="T56" s="14" t="s">
        <v>292</v>
      </c>
      <c r="U56" s="14" t="s">
        <v>5</v>
      </c>
      <c r="V56" s="14" t="s">
        <v>87</v>
      </c>
      <c r="W56" s="14" t="s">
        <v>288</v>
      </c>
      <c r="X56" s="14" t="s">
        <v>288</v>
      </c>
      <c r="Y56" s="14" t="s">
        <v>288</v>
      </c>
      <c r="Z56" s="14" t="s">
        <v>288</v>
      </c>
      <c r="AA56" s="14" t="s">
        <v>7</v>
      </c>
      <c r="AB56" s="14" t="s">
        <v>551</v>
      </c>
      <c r="AC56" s="14" t="s">
        <v>8</v>
      </c>
      <c r="AD56" s="14" t="s">
        <v>27</v>
      </c>
      <c r="AE56" s="14" t="s">
        <v>5</v>
      </c>
      <c r="AF56" s="14" t="s">
        <v>290</v>
      </c>
      <c r="AG56" s="14" t="s">
        <v>291</v>
      </c>
      <c r="AH56" s="14" t="s">
        <v>552</v>
      </c>
      <c r="AI56">
        <v>7199241</v>
      </c>
      <c r="AJ56" s="16">
        <v>45439.734606481485</v>
      </c>
      <c r="AK56">
        <v>2</v>
      </c>
      <c r="AL56">
        <v>38.72</v>
      </c>
      <c r="AM56">
        <v>6.98</v>
      </c>
      <c r="AN56">
        <v>45.7</v>
      </c>
      <c r="AO56" s="14" t="e">
        <f>VLOOKUP(PaquetesTramos_estados_1[[#This Row],[tienda_stock]],#REF!,2,0)</f>
        <v>#REF!</v>
      </c>
      <c r="AP56" s="18">
        <v>1.0138888888888888</v>
      </c>
      <c r="AQ56" s="19" t="str">
        <f>IF(PaquetesTramos_estados_1[[#This Row],[estado_paquete]]="Empaquetado","listo",PaquetesTramos_estados_1[[#This Row],[pagado]]+(PaquetesTramos_estados_1[[#This Row],[Lead Time]]-1))</f>
        <v>listo</v>
      </c>
      <c r="AR56" s="16" t="str">
        <f ca="1">IF(PaquetesTramos_estados_1[[#This Row],[estado_paquete]]="empaquetado","listo",TEXT((DAY(TODAY())-DAY(PaquetesTramos_estados_1[[#This Row],[pagado]])),"dd")&amp;" Dias")</f>
        <v>listo</v>
      </c>
      <c r="AS56" s="14" t="str">
        <f ca="1">IF(PaquetesTramos_estados_1[[#This Row],[estado_paquete]]="Empaquetado","listo",IF(NOW()&lt;PaquetesTramos_estados_1[[#This Row],[TimeLimite]],"Dentro de Tiempo","Fuera de Tiempo"))</f>
        <v>listo</v>
      </c>
      <c r="AT56" s="19" t="str">
        <f t="shared" si="0"/>
        <v>17:37</v>
      </c>
    </row>
    <row r="57" spans="1:46" x14ac:dyDescent="0.25">
      <c r="A57" s="14" t="s">
        <v>553</v>
      </c>
      <c r="B57" s="14" t="s">
        <v>292</v>
      </c>
      <c r="C57" s="14" t="s">
        <v>43</v>
      </c>
      <c r="D57" s="14" t="s">
        <v>1</v>
      </c>
      <c r="E57" s="14" t="s">
        <v>137</v>
      </c>
      <c r="F57" s="14" t="s">
        <v>138</v>
      </c>
      <c r="G57" s="14" t="s">
        <v>30</v>
      </c>
      <c r="H57" s="14" t="s">
        <v>554</v>
      </c>
      <c r="I57" s="14" t="s">
        <v>288</v>
      </c>
      <c r="J57" s="15">
        <v>45448</v>
      </c>
      <c r="K57" s="14" t="s">
        <v>555</v>
      </c>
      <c r="L57" s="16">
        <v>45439.742638888885</v>
      </c>
      <c r="M57" s="16">
        <v>45439.870567129627</v>
      </c>
      <c r="N57" s="16"/>
      <c r="O57" s="14" t="s">
        <v>288</v>
      </c>
      <c r="P57" s="14" t="s">
        <v>288</v>
      </c>
      <c r="Q57" s="14" t="s">
        <v>288</v>
      </c>
      <c r="R57" s="14" t="s">
        <v>288</v>
      </c>
      <c r="S57" s="14" t="s">
        <v>288</v>
      </c>
      <c r="T57" s="14" t="s">
        <v>292</v>
      </c>
      <c r="U57" s="14" t="s">
        <v>126</v>
      </c>
      <c r="V57" s="14" t="s">
        <v>6</v>
      </c>
      <c r="W57" s="14" t="s">
        <v>43</v>
      </c>
      <c r="X57" s="14" t="s">
        <v>1</v>
      </c>
      <c r="Y57" s="14" t="s">
        <v>137</v>
      </c>
      <c r="Z57" s="14" t="s">
        <v>138</v>
      </c>
      <c r="AA57" s="14" t="s">
        <v>7</v>
      </c>
      <c r="AB57" s="14" t="s">
        <v>439</v>
      </c>
      <c r="AC57" s="14" t="s">
        <v>8</v>
      </c>
      <c r="AD57" s="14" t="s">
        <v>27</v>
      </c>
      <c r="AE57" s="14" t="s">
        <v>5</v>
      </c>
      <c r="AF57" s="14" t="s">
        <v>290</v>
      </c>
      <c r="AG57" s="14" t="s">
        <v>291</v>
      </c>
      <c r="AH57" s="14" t="s">
        <v>440</v>
      </c>
      <c r="AI57">
        <v>45905215</v>
      </c>
      <c r="AJ57" s="16">
        <v>45439.742638888885</v>
      </c>
      <c r="AK57">
        <v>2</v>
      </c>
      <c r="AL57">
        <v>84.4</v>
      </c>
      <c r="AM57">
        <v>15.2</v>
      </c>
      <c r="AN57">
        <v>99.6</v>
      </c>
      <c r="AO57" s="14" t="e">
        <f>VLOOKUP(PaquetesTramos_estados_1[[#This Row],[tienda_stock]],#REF!,2,0)</f>
        <v>#REF!</v>
      </c>
      <c r="AP57" s="18">
        <v>1.0138888888888888</v>
      </c>
      <c r="AQ57" s="19" t="str">
        <f>IF(PaquetesTramos_estados_1[[#This Row],[estado_paquete]]="Empaquetado","listo",PaquetesTramos_estados_1[[#This Row],[pagado]]+(PaquetesTramos_estados_1[[#This Row],[Lead Time]]-1))</f>
        <v>listo</v>
      </c>
      <c r="AR57" s="16" t="str">
        <f ca="1">IF(PaquetesTramos_estados_1[[#This Row],[estado_paquete]]="empaquetado","listo",TEXT((DAY(TODAY())-DAY(PaquetesTramos_estados_1[[#This Row],[pagado]])),"dd")&amp;" Dias")</f>
        <v>listo</v>
      </c>
      <c r="AS57" s="14" t="str">
        <f ca="1">IF(PaquetesTramos_estados_1[[#This Row],[estado_paquete]]="Empaquetado","listo",IF(NOW()&lt;PaquetesTramos_estados_1[[#This Row],[TimeLimite]],"Dentro de Tiempo","Fuera de Tiempo"))</f>
        <v>listo</v>
      </c>
      <c r="AT57" s="19" t="str">
        <f t="shared" si="0"/>
        <v>17:49</v>
      </c>
    </row>
    <row r="58" spans="1:46" x14ac:dyDescent="0.25">
      <c r="A58" s="14" t="s">
        <v>556</v>
      </c>
      <c r="B58" s="14" t="s">
        <v>17</v>
      </c>
      <c r="C58" s="14" t="s">
        <v>38</v>
      </c>
      <c r="D58" s="14" t="s">
        <v>1</v>
      </c>
      <c r="E58" s="14" t="s">
        <v>1</v>
      </c>
      <c r="F58" s="14" t="s">
        <v>1</v>
      </c>
      <c r="G58" s="14" t="s">
        <v>30</v>
      </c>
      <c r="H58" s="14" t="s">
        <v>288</v>
      </c>
      <c r="I58" s="14" t="s">
        <v>288</v>
      </c>
      <c r="J58" s="15">
        <v>45441</v>
      </c>
      <c r="K58" s="14" t="s">
        <v>557</v>
      </c>
      <c r="L58" s="16">
        <v>45439.835266203707</v>
      </c>
      <c r="M58" s="16"/>
      <c r="N58" s="16"/>
      <c r="O58" s="14" t="s">
        <v>288</v>
      </c>
      <c r="P58" s="14" t="s">
        <v>288</v>
      </c>
      <c r="Q58" s="14" t="s">
        <v>288</v>
      </c>
      <c r="R58" s="14" t="s">
        <v>288</v>
      </c>
      <c r="S58" s="14" t="s">
        <v>288</v>
      </c>
      <c r="T58" s="14" t="s">
        <v>17</v>
      </c>
      <c r="U58" s="14" t="s">
        <v>41</v>
      </c>
      <c r="V58" s="14" t="s">
        <v>6</v>
      </c>
      <c r="W58" s="14" t="s">
        <v>38</v>
      </c>
      <c r="X58" s="14" t="s">
        <v>1</v>
      </c>
      <c r="Y58" s="14" t="s">
        <v>1</v>
      </c>
      <c r="Z58" s="14" t="s">
        <v>1</v>
      </c>
      <c r="AA58" s="14" t="s">
        <v>7</v>
      </c>
      <c r="AB58" s="14" t="s">
        <v>558</v>
      </c>
      <c r="AC58" s="14" t="s">
        <v>8</v>
      </c>
      <c r="AD58" s="14" t="s">
        <v>9</v>
      </c>
      <c r="AE58" s="14" t="s">
        <v>38</v>
      </c>
      <c r="AF58" s="14" t="s">
        <v>290</v>
      </c>
      <c r="AG58" s="14" t="s">
        <v>291</v>
      </c>
      <c r="AH58" s="14" t="s">
        <v>559</v>
      </c>
      <c r="AI58">
        <v>25708816</v>
      </c>
      <c r="AJ58" s="16">
        <v>45439.835266203707</v>
      </c>
      <c r="AK58">
        <v>2</v>
      </c>
      <c r="AL58">
        <v>85.34</v>
      </c>
      <c r="AM58">
        <v>15.36</v>
      </c>
      <c r="AN58">
        <v>100.7</v>
      </c>
      <c r="AO58" s="14" t="e">
        <f>VLOOKUP(PaquetesTramos_estados_1[[#This Row],[tienda_stock]],#REF!,2,0)</f>
        <v>#REF!</v>
      </c>
      <c r="AP58" s="18">
        <v>1.0138888888888888</v>
      </c>
      <c r="AQ58" s="19">
        <f>IF(PaquetesTramos_estados_1[[#This Row],[estado_paquete]]="Empaquetado","listo",PaquetesTramos_estados_1[[#This Row],[pagado]]+(PaquetesTramos_estados_1[[#This Row],[Lead Time]]-1))</f>
        <v>45439.849155092597</v>
      </c>
      <c r="AR58" s="16" t="e">
        <f ca="1">IF(PaquetesTramos_estados_1[[#This Row],[estado_paquete]]="empaquetado","listo",TEXT((DAY(TODAY())-DAY(PaquetesTramos_estados_1[[#This Row],[pagado]])),"dd")&amp;" Dias")</f>
        <v>#VALUE!</v>
      </c>
      <c r="AS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58" s="19" t="str">
        <f t="shared" si="0"/>
        <v>20:02</v>
      </c>
    </row>
    <row r="59" spans="1:46" x14ac:dyDescent="0.25">
      <c r="A59" s="14" t="s">
        <v>560</v>
      </c>
      <c r="B59" s="14" t="s">
        <v>17</v>
      </c>
      <c r="C59" s="14" t="s">
        <v>5</v>
      </c>
      <c r="D59" s="14" t="s">
        <v>1</v>
      </c>
      <c r="E59" s="14" t="s">
        <v>1</v>
      </c>
      <c r="F59" s="14" t="s">
        <v>19</v>
      </c>
      <c r="G59" s="14" t="s">
        <v>3</v>
      </c>
      <c r="H59" s="14" t="s">
        <v>288</v>
      </c>
      <c r="I59" s="14" t="s">
        <v>288</v>
      </c>
      <c r="J59" s="15">
        <v>45443</v>
      </c>
      <c r="K59" s="14" t="s">
        <v>561</v>
      </c>
      <c r="L59" s="16">
        <v>45439.909861111111</v>
      </c>
      <c r="M59" s="16"/>
      <c r="N59" s="16"/>
      <c r="O59" s="14" t="s">
        <v>288</v>
      </c>
      <c r="P59" s="14" t="s">
        <v>288</v>
      </c>
      <c r="Q59" s="14" t="s">
        <v>288</v>
      </c>
      <c r="R59" s="14" t="s">
        <v>288</v>
      </c>
      <c r="S59" s="14" t="s">
        <v>288</v>
      </c>
      <c r="T59" s="14" t="s">
        <v>17</v>
      </c>
      <c r="U59" s="14" t="s">
        <v>75</v>
      </c>
      <c r="V59" s="14" t="s">
        <v>6</v>
      </c>
      <c r="W59" s="14" t="s">
        <v>42</v>
      </c>
      <c r="X59" s="14" t="s">
        <v>29</v>
      </c>
      <c r="Y59" s="14" t="s">
        <v>29</v>
      </c>
      <c r="Z59" s="14" t="s">
        <v>29</v>
      </c>
      <c r="AA59" s="14" t="s">
        <v>56</v>
      </c>
      <c r="AB59" s="14" t="s">
        <v>467</v>
      </c>
      <c r="AC59" s="14" t="s">
        <v>8</v>
      </c>
      <c r="AD59" s="14" t="s">
        <v>88</v>
      </c>
      <c r="AE59" s="14" t="s">
        <v>5</v>
      </c>
      <c r="AF59" s="14" t="s">
        <v>290</v>
      </c>
      <c r="AG59" s="14" t="s">
        <v>291</v>
      </c>
      <c r="AH59" s="14" t="s">
        <v>468</v>
      </c>
      <c r="AI59">
        <v>73685181</v>
      </c>
      <c r="AJ59" s="16">
        <v>45439.909861111111</v>
      </c>
      <c r="AK59">
        <v>3</v>
      </c>
      <c r="AL59">
        <v>97.12</v>
      </c>
      <c r="AM59">
        <v>17.48</v>
      </c>
      <c r="AN59">
        <v>114.6</v>
      </c>
      <c r="AO59" s="14" t="e">
        <f>VLOOKUP(PaquetesTramos_estados_1[[#This Row],[tienda_stock]],#REF!,2,0)</f>
        <v>#REF!</v>
      </c>
      <c r="AP59" s="18">
        <v>1.0138888888888888</v>
      </c>
      <c r="AQ59" s="19">
        <f>IF(PaquetesTramos_estados_1[[#This Row],[estado_paquete]]="Empaquetado","listo",PaquetesTramos_estados_1[[#This Row],[pagado]]+(PaquetesTramos_estados_1[[#This Row],[Lead Time]]-1))</f>
        <v>45439.923750000002</v>
      </c>
      <c r="AR59" s="16" t="e">
        <f ca="1">IF(PaquetesTramos_estados_1[[#This Row],[estado_paquete]]="empaquetado","listo",TEXT((DAY(TODAY())-DAY(PaquetesTramos_estados_1[[#This Row],[pagado]])),"dd")&amp;" Dias")</f>
        <v>#VALUE!</v>
      </c>
      <c r="AS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59" s="19" t="str">
        <f t="shared" si="0"/>
        <v>21:50</v>
      </c>
    </row>
    <row r="60" spans="1:46" x14ac:dyDescent="0.25">
      <c r="A60" s="14" t="s">
        <v>513</v>
      </c>
      <c r="B60" s="14" t="s">
        <v>292</v>
      </c>
      <c r="C60" s="14" t="s">
        <v>288</v>
      </c>
      <c r="D60" s="14" t="s">
        <v>1</v>
      </c>
      <c r="E60" s="14" t="s">
        <v>1</v>
      </c>
      <c r="F60" s="14" t="s">
        <v>90</v>
      </c>
      <c r="G60" s="14" t="s">
        <v>89</v>
      </c>
      <c r="H60" s="14" t="s">
        <v>288</v>
      </c>
      <c r="I60" s="14" t="s">
        <v>288</v>
      </c>
      <c r="J60" s="15">
        <v>45440</v>
      </c>
      <c r="K60" s="14" t="s">
        <v>514</v>
      </c>
      <c r="L60" s="16">
        <v>45439.903923611113</v>
      </c>
      <c r="M60" s="16">
        <v>45440.170729166668</v>
      </c>
      <c r="N60" s="16"/>
      <c r="O60" s="14" t="s">
        <v>288</v>
      </c>
      <c r="P60" s="14" t="s">
        <v>288</v>
      </c>
      <c r="Q60" s="14" t="s">
        <v>288</v>
      </c>
      <c r="R60" s="14" t="s">
        <v>288</v>
      </c>
      <c r="S60" s="14" t="s">
        <v>288</v>
      </c>
      <c r="T60" s="14" t="s">
        <v>292</v>
      </c>
      <c r="U60" s="14" t="s">
        <v>5</v>
      </c>
      <c r="V60" s="14" t="s">
        <v>87</v>
      </c>
      <c r="W60" s="14" t="s">
        <v>288</v>
      </c>
      <c r="X60" s="14" t="s">
        <v>288</v>
      </c>
      <c r="Y60" s="14" t="s">
        <v>288</v>
      </c>
      <c r="Z60" s="14" t="s">
        <v>288</v>
      </c>
      <c r="AA60" s="14" t="s">
        <v>7</v>
      </c>
      <c r="AB60" s="14" t="s">
        <v>515</v>
      </c>
      <c r="AC60" s="14" t="s">
        <v>8</v>
      </c>
      <c r="AD60" s="14" t="s">
        <v>27</v>
      </c>
      <c r="AE60" s="14" t="s">
        <v>5</v>
      </c>
      <c r="AF60" s="14" t="s">
        <v>290</v>
      </c>
      <c r="AG60" s="14" t="s">
        <v>291</v>
      </c>
      <c r="AH60" s="14" t="s">
        <v>516</v>
      </c>
      <c r="AI60">
        <v>42631785</v>
      </c>
      <c r="AJ60" s="16">
        <v>45439.903923611113</v>
      </c>
      <c r="AK60">
        <v>1</v>
      </c>
      <c r="AL60">
        <v>326.95</v>
      </c>
      <c r="AM60">
        <v>58.85</v>
      </c>
      <c r="AN60">
        <v>385.8</v>
      </c>
      <c r="AO60" s="14" t="e">
        <f>VLOOKUP(PaquetesTramos_estados_1[[#This Row],[tienda_stock]],#REF!,2,0)</f>
        <v>#REF!</v>
      </c>
      <c r="AP60" s="18">
        <v>1.0138888888888888</v>
      </c>
      <c r="AQ60" s="19" t="str">
        <f>IF(PaquetesTramos_estados_1[[#This Row],[estado_paquete]]="Empaquetado","listo",PaquetesTramos_estados_1[[#This Row],[pagado]]+(PaquetesTramos_estados_1[[#This Row],[Lead Time]]-1))</f>
        <v>listo</v>
      </c>
      <c r="AR60" s="16" t="str">
        <f ca="1">IF(PaquetesTramos_estados_1[[#This Row],[estado_paquete]]="empaquetado","listo",TEXT((DAY(TODAY())-DAY(PaquetesTramos_estados_1[[#This Row],[pagado]])),"dd")&amp;" Dias")</f>
        <v>listo</v>
      </c>
      <c r="AS60" s="14" t="str">
        <f ca="1">IF(PaquetesTramos_estados_1[[#This Row],[estado_paquete]]="Empaquetado","listo",IF(NOW()&lt;PaquetesTramos_estados_1[[#This Row],[TimeLimite]],"Dentro de Tiempo","Fuera de Tiempo"))</f>
        <v>listo</v>
      </c>
      <c r="AT60" s="19" t="str">
        <f t="shared" si="0"/>
        <v>21:41</v>
      </c>
    </row>
    <row r="61" spans="1:46" x14ac:dyDescent="0.25">
      <c r="A61" s="14" t="s">
        <v>517</v>
      </c>
      <c r="B61" s="14" t="s">
        <v>17</v>
      </c>
      <c r="C61" s="14" t="s">
        <v>5</v>
      </c>
      <c r="D61" s="14" t="s">
        <v>1</v>
      </c>
      <c r="E61" s="14" t="s">
        <v>1</v>
      </c>
      <c r="F61" s="14" t="s">
        <v>19</v>
      </c>
      <c r="G61" s="14" t="s">
        <v>399</v>
      </c>
      <c r="H61" s="14" t="s">
        <v>288</v>
      </c>
      <c r="I61" s="14" t="s">
        <v>288</v>
      </c>
      <c r="J61" s="15">
        <v>45444</v>
      </c>
      <c r="K61" s="14" t="s">
        <v>518</v>
      </c>
      <c r="L61" s="16">
        <v>45440.227349537039</v>
      </c>
      <c r="M61" s="16"/>
      <c r="N61" s="16"/>
      <c r="O61" s="14" t="s">
        <v>288</v>
      </c>
      <c r="P61" s="14" t="s">
        <v>288</v>
      </c>
      <c r="Q61" s="14" t="s">
        <v>288</v>
      </c>
      <c r="R61" s="14" t="s">
        <v>288</v>
      </c>
      <c r="S61" s="14" t="s">
        <v>288</v>
      </c>
      <c r="T61" s="14" t="s">
        <v>17</v>
      </c>
      <c r="U61" s="14" t="s">
        <v>21</v>
      </c>
      <c r="V61" s="14" t="s">
        <v>6</v>
      </c>
      <c r="W61" s="14" t="s">
        <v>43</v>
      </c>
      <c r="X61" s="14" t="s">
        <v>1</v>
      </c>
      <c r="Y61" s="14" t="s">
        <v>137</v>
      </c>
      <c r="Z61" s="14" t="s">
        <v>138</v>
      </c>
      <c r="AA61" s="14" t="s">
        <v>7</v>
      </c>
      <c r="AB61" s="14" t="s">
        <v>401</v>
      </c>
      <c r="AC61" s="14" t="s">
        <v>8</v>
      </c>
      <c r="AD61" s="14" t="s">
        <v>27</v>
      </c>
      <c r="AE61" s="14" t="s">
        <v>5</v>
      </c>
      <c r="AF61" s="14" t="s">
        <v>290</v>
      </c>
      <c r="AG61" s="14" t="s">
        <v>291</v>
      </c>
      <c r="AH61" s="14" t="s">
        <v>402</v>
      </c>
      <c r="AI61">
        <v>42232273</v>
      </c>
      <c r="AJ61" s="16">
        <v>45440.227349537039</v>
      </c>
      <c r="AK61">
        <v>3</v>
      </c>
      <c r="AL61">
        <v>113.88</v>
      </c>
      <c r="AM61">
        <v>20.52</v>
      </c>
      <c r="AN61">
        <v>134.4</v>
      </c>
      <c r="AO61" s="14" t="e">
        <f>VLOOKUP(PaquetesTramos_estados_1[[#This Row],[tienda_stock]],#REF!,2,0)</f>
        <v>#REF!</v>
      </c>
      <c r="AP61" s="18">
        <v>1.0138888888888888</v>
      </c>
      <c r="AQ61" s="19">
        <f>IF(PaquetesTramos_estados_1[[#This Row],[estado_paquete]]="Empaquetado","listo",PaquetesTramos_estados_1[[#This Row],[pagado]]+(PaquetesTramos_estados_1[[#This Row],[Lead Time]]-1))</f>
        <v>45440.24123842593</v>
      </c>
      <c r="AR61" s="16" t="e">
        <f ca="1">IF(PaquetesTramos_estados_1[[#This Row],[estado_paquete]]="empaquetado","listo",TEXT((DAY(TODAY())-DAY(PaquetesTramos_estados_1[[#This Row],[pagado]])),"dd")&amp;" Dias")</f>
        <v>#VALUE!</v>
      </c>
      <c r="AS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61" s="19" t="str">
        <f t="shared" si="0"/>
        <v>05:27</v>
      </c>
    </row>
    <row r="62" spans="1:46" x14ac:dyDescent="0.25">
      <c r="A62" s="14" t="s">
        <v>562</v>
      </c>
      <c r="B62" s="14" t="s">
        <v>17</v>
      </c>
      <c r="C62" s="14" t="s">
        <v>5</v>
      </c>
      <c r="D62" s="14" t="s">
        <v>1</v>
      </c>
      <c r="E62" s="14" t="s">
        <v>1</v>
      </c>
      <c r="F62" s="14" t="s">
        <v>19</v>
      </c>
      <c r="G62" s="14" t="s">
        <v>3</v>
      </c>
      <c r="H62" s="14" t="s">
        <v>288</v>
      </c>
      <c r="I62" s="14" t="s">
        <v>288</v>
      </c>
      <c r="J62" s="15">
        <v>45447</v>
      </c>
      <c r="K62" s="14" t="s">
        <v>563</v>
      </c>
      <c r="L62" s="16">
        <v>45440.280509259261</v>
      </c>
      <c r="M62" s="16"/>
      <c r="N62" s="16"/>
      <c r="O62" s="14" t="s">
        <v>288</v>
      </c>
      <c r="P62" s="14" t="s">
        <v>288</v>
      </c>
      <c r="Q62" s="14" t="s">
        <v>288</v>
      </c>
      <c r="R62" s="14" t="s">
        <v>288</v>
      </c>
      <c r="S62" s="14" t="s">
        <v>288</v>
      </c>
      <c r="T62" s="14" t="s">
        <v>17</v>
      </c>
      <c r="U62" s="14" t="s">
        <v>18</v>
      </c>
      <c r="V62" s="14" t="s">
        <v>6</v>
      </c>
      <c r="W62" s="14" t="s">
        <v>150</v>
      </c>
      <c r="X62" s="14" t="s">
        <v>109</v>
      </c>
      <c r="Y62" s="14" t="s">
        <v>310</v>
      </c>
      <c r="Z62" s="14" t="s">
        <v>310</v>
      </c>
      <c r="AA62" s="14" t="s">
        <v>7</v>
      </c>
      <c r="AB62" s="14" t="s">
        <v>564</v>
      </c>
      <c r="AC62" s="14" t="s">
        <v>8</v>
      </c>
      <c r="AD62" s="14" t="s">
        <v>32</v>
      </c>
      <c r="AE62" s="14" t="s">
        <v>5</v>
      </c>
      <c r="AF62" s="14" t="s">
        <v>290</v>
      </c>
      <c r="AG62" s="14" t="s">
        <v>291</v>
      </c>
      <c r="AH62" s="14" t="s">
        <v>565</v>
      </c>
      <c r="AI62">
        <v>31039364</v>
      </c>
      <c r="AJ62" s="16">
        <v>45440.280509259261</v>
      </c>
      <c r="AK62">
        <v>1</v>
      </c>
      <c r="AL62">
        <v>166.35</v>
      </c>
      <c r="AM62">
        <v>29.95</v>
      </c>
      <c r="AN62">
        <v>196.3</v>
      </c>
      <c r="AO62" s="14" t="e">
        <f>VLOOKUP(PaquetesTramos_estados_1[[#This Row],[tienda_stock]],#REF!,2,0)</f>
        <v>#REF!</v>
      </c>
      <c r="AP62" s="18">
        <v>1.0138888888888888</v>
      </c>
      <c r="AQ62" s="19">
        <f>IF(PaquetesTramos_estados_1[[#This Row],[estado_paquete]]="Empaquetado","listo",PaquetesTramos_estados_1[[#This Row],[pagado]]+(PaquetesTramos_estados_1[[#This Row],[Lead Time]]-1))</f>
        <v>45440.294398148151</v>
      </c>
      <c r="AR62" s="16" t="e">
        <f ca="1">IF(PaquetesTramos_estados_1[[#This Row],[estado_paquete]]="empaquetado","listo",TEXT((DAY(TODAY())-DAY(PaquetesTramos_estados_1[[#This Row],[pagado]])),"dd")&amp;" Dias")</f>
        <v>#VALUE!</v>
      </c>
      <c r="AS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62" s="19" t="str">
        <f t="shared" si="0"/>
        <v>06:43</v>
      </c>
    </row>
    <row r="63" spans="1:46" x14ac:dyDescent="0.25">
      <c r="A63" s="14" t="s">
        <v>566</v>
      </c>
      <c r="B63" s="14" t="s">
        <v>17</v>
      </c>
      <c r="C63" s="14" t="s">
        <v>162</v>
      </c>
      <c r="D63" s="14" t="s">
        <v>1</v>
      </c>
      <c r="E63" s="14" t="s">
        <v>1</v>
      </c>
      <c r="F63" s="14" t="s">
        <v>60</v>
      </c>
      <c r="G63" s="14" t="s">
        <v>175</v>
      </c>
      <c r="H63" s="14" t="s">
        <v>288</v>
      </c>
      <c r="I63" s="14" t="s">
        <v>288</v>
      </c>
      <c r="J63" s="15">
        <v>45441</v>
      </c>
      <c r="K63" s="14" t="s">
        <v>567</v>
      </c>
      <c r="L63" s="16">
        <v>45439.538761574076</v>
      </c>
      <c r="M63" s="16"/>
      <c r="N63" s="16"/>
      <c r="O63" s="14" t="s">
        <v>288</v>
      </c>
      <c r="P63" s="14" t="s">
        <v>288</v>
      </c>
      <c r="Q63" s="14" t="s">
        <v>288</v>
      </c>
      <c r="R63" s="14" t="s">
        <v>288</v>
      </c>
      <c r="S63" s="14" t="s">
        <v>288</v>
      </c>
      <c r="T63" s="14" t="s">
        <v>17</v>
      </c>
      <c r="U63" s="14" t="s">
        <v>165</v>
      </c>
      <c r="V63" s="14" t="s">
        <v>6</v>
      </c>
      <c r="W63" s="14" t="s">
        <v>162</v>
      </c>
      <c r="X63" s="14" t="s">
        <v>1</v>
      </c>
      <c r="Y63" s="14" t="s">
        <v>1</v>
      </c>
      <c r="Z63" s="14" t="s">
        <v>60</v>
      </c>
      <c r="AA63" s="14" t="s">
        <v>7</v>
      </c>
      <c r="AB63" s="14" t="s">
        <v>568</v>
      </c>
      <c r="AC63" s="14" t="s">
        <v>8</v>
      </c>
      <c r="AD63" s="14" t="s">
        <v>27</v>
      </c>
      <c r="AE63" s="14" t="s">
        <v>5</v>
      </c>
      <c r="AF63" s="14" t="s">
        <v>290</v>
      </c>
      <c r="AG63" s="14" t="s">
        <v>291</v>
      </c>
      <c r="AH63" s="14" t="s">
        <v>569</v>
      </c>
      <c r="AI63">
        <v>42798993</v>
      </c>
      <c r="AJ63" s="16">
        <v>45439.538761574076</v>
      </c>
      <c r="AK63">
        <v>1</v>
      </c>
      <c r="AL63">
        <v>127.88</v>
      </c>
      <c r="AM63">
        <v>23.02</v>
      </c>
      <c r="AN63">
        <v>150.9</v>
      </c>
      <c r="AO63" s="14" t="e">
        <f>VLOOKUP(PaquetesTramos_estados_1[[#This Row],[tienda_stock]],#REF!,2,0)</f>
        <v>#REF!</v>
      </c>
      <c r="AP63" s="18">
        <v>1.0138888888888888</v>
      </c>
      <c r="AQ63" s="19">
        <f>IF(PaquetesTramos_estados_1[[#This Row],[estado_paquete]]="Empaquetado","listo",PaquetesTramos_estados_1[[#This Row],[pagado]]+(PaquetesTramos_estados_1[[#This Row],[Lead Time]]-1))</f>
        <v>45439.552650462967</v>
      </c>
      <c r="AR63" s="16" t="e">
        <f ca="1">IF(PaquetesTramos_estados_1[[#This Row],[estado_paquete]]="empaquetado","listo",TEXT((DAY(TODAY())-DAY(PaquetesTramos_estados_1[[#This Row],[pagado]])),"dd")&amp;" Dias")</f>
        <v>#VALUE!</v>
      </c>
      <c r="AS63" s="14" t="str">
        <f ca="1">IF(PaquetesTramos_estados_1[[#This Row],[estado_paquete]]="Empaquetado","listo",IF(NOW()&lt;PaquetesTramos_estados_1[[#This Row],[TimeLimite]],"Dentro de Tiempo","Fuera de Tiempo"))</f>
        <v>Fuera de Tiempo</v>
      </c>
      <c r="AT63" s="19" t="str">
        <f t="shared" si="0"/>
        <v>12:55</v>
      </c>
    </row>
    <row r="64" spans="1:46" x14ac:dyDescent="0.25">
      <c r="A64" s="14" t="s">
        <v>394</v>
      </c>
      <c r="B64" s="14" t="s">
        <v>17</v>
      </c>
      <c r="C64" s="14" t="s">
        <v>5</v>
      </c>
      <c r="D64" s="14" t="s">
        <v>1</v>
      </c>
      <c r="E64" s="14" t="s">
        <v>1</v>
      </c>
      <c r="F64" s="14" t="s">
        <v>19</v>
      </c>
      <c r="G64" s="14" t="s">
        <v>3</v>
      </c>
      <c r="H64" s="14" t="s">
        <v>288</v>
      </c>
      <c r="I64" s="14" t="s">
        <v>288</v>
      </c>
      <c r="J64" s="15">
        <v>45441</v>
      </c>
      <c r="K64" s="14" t="s">
        <v>395</v>
      </c>
      <c r="L64" s="16">
        <v>45440.008344907408</v>
      </c>
      <c r="M64" s="16"/>
      <c r="N64" s="16"/>
      <c r="O64" s="14" t="s">
        <v>288</v>
      </c>
      <c r="P64" s="14" t="s">
        <v>288</v>
      </c>
      <c r="Q64" s="14" t="s">
        <v>288</v>
      </c>
      <c r="R64" s="14" t="s">
        <v>288</v>
      </c>
      <c r="S64" s="14" t="s">
        <v>288</v>
      </c>
      <c r="T64" s="14" t="s">
        <v>17</v>
      </c>
      <c r="U64" s="14" t="s">
        <v>18</v>
      </c>
      <c r="V64" s="14" t="s">
        <v>6</v>
      </c>
      <c r="W64" s="14" t="s">
        <v>14</v>
      </c>
      <c r="X64" s="14" t="s">
        <v>1</v>
      </c>
      <c r="Y64" s="14" t="s">
        <v>1</v>
      </c>
      <c r="Z64" s="14" t="s">
        <v>15</v>
      </c>
      <c r="AA64" s="14" t="s">
        <v>7</v>
      </c>
      <c r="AB64" s="14" t="s">
        <v>396</v>
      </c>
      <c r="AC64" s="14" t="s">
        <v>8</v>
      </c>
      <c r="AD64" s="14" t="s">
        <v>88</v>
      </c>
      <c r="AE64" s="14" t="s">
        <v>5</v>
      </c>
      <c r="AF64" s="14" t="s">
        <v>290</v>
      </c>
      <c r="AG64" s="14" t="s">
        <v>291</v>
      </c>
      <c r="AH64" s="14" t="s">
        <v>397</v>
      </c>
      <c r="AI64">
        <v>44332789</v>
      </c>
      <c r="AJ64" s="16">
        <v>45440.008344907408</v>
      </c>
      <c r="AK64">
        <v>1</v>
      </c>
      <c r="AL64">
        <v>72.2</v>
      </c>
      <c r="AM64">
        <v>13</v>
      </c>
      <c r="AN64">
        <v>85.2</v>
      </c>
      <c r="AO64" s="14" t="e">
        <f>VLOOKUP(PaquetesTramos_estados_1[[#This Row],[tienda_stock]],#REF!,2,0)</f>
        <v>#REF!</v>
      </c>
      <c r="AP64" s="18">
        <v>1.0138888888888888</v>
      </c>
      <c r="AQ64" s="19">
        <f>IF(PaquetesTramos_estados_1[[#This Row],[estado_paquete]]="Empaquetado","listo",PaquetesTramos_estados_1[[#This Row],[pagado]]+(PaquetesTramos_estados_1[[#This Row],[Lead Time]]-1))</f>
        <v>45440.022233796299</v>
      </c>
      <c r="AR64" s="16" t="e">
        <f ca="1">IF(PaquetesTramos_estados_1[[#This Row],[estado_paquete]]="empaquetado","listo",TEXT((DAY(TODAY())-DAY(PaquetesTramos_estados_1[[#This Row],[pagado]])),"dd")&amp;" Dias")</f>
        <v>#VALUE!</v>
      </c>
      <c r="AS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64" s="19" t="str">
        <f t="shared" si="0"/>
        <v>00:12</v>
      </c>
    </row>
    <row r="65" spans="1:46" x14ac:dyDescent="0.25">
      <c r="A65" s="14" t="s">
        <v>398</v>
      </c>
      <c r="B65" s="14" t="s">
        <v>17</v>
      </c>
      <c r="C65" s="14" t="s">
        <v>5</v>
      </c>
      <c r="D65" s="14" t="s">
        <v>1</v>
      </c>
      <c r="E65" s="14" t="s">
        <v>1</v>
      </c>
      <c r="F65" s="14" t="s">
        <v>19</v>
      </c>
      <c r="G65" s="14" t="s">
        <v>399</v>
      </c>
      <c r="H65" s="14" t="s">
        <v>288</v>
      </c>
      <c r="I65" s="14" t="s">
        <v>288</v>
      </c>
      <c r="J65" s="15">
        <v>45444</v>
      </c>
      <c r="K65" s="14" t="s">
        <v>400</v>
      </c>
      <c r="L65" s="16">
        <v>45440.227349537039</v>
      </c>
      <c r="M65" s="16"/>
      <c r="N65" s="16"/>
      <c r="O65" s="14" t="s">
        <v>288</v>
      </c>
      <c r="P65" s="14" t="s">
        <v>288</v>
      </c>
      <c r="Q65" s="14" t="s">
        <v>288</v>
      </c>
      <c r="R65" s="14" t="s">
        <v>288</v>
      </c>
      <c r="S65" s="14" t="s">
        <v>288</v>
      </c>
      <c r="T65" s="14" t="s">
        <v>17</v>
      </c>
      <c r="U65" s="14" t="s">
        <v>47</v>
      </c>
      <c r="V65" s="14" t="s">
        <v>6</v>
      </c>
      <c r="W65" s="14" t="s">
        <v>43</v>
      </c>
      <c r="X65" s="14" t="s">
        <v>1</v>
      </c>
      <c r="Y65" s="14" t="s">
        <v>137</v>
      </c>
      <c r="Z65" s="14" t="s">
        <v>138</v>
      </c>
      <c r="AA65" s="14" t="s">
        <v>7</v>
      </c>
      <c r="AB65" s="14" t="s">
        <v>401</v>
      </c>
      <c r="AC65" s="14" t="s">
        <v>8</v>
      </c>
      <c r="AD65" s="14" t="s">
        <v>27</v>
      </c>
      <c r="AE65" s="14" t="s">
        <v>5</v>
      </c>
      <c r="AF65" s="14" t="s">
        <v>290</v>
      </c>
      <c r="AG65" s="14" t="s">
        <v>291</v>
      </c>
      <c r="AH65" s="14" t="s">
        <v>402</v>
      </c>
      <c r="AI65">
        <v>42232273</v>
      </c>
      <c r="AJ65" s="16">
        <v>45440.227349537039</v>
      </c>
      <c r="AK65">
        <v>3</v>
      </c>
      <c r="AL65">
        <v>113.88</v>
      </c>
      <c r="AM65">
        <v>20.52</v>
      </c>
      <c r="AN65">
        <v>134.4</v>
      </c>
      <c r="AO65" s="14" t="e">
        <f>VLOOKUP(PaquetesTramos_estados_1[[#This Row],[tienda_stock]],#REF!,2,0)</f>
        <v>#REF!</v>
      </c>
      <c r="AP65" s="18">
        <v>1.0138888888888888</v>
      </c>
      <c r="AQ65" s="19">
        <f>IF(PaquetesTramos_estados_1[[#This Row],[estado_paquete]]="Empaquetado","listo",PaquetesTramos_estados_1[[#This Row],[pagado]]+(PaquetesTramos_estados_1[[#This Row],[Lead Time]]-1))</f>
        <v>45440.24123842593</v>
      </c>
      <c r="AR65" s="16" t="e">
        <f ca="1">IF(PaquetesTramos_estados_1[[#This Row],[estado_paquete]]="empaquetado","listo",TEXT((DAY(TODAY())-DAY(PaquetesTramos_estados_1[[#This Row],[pagado]])),"dd")&amp;" Dias")</f>
        <v>#VALUE!</v>
      </c>
      <c r="AS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" s="19" t="str">
        <f t="shared" si="0"/>
        <v>05:27</v>
      </c>
    </row>
    <row r="66" spans="1:46" x14ac:dyDescent="0.25">
      <c r="A66" s="14" t="s">
        <v>403</v>
      </c>
      <c r="B66" s="14" t="s">
        <v>17</v>
      </c>
      <c r="C66" s="14" t="s">
        <v>5</v>
      </c>
      <c r="D66" s="14" t="s">
        <v>1</v>
      </c>
      <c r="E66" s="14" t="s">
        <v>1</v>
      </c>
      <c r="F66" s="14" t="s">
        <v>19</v>
      </c>
      <c r="G66" s="14" t="s">
        <v>332</v>
      </c>
      <c r="H66" s="14" t="s">
        <v>288</v>
      </c>
      <c r="I66" s="14" t="s">
        <v>288</v>
      </c>
      <c r="J66" s="15">
        <v>45444</v>
      </c>
      <c r="K66" s="14" t="s">
        <v>404</v>
      </c>
      <c r="L66" s="16">
        <v>45440.227349537039</v>
      </c>
      <c r="M66" s="16"/>
      <c r="N66" s="16"/>
      <c r="O66" s="14" t="s">
        <v>288</v>
      </c>
      <c r="P66" s="14" t="s">
        <v>288</v>
      </c>
      <c r="Q66" s="14" t="s">
        <v>288</v>
      </c>
      <c r="R66" s="14" t="s">
        <v>288</v>
      </c>
      <c r="S66" s="14" t="s">
        <v>288</v>
      </c>
      <c r="T66" s="14" t="s">
        <v>17</v>
      </c>
      <c r="U66" s="14" t="s">
        <v>120</v>
      </c>
      <c r="V66" s="14" t="s">
        <v>6</v>
      </c>
      <c r="W66" s="14" t="s">
        <v>43</v>
      </c>
      <c r="X66" s="14" t="s">
        <v>1</v>
      </c>
      <c r="Y66" s="14" t="s">
        <v>137</v>
      </c>
      <c r="Z66" s="14" t="s">
        <v>138</v>
      </c>
      <c r="AA66" s="14" t="s">
        <v>7</v>
      </c>
      <c r="AB66" s="14" t="s">
        <v>401</v>
      </c>
      <c r="AC66" s="14" t="s">
        <v>8</v>
      </c>
      <c r="AD66" s="14" t="s">
        <v>27</v>
      </c>
      <c r="AE66" s="14" t="s">
        <v>5</v>
      </c>
      <c r="AF66" s="14" t="s">
        <v>290</v>
      </c>
      <c r="AG66" s="14" t="s">
        <v>291</v>
      </c>
      <c r="AH66" s="14" t="s">
        <v>402</v>
      </c>
      <c r="AI66">
        <v>42232273</v>
      </c>
      <c r="AJ66" s="16">
        <v>45440.227349537039</v>
      </c>
      <c r="AK66">
        <v>3</v>
      </c>
      <c r="AL66">
        <v>113.88</v>
      </c>
      <c r="AM66">
        <v>20.52</v>
      </c>
      <c r="AN66">
        <v>134.4</v>
      </c>
      <c r="AO66" s="14" t="e">
        <f>VLOOKUP(PaquetesTramos_estados_1[[#This Row],[tienda_stock]],#REF!,2,0)</f>
        <v>#REF!</v>
      </c>
      <c r="AP66" s="18">
        <v>1.0138888888888888</v>
      </c>
      <c r="AQ66" s="19">
        <f>IF(PaquetesTramos_estados_1[[#This Row],[estado_paquete]]="Empaquetado","listo",PaquetesTramos_estados_1[[#This Row],[pagado]]+(PaquetesTramos_estados_1[[#This Row],[Lead Time]]-1))</f>
        <v>45440.24123842593</v>
      </c>
      <c r="AR66" s="16" t="e">
        <f ca="1">IF(PaquetesTramos_estados_1[[#This Row],[estado_paquete]]="empaquetado","listo",TEXT((DAY(TODAY())-DAY(PaquetesTramos_estados_1[[#This Row],[pagado]])),"dd")&amp;" Dias")</f>
        <v>#VALUE!</v>
      </c>
      <c r="AS66" s="14" t="str">
        <f ca="1">IF(PaquetesTramos_estados_1[[#This Row],[estado_paquete]]="Empaquetado","listo",IF(NOW()&lt;PaquetesTramos_estados_1[[#This Row],[TimeLimite]],"Dentro de Tiempo","Fuera de Tiempo"))</f>
        <v>Fuera de Tiempo</v>
      </c>
      <c r="AT66" s="19" t="str">
        <f t="shared" ref="AT66:AT129" si="1">TEXT(L66,"HH:MM")</f>
        <v>05:27</v>
      </c>
    </row>
    <row r="67" spans="1:46" x14ac:dyDescent="0.25">
      <c r="A67" s="14" t="s">
        <v>627</v>
      </c>
      <c r="B67" s="14" t="s">
        <v>292</v>
      </c>
      <c r="C67" s="14" t="s">
        <v>5</v>
      </c>
      <c r="D67" s="14" t="s">
        <v>1</v>
      </c>
      <c r="E67" s="14" t="s">
        <v>1</v>
      </c>
      <c r="F67" s="14" t="s">
        <v>19</v>
      </c>
      <c r="G67" s="14" t="s">
        <v>437</v>
      </c>
      <c r="H67" s="14" t="s">
        <v>288</v>
      </c>
      <c r="I67" s="14" t="s">
        <v>288</v>
      </c>
      <c r="J67" s="15">
        <v>45441</v>
      </c>
      <c r="K67" s="14" t="s">
        <v>628</v>
      </c>
      <c r="L67" s="16">
        <v>45439.698888888888</v>
      </c>
      <c r="M67" s="16">
        <v>45439.767650462964</v>
      </c>
      <c r="N67" s="16"/>
      <c r="O67" s="14" t="s">
        <v>288</v>
      </c>
      <c r="P67" s="14" t="s">
        <v>288</v>
      </c>
      <c r="Q67" s="14" t="s">
        <v>288</v>
      </c>
      <c r="R67" s="14" t="s">
        <v>288</v>
      </c>
      <c r="S67" s="14" t="s">
        <v>288</v>
      </c>
      <c r="T67" s="14" t="s">
        <v>292</v>
      </c>
      <c r="U67" s="14" t="s">
        <v>170</v>
      </c>
      <c r="V67" s="14" t="s">
        <v>6</v>
      </c>
      <c r="W67" s="14" t="s">
        <v>36</v>
      </c>
      <c r="X67" s="14" t="s">
        <v>1</v>
      </c>
      <c r="Y67" s="14" t="s">
        <v>1</v>
      </c>
      <c r="Z67" s="14" t="s">
        <v>37</v>
      </c>
      <c r="AA67" s="14" t="s">
        <v>7</v>
      </c>
      <c r="AB67" s="14" t="s">
        <v>629</v>
      </c>
      <c r="AC67" s="14" t="s">
        <v>8</v>
      </c>
      <c r="AD67" s="14" t="s">
        <v>27</v>
      </c>
      <c r="AE67" s="14" t="s">
        <v>5</v>
      </c>
      <c r="AF67" s="14" t="s">
        <v>290</v>
      </c>
      <c r="AG67" s="14" t="s">
        <v>291</v>
      </c>
      <c r="AH67" s="14" t="s">
        <v>630</v>
      </c>
      <c r="AI67">
        <v>16697608</v>
      </c>
      <c r="AJ67" s="16">
        <v>45439.698888888888</v>
      </c>
      <c r="AK67">
        <v>1</v>
      </c>
      <c r="AL67">
        <v>26.95</v>
      </c>
      <c r="AM67">
        <v>4.8499999999999996</v>
      </c>
      <c r="AN67">
        <v>31.8</v>
      </c>
      <c r="AO67" s="14" t="e">
        <f>VLOOKUP(PaquetesTramos_estados_1[[#This Row],[tienda_stock]],#REF!,2,0)</f>
        <v>#REF!</v>
      </c>
      <c r="AP67" s="18">
        <v>1.0138888888888888</v>
      </c>
      <c r="AQ67" s="19" t="str">
        <f>IF(PaquetesTramos_estados_1[[#This Row],[estado_paquete]]="Empaquetado","listo",PaquetesTramos_estados_1[[#This Row],[pagado]]+(PaquetesTramos_estados_1[[#This Row],[Lead Time]]-1))</f>
        <v>listo</v>
      </c>
      <c r="AR67" s="16" t="str">
        <f ca="1">IF(PaquetesTramos_estados_1[[#This Row],[estado_paquete]]="empaquetado","listo",TEXT((DAY(TODAY())-DAY(PaquetesTramos_estados_1[[#This Row],[pagado]])),"dd")&amp;" Dias")</f>
        <v>listo</v>
      </c>
      <c r="AS67" s="14" t="str">
        <f ca="1">IF(PaquetesTramos_estados_1[[#This Row],[estado_paquete]]="Empaquetado","listo",IF(NOW()&lt;PaquetesTramos_estados_1[[#This Row],[TimeLimite]],"Dentro de Tiempo","Fuera de Tiempo"))</f>
        <v>listo</v>
      </c>
      <c r="AT67" s="19" t="str">
        <f t="shared" si="1"/>
        <v>16:46</v>
      </c>
    </row>
    <row r="68" spans="1:46" x14ac:dyDescent="0.25">
      <c r="A68" s="14" t="s">
        <v>631</v>
      </c>
      <c r="B68" s="14" t="s">
        <v>17</v>
      </c>
      <c r="C68" s="14" t="s">
        <v>5</v>
      </c>
      <c r="D68" s="14" t="s">
        <v>1</v>
      </c>
      <c r="E68" s="14" t="s">
        <v>1</v>
      </c>
      <c r="F68" s="14" t="s">
        <v>19</v>
      </c>
      <c r="G68" s="14" t="s">
        <v>437</v>
      </c>
      <c r="H68" s="14" t="s">
        <v>288</v>
      </c>
      <c r="I68" s="14" t="s">
        <v>288</v>
      </c>
      <c r="J68" s="15">
        <v>45446</v>
      </c>
      <c r="K68" s="14" t="s">
        <v>632</v>
      </c>
      <c r="L68" s="16">
        <v>45440.323298611111</v>
      </c>
      <c r="M68" s="16"/>
      <c r="N68" s="16"/>
      <c r="O68" s="14" t="s">
        <v>288</v>
      </c>
      <c r="P68" s="14" t="s">
        <v>288</v>
      </c>
      <c r="Q68" s="14" t="s">
        <v>288</v>
      </c>
      <c r="R68" s="14" t="s">
        <v>288</v>
      </c>
      <c r="S68" s="14" t="s">
        <v>288</v>
      </c>
      <c r="T68" s="14" t="s">
        <v>17</v>
      </c>
      <c r="U68" s="14" t="s">
        <v>149</v>
      </c>
      <c r="V68" s="14" t="s">
        <v>6</v>
      </c>
      <c r="W68" s="14" t="s">
        <v>71</v>
      </c>
      <c r="X68" s="14" t="s">
        <v>69</v>
      </c>
      <c r="Y68" s="14" t="s">
        <v>70</v>
      </c>
      <c r="Z68" s="14" t="s">
        <v>70</v>
      </c>
      <c r="AA68" s="14" t="s">
        <v>7</v>
      </c>
      <c r="AB68" s="14" t="s">
        <v>572</v>
      </c>
      <c r="AC68" s="14" t="s">
        <v>8</v>
      </c>
      <c r="AD68" s="14" t="s">
        <v>27</v>
      </c>
      <c r="AE68" s="14" t="s">
        <v>5</v>
      </c>
      <c r="AF68" s="14" t="s">
        <v>290</v>
      </c>
      <c r="AG68" s="14" t="s">
        <v>291</v>
      </c>
      <c r="AH68" s="14" t="s">
        <v>573</v>
      </c>
      <c r="AI68">
        <v>41714490</v>
      </c>
      <c r="AJ68" s="16">
        <v>45440.323298611111</v>
      </c>
      <c r="AK68">
        <v>12</v>
      </c>
      <c r="AL68">
        <v>490.21</v>
      </c>
      <c r="AM68">
        <v>88.29</v>
      </c>
      <c r="AN68">
        <v>578.5</v>
      </c>
      <c r="AO68" s="14" t="e">
        <f>VLOOKUP(PaquetesTramos_estados_1[[#This Row],[tienda_stock]],#REF!,2,0)</f>
        <v>#REF!</v>
      </c>
      <c r="AP68" s="18">
        <v>1.0138888888888888</v>
      </c>
      <c r="AQ68" s="19">
        <f>IF(PaquetesTramos_estados_1[[#This Row],[estado_paquete]]="Empaquetado","listo",PaquetesTramos_estados_1[[#This Row],[pagado]]+(PaquetesTramos_estados_1[[#This Row],[Lead Time]]-1))</f>
        <v>45440.337187500001</v>
      </c>
      <c r="AR68" s="16" t="e">
        <f ca="1">IF(PaquetesTramos_estados_1[[#This Row],[estado_paquete]]="empaquetado","listo",TEXT((DAY(TODAY())-DAY(PaquetesTramos_estados_1[[#This Row],[pagado]])),"dd")&amp;" Dias")</f>
        <v>#VALUE!</v>
      </c>
      <c r="AS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68" s="19" t="str">
        <f t="shared" si="1"/>
        <v>07:45</v>
      </c>
    </row>
    <row r="69" spans="1:46" x14ac:dyDescent="0.25">
      <c r="A69" s="14" t="s">
        <v>633</v>
      </c>
      <c r="B69" s="14" t="s">
        <v>17</v>
      </c>
      <c r="C69" s="14" t="s">
        <v>156</v>
      </c>
      <c r="D69" s="14" t="s">
        <v>46</v>
      </c>
      <c r="E69" s="14" t="s">
        <v>157</v>
      </c>
      <c r="F69" s="14" t="s">
        <v>158</v>
      </c>
      <c r="G69" s="14" t="s">
        <v>35</v>
      </c>
      <c r="H69" s="14" t="s">
        <v>288</v>
      </c>
      <c r="I69" s="14" t="s">
        <v>288</v>
      </c>
      <c r="J69" s="15">
        <v>45443</v>
      </c>
      <c r="K69" s="14" t="s">
        <v>634</v>
      </c>
      <c r="L69" s="16">
        <v>45440.330243055556</v>
      </c>
      <c r="M69" s="16"/>
      <c r="N69" s="16"/>
      <c r="O69" s="14" t="s">
        <v>288</v>
      </c>
      <c r="P69" s="14" t="s">
        <v>288</v>
      </c>
      <c r="Q69" s="14" t="s">
        <v>288</v>
      </c>
      <c r="R69" s="14" t="s">
        <v>288</v>
      </c>
      <c r="S69" s="14" t="s">
        <v>288</v>
      </c>
      <c r="T69" s="14" t="s">
        <v>17</v>
      </c>
      <c r="U69" s="14" t="s">
        <v>5</v>
      </c>
      <c r="V69" s="14" t="s">
        <v>6</v>
      </c>
      <c r="W69" s="14" t="s">
        <v>156</v>
      </c>
      <c r="X69" s="14" t="s">
        <v>46</v>
      </c>
      <c r="Y69" s="14" t="s">
        <v>157</v>
      </c>
      <c r="Z69" s="14" t="s">
        <v>158</v>
      </c>
      <c r="AA69" s="14" t="s">
        <v>7</v>
      </c>
      <c r="AB69" s="14" t="s">
        <v>635</v>
      </c>
      <c r="AC69" s="14" t="s">
        <v>8</v>
      </c>
      <c r="AD69" s="14" t="s">
        <v>32</v>
      </c>
      <c r="AE69" s="14" t="s">
        <v>5</v>
      </c>
      <c r="AF69" s="14" t="s">
        <v>290</v>
      </c>
      <c r="AG69" s="14" t="s">
        <v>291</v>
      </c>
      <c r="AH69" s="14" t="s">
        <v>636</v>
      </c>
      <c r="AI69">
        <v>41652994</v>
      </c>
      <c r="AJ69" s="16">
        <v>45440.330243055556</v>
      </c>
      <c r="AK69">
        <v>1</v>
      </c>
      <c r="AL69">
        <v>172.79</v>
      </c>
      <c r="AM69">
        <v>31.11</v>
      </c>
      <c r="AN69">
        <v>203.9</v>
      </c>
      <c r="AO69" s="14" t="e">
        <f>VLOOKUP(PaquetesTramos_estados_1[[#This Row],[tienda_stock]],#REF!,2,0)</f>
        <v>#REF!</v>
      </c>
      <c r="AP69" s="18">
        <v>1.0138888888888888</v>
      </c>
      <c r="AQ69" s="19">
        <f>IF(PaquetesTramos_estados_1[[#This Row],[estado_paquete]]="Empaquetado","listo",PaquetesTramos_estados_1[[#This Row],[pagado]]+(PaquetesTramos_estados_1[[#This Row],[Lead Time]]-1))</f>
        <v>45440.344131944446</v>
      </c>
      <c r="AR69" s="16" t="e">
        <f ca="1">IF(PaquetesTramos_estados_1[[#This Row],[estado_paquete]]="empaquetado","listo",TEXT((DAY(TODAY())-DAY(PaquetesTramos_estados_1[[#This Row],[pagado]])),"dd")&amp;" Dias")</f>
        <v>#VALUE!</v>
      </c>
      <c r="AS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69" s="19" t="str">
        <f t="shared" si="1"/>
        <v>07:55</v>
      </c>
    </row>
    <row r="70" spans="1:46" x14ac:dyDescent="0.25">
      <c r="A70" s="14" t="s">
        <v>576</v>
      </c>
      <c r="B70" s="14" t="s">
        <v>292</v>
      </c>
      <c r="C70" s="14" t="s">
        <v>154</v>
      </c>
      <c r="D70" s="14" t="s">
        <v>91</v>
      </c>
      <c r="E70" s="14" t="s">
        <v>91</v>
      </c>
      <c r="F70" s="14" t="s">
        <v>91</v>
      </c>
      <c r="G70" s="14" t="s">
        <v>35</v>
      </c>
      <c r="H70" s="14" t="s">
        <v>288</v>
      </c>
      <c r="I70" s="14" t="s">
        <v>288</v>
      </c>
      <c r="J70" s="15">
        <v>45442</v>
      </c>
      <c r="K70" s="14" t="s">
        <v>577</v>
      </c>
      <c r="L70" s="16">
        <v>45438.916203703702</v>
      </c>
      <c r="M70" s="16">
        <v>45439.422094907408</v>
      </c>
      <c r="N70" s="16"/>
      <c r="O70" s="14" t="s">
        <v>288</v>
      </c>
      <c r="P70" s="14" t="s">
        <v>288</v>
      </c>
      <c r="Q70" s="14" t="s">
        <v>288</v>
      </c>
      <c r="R70" s="14" t="s">
        <v>288</v>
      </c>
      <c r="S70" s="14" t="s">
        <v>288</v>
      </c>
      <c r="T70" s="14" t="s">
        <v>292</v>
      </c>
      <c r="U70" s="14" t="s">
        <v>5</v>
      </c>
      <c r="V70" s="14" t="s">
        <v>6</v>
      </c>
      <c r="W70" s="14" t="s">
        <v>154</v>
      </c>
      <c r="X70" s="14" t="s">
        <v>91</v>
      </c>
      <c r="Y70" s="14" t="s">
        <v>91</v>
      </c>
      <c r="Z70" s="14" t="s">
        <v>91</v>
      </c>
      <c r="AA70" s="14" t="s">
        <v>7</v>
      </c>
      <c r="AB70" s="14" t="s">
        <v>578</v>
      </c>
      <c r="AC70" s="14" t="s">
        <v>8</v>
      </c>
      <c r="AD70" s="14" t="s">
        <v>88</v>
      </c>
      <c r="AE70" s="14" t="s">
        <v>5</v>
      </c>
      <c r="AF70" s="14" t="s">
        <v>290</v>
      </c>
      <c r="AG70" s="14" t="s">
        <v>291</v>
      </c>
      <c r="AH70" s="14" t="s">
        <v>579</v>
      </c>
      <c r="AI70">
        <v>29675213</v>
      </c>
      <c r="AJ70" s="16">
        <v>45438.916203703702</v>
      </c>
      <c r="AK70">
        <v>9</v>
      </c>
      <c r="AL70">
        <v>266</v>
      </c>
      <c r="AM70">
        <v>47.9</v>
      </c>
      <c r="AN70">
        <v>313.89999999999998</v>
      </c>
      <c r="AO70" s="14" t="e">
        <f>VLOOKUP(PaquetesTramos_estados_1[[#This Row],[tienda_stock]],#REF!,2,0)</f>
        <v>#REF!</v>
      </c>
      <c r="AP70" s="18">
        <v>1.0138888888888888</v>
      </c>
      <c r="AQ70" s="19" t="str">
        <f>IF(PaquetesTramos_estados_1[[#This Row],[estado_paquete]]="Empaquetado","listo",PaquetesTramos_estados_1[[#This Row],[pagado]]+(PaquetesTramos_estados_1[[#This Row],[Lead Time]]-1))</f>
        <v>listo</v>
      </c>
      <c r="AR70" s="16" t="str">
        <f ca="1">IF(PaquetesTramos_estados_1[[#This Row],[estado_paquete]]="empaquetado","listo",TEXT((DAY(TODAY())-DAY(PaquetesTramos_estados_1[[#This Row],[pagado]])),"dd")&amp;" Dias")</f>
        <v>listo</v>
      </c>
      <c r="AS70" s="14" t="str">
        <f ca="1">IF(PaquetesTramos_estados_1[[#This Row],[estado_paquete]]="Empaquetado","listo",IF(NOW()&lt;PaquetesTramos_estados_1[[#This Row],[TimeLimite]],"Dentro de Tiempo","Fuera de Tiempo"))</f>
        <v>listo</v>
      </c>
      <c r="AT70" s="19" t="str">
        <f t="shared" si="1"/>
        <v>21:59</v>
      </c>
    </row>
    <row r="71" spans="1:46" x14ac:dyDescent="0.25">
      <c r="A71" s="14" t="s">
        <v>580</v>
      </c>
      <c r="B71" s="14" t="s">
        <v>292</v>
      </c>
      <c r="C71" s="14" t="s">
        <v>168</v>
      </c>
      <c r="D71" s="14" t="s">
        <v>1</v>
      </c>
      <c r="E71" s="14" t="s">
        <v>1</v>
      </c>
      <c r="F71" s="14" t="s">
        <v>176</v>
      </c>
      <c r="G71" s="14" t="s">
        <v>30</v>
      </c>
      <c r="H71" s="14" t="s">
        <v>581</v>
      </c>
      <c r="I71" s="14" t="s">
        <v>288</v>
      </c>
      <c r="J71" s="15">
        <v>45444</v>
      </c>
      <c r="K71" s="14" t="s">
        <v>582</v>
      </c>
      <c r="L71" s="16">
        <v>45439.443032407406</v>
      </c>
      <c r="M71" s="16">
        <v>45439.662372685183</v>
      </c>
      <c r="N71" s="16"/>
      <c r="O71" s="14" t="s">
        <v>288</v>
      </c>
      <c r="P71" s="14" t="s">
        <v>288</v>
      </c>
      <c r="Q71" s="14" t="s">
        <v>288</v>
      </c>
      <c r="R71" s="14" t="s">
        <v>288</v>
      </c>
      <c r="S71" s="14" t="s">
        <v>288</v>
      </c>
      <c r="T71" s="14" t="s">
        <v>292</v>
      </c>
      <c r="U71" s="14" t="s">
        <v>80</v>
      </c>
      <c r="V71" s="14" t="s">
        <v>6</v>
      </c>
      <c r="W71" s="14" t="s">
        <v>168</v>
      </c>
      <c r="X71" s="14" t="s">
        <v>1</v>
      </c>
      <c r="Y71" s="14" t="s">
        <v>1</v>
      </c>
      <c r="Z71" s="14" t="s">
        <v>176</v>
      </c>
      <c r="AA71" s="14" t="s">
        <v>7</v>
      </c>
      <c r="AB71" s="14" t="s">
        <v>583</v>
      </c>
      <c r="AC71" s="14" t="s">
        <v>8</v>
      </c>
      <c r="AD71" s="14" t="s">
        <v>27</v>
      </c>
      <c r="AE71" s="14" t="s">
        <v>5</v>
      </c>
      <c r="AF71" s="14" t="s">
        <v>290</v>
      </c>
      <c r="AG71" s="14" t="s">
        <v>291</v>
      </c>
      <c r="AH71" s="14" t="s">
        <v>584</v>
      </c>
      <c r="AI71">
        <v>10208562</v>
      </c>
      <c r="AJ71" s="16">
        <v>45439.443032407406</v>
      </c>
      <c r="AK71">
        <v>2</v>
      </c>
      <c r="AL71">
        <v>73.38</v>
      </c>
      <c r="AM71">
        <v>13.22</v>
      </c>
      <c r="AN71">
        <v>86.6</v>
      </c>
      <c r="AO71" s="14" t="e">
        <f>VLOOKUP(PaquetesTramos_estados_1[[#This Row],[tienda_stock]],#REF!,2,0)</f>
        <v>#REF!</v>
      </c>
      <c r="AP71" s="18">
        <v>1.0138888888888888</v>
      </c>
      <c r="AQ71" s="19" t="str">
        <f>IF(PaquetesTramos_estados_1[[#This Row],[estado_paquete]]="Empaquetado","listo",PaquetesTramos_estados_1[[#This Row],[pagado]]+(PaquetesTramos_estados_1[[#This Row],[Lead Time]]-1))</f>
        <v>listo</v>
      </c>
      <c r="AR71" s="16" t="str">
        <f ca="1">IF(PaquetesTramos_estados_1[[#This Row],[estado_paquete]]="empaquetado","listo",TEXT((DAY(TODAY())-DAY(PaquetesTramos_estados_1[[#This Row],[pagado]])),"dd")&amp;" Dias")</f>
        <v>listo</v>
      </c>
      <c r="AS71" s="14" t="str">
        <f ca="1">IF(PaquetesTramos_estados_1[[#This Row],[estado_paquete]]="Empaquetado","listo",IF(NOW()&lt;PaquetesTramos_estados_1[[#This Row],[TimeLimite]],"Dentro de Tiempo","Fuera de Tiempo"))</f>
        <v>listo</v>
      </c>
      <c r="AT71" s="19" t="str">
        <f t="shared" si="1"/>
        <v>10:37</v>
      </c>
    </row>
    <row r="72" spans="1:46" x14ac:dyDescent="0.25">
      <c r="A72" s="14" t="s">
        <v>585</v>
      </c>
      <c r="B72" s="14" t="s">
        <v>292</v>
      </c>
      <c r="C72" s="14" t="s">
        <v>288</v>
      </c>
      <c r="D72" s="14" t="s">
        <v>1</v>
      </c>
      <c r="E72" s="14" t="s">
        <v>1</v>
      </c>
      <c r="F72" s="14" t="s">
        <v>152</v>
      </c>
      <c r="G72" s="14" t="s">
        <v>89</v>
      </c>
      <c r="H72" s="14" t="s">
        <v>288</v>
      </c>
      <c r="I72" s="14" t="s">
        <v>288</v>
      </c>
      <c r="J72" s="15">
        <v>45440</v>
      </c>
      <c r="K72" s="14" t="s">
        <v>586</v>
      </c>
      <c r="L72" s="16">
        <v>45439.475034722222</v>
      </c>
      <c r="M72" s="16">
        <v>45439.635416666664</v>
      </c>
      <c r="N72" s="16"/>
      <c r="O72" s="14" t="s">
        <v>288</v>
      </c>
      <c r="P72" s="14" t="s">
        <v>288</v>
      </c>
      <c r="Q72" s="14" t="s">
        <v>288</v>
      </c>
      <c r="R72" s="14" t="s">
        <v>288</v>
      </c>
      <c r="S72" s="14" t="s">
        <v>288</v>
      </c>
      <c r="T72" s="14" t="s">
        <v>292</v>
      </c>
      <c r="U72" s="14" t="s">
        <v>5</v>
      </c>
      <c r="V72" s="14" t="s">
        <v>87</v>
      </c>
      <c r="W72" s="14" t="s">
        <v>288</v>
      </c>
      <c r="X72" s="14" t="s">
        <v>288</v>
      </c>
      <c r="Y72" s="14" t="s">
        <v>288</v>
      </c>
      <c r="Z72" s="14" t="s">
        <v>288</v>
      </c>
      <c r="AA72" s="14" t="s">
        <v>7</v>
      </c>
      <c r="AB72" s="14" t="s">
        <v>587</v>
      </c>
      <c r="AC72" s="14" t="s">
        <v>8</v>
      </c>
      <c r="AD72" s="14" t="s">
        <v>88</v>
      </c>
      <c r="AE72" s="14" t="s">
        <v>5</v>
      </c>
      <c r="AF72" s="14" t="s">
        <v>290</v>
      </c>
      <c r="AG72" s="14" t="s">
        <v>291</v>
      </c>
      <c r="AH72" s="14" t="s">
        <v>588</v>
      </c>
      <c r="AI72">
        <v>10670367</v>
      </c>
      <c r="AJ72" s="16">
        <v>45439.475034722222</v>
      </c>
      <c r="AK72">
        <v>6</v>
      </c>
      <c r="AL72">
        <v>296.86</v>
      </c>
      <c r="AM72">
        <v>53.44</v>
      </c>
      <c r="AN72">
        <v>350.3</v>
      </c>
      <c r="AO72" s="14" t="e">
        <f>VLOOKUP(PaquetesTramos_estados_1[[#This Row],[tienda_stock]],#REF!,2,0)</f>
        <v>#REF!</v>
      </c>
      <c r="AP72" s="18">
        <v>1.0138888888888888</v>
      </c>
      <c r="AQ72" s="19" t="str">
        <f>IF(PaquetesTramos_estados_1[[#This Row],[estado_paquete]]="Empaquetado","listo",PaquetesTramos_estados_1[[#This Row],[pagado]]+(PaquetesTramos_estados_1[[#This Row],[Lead Time]]-1))</f>
        <v>listo</v>
      </c>
      <c r="AR72" s="16" t="str">
        <f ca="1">IF(PaquetesTramos_estados_1[[#This Row],[estado_paquete]]="empaquetado","listo",TEXT((DAY(TODAY())-DAY(PaquetesTramos_estados_1[[#This Row],[pagado]])),"dd")&amp;" Dias")</f>
        <v>listo</v>
      </c>
      <c r="AS72" s="14" t="str">
        <f ca="1">IF(PaquetesTramos_estados_1[[#This Row],[estado_paquete]]="Empaquetado","listo",IF(NOW()&lt;PaquetesTramos_estados_1[[#This Row],[TimeLimite]],"Dentro de Tiempo","Fuera de Tiempo"))</f>
        <v>listo</v>
      </c>
      <c r="AT72" s="19" t="str">
        <f t="shared" si="1"/>
        <v>11:24</v>
      </c>
    </row>
    <row r="73" spans="1:46" x14ac:dyDescent="0.25">
      <c r="A73" s="14" t="s">
        <v>589</v>
      </c>
      <c r="B73" s="14" t="s">
        <v>292</v>
      </c>
      <c r="C73" s="14" t="s">
        <v>47</v>
      </c>
      <c r="D73" s="14" t="s">
        <v>1</v>
      </c>
      <c r="E73" s="14" t="s">
        <v>1</v>
      </c>
      <c r="F73" s="14" t="s">
        <v>48</v>
      </c>
      <c r="G73" s="14" t="s">
        <v>399</v>
      </c>
      <c r="H73" s="14" t="s">
        <v>288</v>
      </c>
      <c r="I73" s="14" t="s">
        <v>288</v>
      </c>
      <c r="J73" s="15">
        <v>45440</v>
      </c>
      <c r="K73" s="14" t="s">
        <v>590</v>
      </c>
      <c r="L73" s="16">
        <v>45439.580474537041</v>
      </c>
      <c r="M73" s="16">
        <v>45439.686990740738</v>
      </c>
      <c r="N73" s="16"/>
      <c r="O73" s="14" t="s">
        <v>288</v>
      </c>
      <c r="P73" s="14" t="s">
        <v>288</v>
      </c>
      <c r="Q73" s="14" t="s">
        <v>288</v>
      </c>
      <c r="R73" s="14" t="s">
        <v>288</v>
      </c>
      <c r="S73" s="14" t="s">
        <v>288</v>
      </c>
      <c r="T73" s="14" t="s">
        <v>292</v>
      </c>
      <c r="U73" s="14" t="s">
        <v>5</v>
      </c>
      <c r="V73" s="14" t="s">
        <v>6</v>
      </c>
      <c r="W73" s="14" t="s">
        <v>47</v>
      </c>
      <c r="X73" s="14" t="s">
        <v>1</v>
      </c>
      <c r="Y73" s="14" t="s">
        <v>1</v>
      </c>
      <c r="Z73" s="14" t="s">
        <v>48</v>
      </c>
      <c r="AA73" s="14" t="s">
        <v>7</v>
      </c>
      <c r="AB73" s="14" t="s">
        <v>591</v>
      </c>
      <c r="AC73" s="14" t="s">
        <v>8</v>
      </c>
      <c r="AD73" s="14" t="s">
        <v>27</v>
      </c>
      <c r="AE73" s="14" t="s">
        <v>5</v>
      </c>
      <c r="AF73" s="14" t="s">
        <v>290</v>
      </c>
      <c r="AG73" s="14" t="s">
        <v>291</v>
      </c>
      <c r="AH73" s="14" t="s">
        <v>592</v>
      </c>
      <c r="AI73">
        <v>8889033</v>
      </c>
      <c r="AJ73" s="16">
        <v>45439.580474537041</v>
      </c>
      <c r="AK73">
        <v>1</v>
      </c>
      <c r="AL73">
        <v>190.76</v>
      </c>
      <c r="AM73">
        <v>34.340000000000003</v>
      </c>
      <c r="AN73">
        <v>225.1</v>
      </c>
      <c r="AO73" s="14" t="e">
        <f>VLOOKUP(PaquetesTramos_estados_1[[#This Row],[tienda_stock]],#REF!,2,0)</f>
        <v>#REF!</v>
      </c>
      <c r="AP73" s="18">
        <v>1.0138888888888888</v>
      </c>
      <c r="AQ73" s="19" t="str">
        <f>IF(PaquetesTramos_estados_1[[#This Row],[estado_paquete]]="Empaquetado","listo",PaquetesTramos_estados_1[[#This Row],[pagado]]+(PaquetesTramos_estados_1[[#This Row],[Lead Time]]-1))</f>
        <v>listo</v>
      </c>
      <c r="AR73" s="16" t="str">
        <f ca="1">IF(PaquetesTramos_estados_1[[#This Row],[estado_paquete]]="empaquetado","listo",TEXT((DAY(TODAY())-DAY(PaquetesTramos_estados_1[[#This Row],[pagado]])),"dd")&amp;" Dias")</f>
        <v>listo</v>
      </c>
      <c r="AS73" s="14" t="str">
        <f ca="1">IF(PaquetesTramos_estados_1[[#This Row],[estado_paquete]]="Empaquetado","listo",IF(NOW()&lt;PaquetesTramos_estados_1[[#This Row],[TimeLimite]],"Dentro de Tiempo","Fuera de Tiempo"))</f>
        <v>listo</v>
      </c>
      <c r="AT73" s="19" t="str">
        <f t="shared" si="1"/>
        <v>13:55</v>
      </c>
    </row>
    <row r="74" spans="1:46" x14ac:dyDescent="0.25">
      <c r="A74" s="14" t="s">
        <v>593</v>
      </c>
      <c r="B74" s="14" t="s">
        <v>292</v>
      </c>
      <c r="C74" s="14" t="s">
        <v>156</v>
      </c>
      <c r="D74" s="14" t="s">
        <v>46</v>
      </c>
      <c r="E74" s="14" t="s">
        <v>157</v>
      </c>
      <c r="F74" s="14" t="s">
        <v>158</v>
      </c>
      <c r="G74" s="14" t="s">
        <v>35</v>
      </c>
      <c r="H74" s="14" t="s">
        <v>288</v>
      </c>
      <c r="I74" s="14" t="s">
        <v>288</v>
      </c>
      <c r="J74" s="15">
        <v>45442</v>
      </c>
      <c r="K74" s="14" t="s">
        <v>594</v>
      </c>
      <c r="L74" s="16">
        <v>45439.552037037036</v>
      </c>
      <c r="M74" s="16">
        <v>45439.855057870373</v>
      </c>
      <c r="N74" s="16"/>
      <c r="O74" s="14" t="s">
        <v>288</v>
      </c>
      <c r="P74" s="14" t="s">
        <v>288</v>
      </c>
      <c r="Q74" s="14" t="s">
        <v>288</v>
      </c>
      <c r="R74" s="14" t="s">
        <v>288</v>
      </c>
      <c r="S74" s="14" t="s">
        <v>288</v>
      </c>
      <c r="T74" s="14" t="s">
        <v>292</v>
      </c>
      <c r="U74" s="14" t="s">
        <v>5</v>
      </c>
      <c r="V74" s="14" t="s">
        <v>6</v>
      </c>
      <c r="W74" s="14" t="s">
        <v>156</v>
      </c>
      <c r="X74" s="14" t="s">
        <v>46</v>
      </c>
      <c r="Y74" s="14" t="s">
        <v>157</v>
      </c>
      <c r="Z74" s="14" t="s">
        <v>158</v>
      </c>
      <c r="AA74" s="14" t="s">
        <v>7</v>
      </c>
      <c r="AB74" s="14" t="s">
        <v>595</v>
      </c>
      <c r="AC74" s="14" t="s">
        <v>8</v>
      </c>
      <c r="AD74" s="14" t="s">
        <v>10</v>
      </c>
      <c r="AE74" s="14" t="s">
        <v>156</v>
      </c>
      <c r="AF74" s="14" t="s">
        <v>290</v>
      </c>
      <c r="AG74" s="14" t="s">
        <v>291</v>
      </c>
      <c r="AH74" s="14" t="s">
        <v>596</v>
      </c>
      <c r="AI74">
        <v>21884003</v>
      </c>
      <c r="AJ74" s="16">
        <v>45439.552037037036</v>
      </c>
      <c r="AK74">
        <v>2</v>
      </c>
      <c r="AL74">
        <v>302.63</v>
      </c>
      <c r="AM74">
        <v>54.47</v>
      </c>
      <c r="AN74">
        <v>357.1</v>
      </c>
      <c r="AO74" s="14" t="e">
        <f>VLOOKUP(PaquetesTramos_estados_1[[#This Row],[tienda_stock]],#REF!,2,0)</f>
        <v>#REF!</v>
      </c>
      <c r="AP74" s="18">
        <v>1.0138888888888888</v>
      </c>
      <c r="AQ74" s="19" t="str">
        <f>IF(PaquetesTramos_estados_1[[#This Row],[estado_paquete]]="Empaquetado","listo",PaquetesTramos_estados_1[[#This Row],[pagado]]+(PaquetesTramos_estados_1[[#This Row],[Lead Time]]-1))</f>
        <v>listo</v>
      </c>
      <c r="AR74" s="16" t="str">
        <f ca="1">IF(PaquetesTramos_estados_1[[#This Row],[estado_paquete]]="empaquetado","listo",TEXT((DAY(TODAY())-DAY(PaquetesTramos_estados_1[[#This Row],[pagado]])),"dd")&amp;" Dias")</f>
        <v>listo</v>
      </c>
      <c r="AS74" s="14" t="str">
        <f ca="1">IF(PaquetesTramos_estados_1[[#This Row],[estado_paquete]]="Empaquetado","listo",IF(NOW()&lt;PaquetesTramos_estados_1[[#This Row],[TimeLimite]],"Dentro de Tiempo","Fuera de Tiempo"))</f>
        <v>listo</v>
      </c>
      <c r="AT74" s="19" t="str">
        <f t="shared" si="1"/>
        <v>13:14</v>
      </c>
    </row>
    <row r="75" spans="1:46" x14ac:dyDescent="0.25">
      <c r="A75" s="14" t="s">
        <v>597</v>
      </c>
      <c r="B75" s="14" t="s">
        <v>17</v>
      </c>
      <c r="C75" s="14" t="s">
        <v>75</v>
      </c>
      <c r="D75" s="14" t="s">
        <v>1</v>
      </c>
      <c r="E75" s="14" t="s">
        <v>1</v>
      </c>
      <c r="F75" s="14" t="s">
        <v>19</v>
      </c>
      <c r="G75" s="14" t="s">
        <v>3</v>
      </c>
      <c r="H75" s="14" t="s">
        <v>288</v>
      </c>
      <c r="I75" s="14" t="s">
        <v>288</v>
      </c>
      <c r="J75" s="15">
        <v>45440</v>
      </c>
      <c r="K75" s="14" t="s">
        <v>598</v>
      </c>
      <c r="L75" s="16">
        <v>45439.581701388888</v>
      </c>
      <c r="M75" s="16"/>
      <c r="N75" s="16"/>
      <c r="O75" s="14" t="s">
        <v>288</v>
      </c>
      <c r="P75" s="14" t="s">
        <v>288</v>
      </c>
      <c r="Q75" s="14" t="s">
        <v>288</v>
      </c>
      <c r="R75" s="14" t="s">
        <v>288</v>
      </c>
      <c r="S75" s="14" t="s">
        <v>288</v>
      </c>
      <c r="T75" s="14" t="s">
        <v>17</v>
      </c>
      <c r="U75" s="14" t="s">
        <v>18</v>
      </c>
      <c r="V75" s="14" t="s">
        <v>6</v>
      </c>
      <c r="W75" s="14" t="s">
        <v>75</v>
      </c>
      <c r="X75" s="14" t="s">
        <v>1</v>
      </c>
      <c r="Y75" s="14" t="s">
        <v>1</v>
      </c>
      <c r="Z75" s="14" t="s">
        <v>19</v>
      </c>
      <c r="AA75" s="14" t="s">
        <v>7</v>
      </c>
      <c r="AB75" s="14" t="s">
        <v>599</v>
      </c>
      <c r="AC75" s="14" t="s">
        <v>8</v>
      </c>
      <c r="AD75" s="14" t="s">
        <v>88</v>
      </c>
      <c r="AE75" s="14" t="s">
        <v>5</v>
      </c>
      <c r="AF75" s="14" t="s">
        <v>290</v>
      </c>
      <c r="AG75" s="14" t="s">
        <v>291</v>
      </c>
      <c r="AH75" s="14" t="s">
        <v>600</v>
      </c>
      <c r="AI75">
        <v>43098061</v>
      </c>
      <c r="AJ75" s="16">
        <v>45439.581701388888</v>
      </c>
      <c r="AK75">
        <v>2</v>
      </c>
      <c r="AL75">
        <v>233.22</v>
      </c>
      <c r="AM75">
        <v>41.98</v>
      </c>
      <c r="AN75">
        <v>275.2</v>
      </c>
      <c r="AO75" s="14" t="e">
        <f>VLOOKUP(PaquetesTramos_estados_1[[#This Row],[tienda_stock]],#REF!,2,0)</f>
        <v>#REF!</v>
      </c>
      <c r="AP75" s="18">
        <v>1.0138888888888888</v>
      </c>
      <c r="AQ75" s="19">
        <f>IF(PaquetesTramos_estados_1[[#This Row],[estado_paquete]]="Empaquetado","listo",PaquetesTramos_estados_1[[#This Row],[pagado]]+(PaquetesTramos_estados_1[[#This Row],[Lead Time]]-1))</f>
        <v>45439.595590277779</v>
      </c>
      <c r="AR75" s="16" t="e">
        <f ca="1">IF(PaquetesTramos_estados_1[[#This Row],[estado_paquete]]="empaquetado","listo",TEXT((DAY(TODAY())-DAY(PaquetesTramos_estados_1[[#This Row],[pagado]])),"dd")&amp;" Dias")</f>
        <v>#VALUE!</v>
      </c>
      <c r="AS75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" s="19" t="str">
        <f t="shared" si="1"/>
        <v>13:57</v>
      </c>
    </row>
    <row r="76" spans="1:46" x14ac:dyDescent="0.25">
      <c r="A76" s="14" t="s">
        <v>601</v>
      </c>
      <c r="B76" s="14" t="s">
        <v>292</v>
      </c>
      <c r="C76" s="14" t="s">
        <v>602</v>
      </c>
      <c r="D76" s="14" t="s">
        <v>1</v>
      </c>
      <c r="E76" s="14" t="s">
        <v>1</v>
      </c>
      <c r="F76" s="14" t="s">
        <v>90</v>
      </c>
      <c r="G76" s="14" t="s">
        <v>30</v>
      </c>
      <c r="H76" s="14" t="s">
        <v>603</v>
      </c>
      <c r="I76" s="14" t="s">
        <v>288</v>
      </c>
      <c r="J76" s="15">
        <v>45444</v>
      </c>
      <c r="K76" s="14" t="s">
        <v>604</v>
      </c>
      <c r="L76" s="16">
        <v>45439.380462962959</v>
      </c>
      <c r="M76" s="16">
        <v>45439.45212962963</v>
      </c>
      <c r="N76" s="16"/>
      <c r="O76" s="14" t="s">
        <v>288</v>
      </c>
      <c r="P76" s="14" t="s">
        <v>288</v>
      </c>
      <c r="Q76" s="14" t="s">
        <v>288</v>
      </c>
      <c r="R76" s="14" t="s">
        <v>288</v>
      </c>
      <c r="S76" s="14" t="s">
        <v>288</v>
      </c>
      <c r="T76" s="14" t="s">
        <v>292</v>
      </c>
      <c r="U76" s="14" t="s">
        <v>84</v>
      </c>
      <c r="V76" s="14" t="s">
        <v>6</v>
      </c>
      <c r="W76" s="14" t="s">
        <v>602</v>
      </c>
      <c r="X76" s="14" t="s">
        <v>1</v>
      </c>
      <c r="Y76" s="14" t="s">
        <v>1</v>
      </c>
      <c r="Z76" s="14" t="s">
        <v>90</v>
      </c>
      <c r="AA76" s="14" t="s">
        <v>7</v>
      </c>
      <c r="AB76" s="14" t="s">
        <v>605</v>
      </c>
      <c r="AC76" s="14" t="s">
        <v>8</v>
      </c>
      <c r="AD76" s="14" t="s">
        <v>88</v>
      </c>
      <c r="AE76" s="14" t="s">
        <v>5</v>
      </c>
      <c r="AF76" s="14" t="s">
        <v>290</v>
      </c>
      <c r="AG76" s="14" t="s">
        <v>291</v>
      </c>
      <c r="AH76" s="14" t="s">
        <v>606</v>
      </c>
      <c r="AI76">
        <v>70444662</v>
      </c>
      <c r="AJ76" s="16">
        <v>45439.380462962959</v>
      </c>
      <c r="AK76">
        <v>3</v>
      </c>
      <c r="AL76">
        <v>142.69999999999999</v>
      </c>
      <c r="AM76">
        <v>25.7</v>
      </c>
      <c r="AN76">
        <v>168.4</v>
      </c>
      <c r="AO76" s="14" t="e">
        <f>VLOOKUP(PaquetesTramos_estados_1[[#This Row],[tienda_stock]],#REF!,2,0)</f>
        <v>#REF!</v>
      </c>
      <c r="AP76" s="18">
        <v>1.0138888888888888</v>
      </c>
      <c r="AQ76" s="19" t="str">
        <f>IF(PaquetesTramos_estados_1[[#This Row],[estado_paquete]]="Empaquetado","listo",PaquetesTramos_estados_1[[#This Row],[pagado]]+(PaquetesTramos_estados_1[[#This Row],[Lead Time]]-1))</f>
        <v>listo</v>
      </c>
      <c r="AR76" s="16" t="str">
        <f ca="1">IF(PaquetesTramos_estados_1[[#This Row],[estado_paquete]]="empaquetado","listo",TEXT((DAY(TODAY())-DAY(PaquetesTramos_estados_1[[#This Row],[pagado]])),"dd")&amp;" Dias")</f>
        <v>listo</v>
      </c>
      <c r="AS76" s="14" t="str">
        <f ca="1">IF(PaquetesTramos_estados_1[[#This Row],[estado_paquete]]="Empaquetado","listo",IF(NOW()&lt;PaquetesTramos_estados_1[[#This Row],[TimeLimite]],"Dentro de Tiempo","Fuera de Tiempo"))</f>
        <v>listo</v>
      </c>
      <c r="AT76" s="19" t="str">
        <f t="shared" si="1"/>
        <v>09:07</v>
      </c>
    </row>
    <row r="77" spans="1:46" x14ac:dyDescent="0.25">
      <c r="A77" s="14" t="s">
        <v>607</v>
      </c>
      <c r="B77" s="14" t="s">
        <v>292</v>
      </c>
      <c r="C77" s="14" t="s">
        <v>123</v>
      </c>
      <c r="D77" s="14" t="s">
        <v>105</v>
      </c>
      <c r="E77" s="14" t="s">
        <v>105</v>
      </c>
      <c r="F77" s="14" t="s">
        <v>105</v>
      </c>
      <c r="G77" s="14" t="s">
        <v>35</v>
      </c>
      <c r="H77" s="14" t="s">
        <v>288</v>
      </c>
      <c r="I77" s="14" t="s">
        <v>288</v>
      </c>
      <c r="J77" s="15">
        <v>45443</v>
      </c>
      <c r="K77" s="14" t="s">
        <v>608</v>
      </c>
      <c r="L77" s="16">
        <v>45439.667175925926</v>
      </c>
      <c r="M77" s="16">
        <v>45440.179479166669</v>
      </c>
      <c r="N77" s="16"/>
      <c r="O77" s="14" t="s">
        <v>288</v>
      </c>
      <c r="P77" s="14" t="s">
        <v>288</v>
      </c>
      <c r="Q77" s="14" t="s">
        <v>288</v>
      </c>
      <c r="R77" s="14" t="s">
        <v>288</v>
      </c>
      <c r="S77" s="14" t="s">
        <v>288</v>
      </c>
      <c r="T77" s="14" t="s">
        <v>292</v>
      </c>
      <c r="U77" s="14" t="s">
        <v>5</v>
      </c>
      <c r="V77" s="14" t="s">
        <v>6</v>
      </c>
      <c r="W77" s="14" t="s">
        <v>123</v>
      </c>
      <c r="X77" s="14" t="s">
        <v>105</v>
      </c>
      <c r="Y77" s="14" t="s">
        <v>105</v>
      </c>
      <c r="Z77" s="14" t="s">
        <v>105</v>
      </c>
      <c r="AA77" s="14" t="s">
        <v>7</v>
      </c>
      <c r="AB77" s="14" t="s">
        <v>609</v>
      </c>
      <c r="AC77" s="14" t="s">
        <v>8</v>
      </c>
      <c r="AD77" s="14" t="s">
        <v>32</v>
      </c>
      <c r="AE77" s="14" t="s">
        <v>5</v>
      </c>
      <c r="AF77" s="14" t="s">
        <v>290</v>
      </c>
      <c r="AG77" s="14" t="s">
        <v>291</v>
      </c>
      <c r="AH77" s="14" t="s">
        <v>610</v>
      </c>
      <c r="AI77">
        <v>48638590</v>
      </c>
      <c r="AJ77" s="16">
        <v>45439.667175925926</v>
      </c>
      <c r="AK77">
        <v>1</v>
      </c>
      <c r="AL77">
        <v>88.05</v>
      </c>
      <c r="AM77">
        <v>15.85</v>
      </c>
      <c r="AN77">
        <v>103.9</v>
      </c>
      <c r="AO77" s="14" t="e">
        <f>VLOOKUP(PaquetesTramos_estados_1[[#This Row],[tienda_stock]],#REF!,2,0)</f>
        <v>#REF!</v>
      </c>
      <c r="AP77" s="18">
        <v>1.0138888888888888</v>
      </c>
      <c r="AQ77" s="19" t="str">
        <f>IF(PaquetesTramos_estados_1[[#This Row],[estado_paquete]]="Empaquetado","listo",PaquetesTramos_estados_1[[#This Row],[pagado]]+(PaquetesTramos_estados_1[[#This Row],[Lead Time]]-1))</f>
        <v>listo</v>
      </c>
      <c r="AR77" s="16" t="str">
        <f ca="1">IF(PaquetesTramos_estados_1[[#This Row],[estado_paquete]]="empaquetado","listo",TEXT((DAY(TODAY())-DAY(PaquetesTramos_estados_1[[#This Row],[pagado]])),"dd")&amp;" Dias")</f>
        <v>listo</v>
      </c>
      <c r="AS77" s="14" t="str">
        <f ca="1">IF(PaquetesTramos_estados_1[[#This Row],[estado_paquete]]="Empaquetado","listo",IF(NOW()&lt;PaquetesTramos_estados_1[[#This Row],[TimeLimite]],"Dentro de Tiempo","Fuera de Tiempo"))</f>
        <v>listo</v>
      </c>
      <c r="AT77" s="19" t="str">
        <f t="shared" si="1"/>
        <v>16:00</v>
      </c>
    </row>
    <row r="78" spans="1:46" x14ac:dyDescent="0.25">
      <c r="A78" s="14" t="s">
        <v>611</v>
      </c>
      <c r="B78" s="14" t="s">
        <v>292</v>
      </c>
      <c r="C78" s="14" t="s">
        <v>49</v>
      </c>
      <c r="D78" s="14" t="s">
        <v>50</v>
      </c>
      <c r="E78" s="14" t="s">
        <v>51</v>
      </c>
      <c r="F78" s="14" t="s">
        <v>51</v>
      </c>
      <c r="G78" s="14" t="s">
        <v>35</v>
      </c>
      <c r="H78" s="14" t="s">
        <v>288</v>
      </c>
      <c r="I78" s="14" t="s">
        <v>288</v>
      </c>
      <c r="J78" s="15">
        <v>45443</v>
      </c>
      <c r="K78" s="14" t="s">
        <v>612</v>
      </c>
      <c r="L78" s="16">
        <v>45439.69630787037</v>
      </c>
      <c r="M78" s="16">
        <v>45440.193657407406</v>
      </c>
      <c r="N78" s="16"/>
      <c r="O78" s="14" t="s">
        <v>288</v>
      </c>
      <c r="P78" s="14" t="s">
        <v>288</v>
      </c>
      <c r="Q78" s="14" t="s">
        <v>288</v>
      </c>
      <c r="R78" s="14" t="s">
        <v>288</v>
      </c>
      <c r="S78" s="14" t="s">
        <v>288</v>
      </c>
      <c r="T78" s="14" t="s">
        <v>292</v>
      </c>
      <c r="U78" s="14" t="s">
        <v>5</v>
      </c>
      <c r="V78" s="14" t="s">
        <v>6</v>
      </c>
      <c r="W78" s="14" t="s">
        <v>49</v>
      </c>
      <c r="X78" s="14" t="s">
        <v>50</v>
      </c>
      <c r="Y78" s="14" t="s">
        <v>51</v>
      </c>
      <c r="Z78" s="14" t="s">
        <v>51</v>
      </c>
      <c r="AA78" s="14" t="s">
        <v>56</v>
      </c>
      <c r="AB78" s="14" t="s">
        <v>613</v>
      </c>
      <c r="AC78" s="14" t="s">
        <v>8</v>
      </c>
      <c r="AD78" s="14" t="s">
        <v>27</v>
      </c>
      <c r="AE78" s="14" t="s">
        <v>5</v>
      </c>
      <c r="AF78" s="14" t="s">
        <v>290</v>
      </c>
      <c r="AG78" s="14" t="s">
        <v>291</v>
      </c>
      <c r="AH78" s="14" t="s">
        <v>614</v>
      </c>
      <c r="AI78">
        <v>71807163</v>
      </c>
      <c r="AJ78" s="16">
        <v>45439.69630787037</v>
      </c>
      <c r="AK78">
        <v>2</v>
      </c>
      <c r="AL78">
        <v>342.54</v>
      </c>
      <c r="AM78">
        <v>61.66</v>
      </c>
      <c r="AN78">
        <v>404.2</v>
      </c>
      <c r="AO78" s="14" t="e">
        <f>VLOOKUP(PaquetesTramos_estados_1[[#This Row],[tienda_stock]],#REF!,2,0)</f>
        <v>#REF!</v>
      </c>
      <c r="AP78" s="18">
        <v>1.0138888888888888</v>
      </c>
      <c r="AQ78" s="19" t="str">
        <f>IF(PaquetesTramos_estados_1[[#This Row],[estado_paquete]]="Empaquetado","listo",PaquetesTramos_estados_1[[#This Row],[pagado]]+(PaquetesTramos_estados_1[[#This Row],[Lead Time]]-1))</f>
        <v>listo</v>
      </c>
      <c r="AR78" s="16" t="str">
        <f ca="1">IF(PaquetesTramos_estados_1[[#This Row],[estado_paquete]]="empaquetado","listo",TEXT((DAY(TODAY())-DAY(PaquetesTramos_estados_1[[#This Row],[pagado]])),"dd")&amp;" Dias")</f>
        <v>listo</v>
      </c>
      <c r="AS78" s="14" t="str">
        <f ca="1">IF(PaquetesTramos_estados_1[[#This Row],[estado_paquete]]="Empaquetado","listo",IF(NOW()&lt;PaquetesTramos_estados_1[[#This Row],[TimeLimite]],"Dentro de Tiempo","Fuera de Tiempo"))</f>
        <v>listo</v>
      </c>
      <c r="AT78" s="19" t="str">
        <f t="shared" si="1"/>
        <v>16:42</v>
      </c>
    </row>
    <row r="79" spans="1:46" x14ac:dyDescent="0.25">
      <c r="A79" s="14" t="s">
        <v>707</v>
      </c>
      <c r="B79" s="14" t="s">
        <v>292</v>
      </c>
      <c r="C79" s="14" t="s">
        <v>139</v>
      </c>
      <c r="D79" s="14" t="s">
        <v>29</v>
      </c>
      <c r="E79" s="14" t="s">
        <v>140</v>
      </c>
      <c r="F79" s="14" t="s">
        <v>140</v>
      </c>
      <c r="G79" s="14" t="s">
        <v>35</v>
      </c>
      <c r="H79" s="14" t="s">
        <v>288</v>
      </c>
      <c r="I79" s="14" t="s">
        <v>288</v>
      </c>
      <c r="J79" s="15">
        <v>45444</v>
      </c>
      <c r="K79" s="14" t="s">
        <v>708</v>
      </c>
      <c r="L79" s="16">
        <v>45439.706863425927</v>
      </c>
      <c r="M79" s="16">
        <v>45440.210138888891</v>
      </c>
      <c r="N79" s="16"/>
      <c r="O79" s="14" t="s">
        <v>288</v>
      </c>
      <c r="P79" s="14" t="s">
        <v>288</v>
      </c>
      <c r="Q79" s="14" t="s">
        <v>288</v>
      </c>
      <c r="R79" s="14" t="s">
        <v>288</v>
      </c>
      <c r="S79" s="14" t="s">
        <v>288</v>
      </c>
      <c r="T79" s="14" t="s">
        <v>292</v>
      </c>
      <c r="U79" s="14" t="s">
        <v>5</v>
      </c>
      <c r="V79" s="14" t="s">
        <v>6</v>
      </c>
      <c r="W79" s="14" t="s">
        <v>139</v>
      </c>
      <c r="X79" s="14" t="s">
        <v>29</v>
      </c>
      <c r="Y79" s="14" t="s">
        <v>140</v>
      </c>
      <c r="Z79" s="14" t="s">
        <v>140</v>
      </c>
      <c r="AA79" s="14" t="s">
        <v>7</v>
      </c>
      <c r="AB79" s="14" t="s">
        <v>709</v>
      </c>
      <c r="AC79" s="14" t="s">
        <v>8</v>
      </c>
      <c r="AD79" s="14" t="s">
        <v>27</v>
      </c>
      <c r="AE79" s="14" t="s">
        <v>5</v>
      </c>
      <c r="AF79" s="14" t="s">
        <v>290</v>
      </c>
      <c r="AG79" s="14" t="s">
        <v>291</v>
      </c>
      <c r="AH79" s="14" t="s">
        <v>710</v>
      </c>
      <c r="AI79">
        <v>70053428</v>
      </c>
      <c r="AJ79" s="16">
        <v>45439.706863425927</v>
      </c>
      <c r="AK79">
        <v>1</v>
      </c>
      <c r="AL79">
        <v>128.13</v>
      </c>
      <c r="AM79">
        <v>23.07</v>
      </c>
      <c r="AN79">
        <v>151.19999999999999</v>
      </c>
      <c r="AO79" s="14" t="e">
        <f>VLOOKUP(PaquetesTramos_estados_1[[#This Row],[tienda_stock]],#REF!,2,0)</f>
        <v>#REF!</v>
      </c>
      <c r="AP79" s="18">
        <v>1.0138888888888888</v>
      </c>
      <c r="AQ79" s="19" t="str">
        <f>IF(PaquetesTramos_estados_1[[#This Row],[estado_paquete]]="Empaquetado","listo",PaquetesTramos_estados_1[[#This Row],[pagado]]+(PaquetesTramos_estados_1[[#This Row],[Lead Time]]-1))</f>
        <v>listo</v>
      </c>
      <c r="AR79" s="16" t="str">
        <f ca="1">IF(PaquetesTramos_estados_1[[#This Row],[estado_paquete]]="empaquetado","listo",TEXT((DAY(TODAY())-DAY(PaquetesTramos_estados_1[[#This Row],[pagado]])),"dd")&amp;" Dias")</f>
        <v>listo</v>
      </c>
      <c r="AS79" s="14" t="str">
        <f ca="1">IF(PaquetesTramos_estados_1[[#This Row],[estado_paquete]]="Empaquetado","listo",IF(NOW()&lt;PaquetesTramos_estados_1[[#This Row],[TimeLimite]],"Dentro de Tiempo","Fuera de Tiempo"))</f>
        <v>listo</v>
      </c>
      <c r="AT79" s="19" t="str">
        <f t="shared" si="1"/>
        <v>16:57</v>
      </c>
    </row>
    <row r="80" spans="1:46" x14ac:dyDescent="0.25">
      <c r="A80" s="14" t="s">
        <v>711</v>
      </c>
      <c r="B80" s="14" t="s">
        <v>17</v>
      </c>
      <c r="C80" s="14" t="s">
        <v>5</v>
      </c>
      <c r="D80" s="14" t="s">
        <v>1</v>
      </c>
      <c r="E80" s="14" t="s">
        <v>1</v>
      </c>
      <c r="F80" s="14" t="s">
        <v>19</v>
      </c>
      <c r="G80" s="14" t="s">
        <v>3</v>
      </c>
      <c r="H80" s="14" t="s">
        <v>288</v>
      </c>
      <c r="I80" s="14" t="s">
        <v>288</v>
      </c>
      <c r="J80" s="15">
        <v>45442</v>
      </c>
      <c r="K80" s="14" t="s">
        <v>712</v>
      </c>
      <c r="L80" s="16">
        <v>45439.743460648147</v>
      </c>
      <c r="M80" s="16"/>
      <c r="N80" s="16"/>
      <c r="O80" s="14" t="s">
        <v>288</v>
      </c>
      <c r="P80" s="14" t="s">
        <v>288</v>
      </c>
      <c r="Q80" s="14" t="s">
        <v>288</v>
      </c>
      <c r="R80" s="14" t="s">
        <v>288</v>
      </c>
      <c r="S80" s="14" t="s">
        <v>288</v>
      </c>
      <c r="T80" s="14" t="s">
        <v>17</v>
      </c>
      <c r="U80" s="14" t="s">
        <v>75</v>
      </c>
      <c r="V80" s="14" t="s">
        <v>87</v>
      </c>
      <c r="W80" s="14" t="s">
        <v>288</v>
      </c>
      <c r="X80" s="14" t="s">
        <v>288</v>
      </c>
      <c r="Y80" s="14" t="s">
        <v>288</v>
      </c>
      <c r="Z80" s="14" t="s">
        <v>288</v>
      </c>
      <c r="AA80" s="14" t="s">
        <v>7</v>
      </c>
      <c r="AB80" s="14" t="s">
        <v>713</v>
      </c>
      <c r="AC80" s="14" t="s">
        <v>8</v>
      </c>
      <c r="AD80" s="14" t="s">
        <v>88</v>
      </c>
      <c r="AE80" s="14" t="s">
        <v>5</v>
      </c>
      <c r="AF80" s="14" t="s">
        <v>290</v>
      </c>
      <c r="AG80" s="14" t="s">
        <v>291</v>
      </c>
      <c r="AH80" s="14" t="s">
        <v>714</v>
      </c>
      <c r="AI80">
        <v>76309788</v>
      </c>
      <c r="AJ80" s="16">
        <v>45439.743460648147</v>
      </c>
      <c r="AK80">
        <v>1</v>
      </c>
      <c r="AL80">
        <v>42.2</v>
      </c>
      <c r="AM80">
        <v>7.6</v>
      </c>
      <c r="AN80">
        <v>49.8</v>
      </c>
      <c r="AO80" s="14" t="e">
        <f>VLOOKUP(PaquetesTramos_estados_1[[#This Row],[tienda_stock]],#REF!,2,0)</f>
        <v>#REF!</v>
      </c>
      <c r="AP80" s="18">
        <v>1.0138888888888888</v>
      </c>
      <c r="AQ80" s="19">
        <f>IF(PaquetesTramos_estados_1[[#This Row],[estado_paquete]]="Empaquetado","listo",PaquetesTramos_estados_1[[#This Row],[pagado]]+(PaquetesTramos_estados_1[[#This Row],[Lead Time]]-1))</f>
        <v>45439.757349537038</v>
      </c>
      <c r="AR80" s="16" t="e">
        <f ca="1">IF(PaquetesTramos_estados_1[[#This Row],[estado_paquete]]="empaquetado","listo",TEXT((DAY(TODAY())-DAY(PaquetesTramos_estados_1[[#This Row],[pagado]])),"dd")&amp;" Dias")</f>
        <v>#VALUE!</v>
      </c>
      <c r="AS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80" s="19" t="str">
        <f t="shared" si="1"/>
        <v>17:50</v>
      </c>
    </row>
    <row r="81" spans="1:46" x14ac:dyDescent="0.25">
      <c r="A81" s="14" t="s">
        <v>715</v>
      </c>
      <c r="B81" s="14" t="s">
        <v>292</v>
      </c>
      <c r="C81" s="14" t="s">
        <v>288</v>
      </c>
      <c r="D81" s="14" t="s">
        <v>1</v>
      </c>
      <c r="E81" s="14" t="s">
        <v>1</v>
      </c>
      <c r="F81" s="14" t="s">
        <v>143</v>
      </c>
      <c r="G81" s="14" t="s">
        <v>89</v>
      </c>
      <c r="H81" s="14" t="s">
        <v>288</v>
      </c>
      <c r="I81" s="14" t="s">
        <v>288</v>
      </c>
      <c r="J81" s="15">
        <v>45440</v>
      </c>
      <c r="K81" s="14" t="s">
        <v>716</v>
      </c>
      <c r="L81" s="16">
        <v>45439.753576388888</v>
      </c>
      <c r="M81" s="16">
        <v>45440.181354166663</v>
      </c>
      <c r="N81" s="16"/>
      <c r="O81" s="14" t="s">
        <v>288</v>
      </c>
      <c r="P81" s="14" t="s">
        <v>288</v>
      </c>
      <c r="Q81" s="14" t="s">
        <v>288</v>
      </c>
      <c r="R81" s="14" t="s">
        <v>288</v>
      </c>
      <c r="S81" s="14" t="s">
        <v>288</v>
      </c>
      <c r="T81" s="14" t="s">
        <v>292</v>
      </c>
      <c r="U81" s="14" t="s">
        <v>5</v>
      </c>
      <c r="V81" s="14" t="s">
        <v>87</v>
      </c>
      <c r="W81" s="14" t="s">
        <v>288</v>
      </c>
      <c r="X81" s="14" t="s">
        <v>288</v>
      </c>
      <c r="Y81" s="14" t="s">
        <v>288</v>
      </c>
      <c r="Z81" s="14" t="s">
        <v>288</v>
      </c>
      <c r="AA81" s="14" t="s">
        <v>7</v>
      </c>
      <c r="AB81" s="14" t="s">
        <v>717</v>
      </c>
      <c r="AC81" s="14" t="s">
        <v>8</v>
      </c>
      <c r="AD81" s="14" t="s">
        <v>27</v>
      </c>
      <c r="AE81" s="14" t="s">
        <v>5</v>
      </c>
      <c r="AF81" s="14" t="s">
        <v>290</v>
      </c>
      <c r="AG81" s="14" t="s">
        <v>291</v>
      </c>
      <c r="AH81" s="14" t="s">
        <v>718</v>
      </c>
      <c r="AI81">
        <v>46251489</v>
      </c>
      <c r="AJ81" s="16">
        <v>45439.753576388888</v>
      </c>
      <c r="AK81">
        <v>3</v>
      </c>
      <c r="AL81">
        <v>123.39</v>
      </c>
      <c r="AM81">
        <v>22.21</v>
      </c>
      <c r="AN81">
        <v>145.6</v>
      </c>
      <c r="AO81" s="14" t="e">
        <f>VLOOKUP(PaquetesTramos_estados_1[[#This Row],[tienda_stock]],#REF!,2,0)</f>
        <v>#REF!</v>
      </c>
      <c r="AP81" s="18">
        <v>1.0138888888888888</v>
      </c>
      <c r="AQ81" s="19" t="str">
        <f>IF(PaquetesTramos_estados_1[[#This Row],[estado_paquete]]="Empaquetado","listo",PaquetesTramos_estados_1[[#This Row],[pagado]]+(PaquetesTramos_estados_1[[#This Row],[Lead Time]]-1))</f>
        <v>listo</v>
      </c>
      <c r="AR81" s="16" t="str">
        <f ca="1">IF(PaquetesTramos_estados_1[[#This Row],[estado_paquete]]="empaquetado","listo",TEXT((DAY(TODAY())-DAY(PaquetesTramos_estados_1[[#This Row],[pagado]])),"dd")&amp;" Dias")</f>
        <v>listo</v>
      </c>
      <c r="AS81" s="14" t="str">
        <f ca="1">IF(PaquetesTramos_estados_1[[#This Row],[estado_paquete]]="Empaquetado","listo",IF(NOW()&lt;PaquetesTramos_estados_1[[#This Row],[TimeLimite]],"Dentro de Tiempo","Fuera de Tiempo"))</f>
        <v>listo</v>
      </c>
      <c r="AT81" s="19" t="str">
        <f t="shared" si="1"/>
        <v>18:05</v>
      </c>
    </row>
    <row r="82" spans="1:46" x14ac:dyDescent="0.25">
      <c r="A82" s="14" t="s">
        <v>719</v>
      </c>
      <c r="B82" s="14" t="s">
        <v>292</v>
      </c>
      <c r="C82" s="14" t="s">
        <v>136</v>
      </c>
      <c r="D82" s="14" t="s">
        <v>73</v>
      </c>
      <c r="E82" s="14" t="s">
        <v>74</v>
      </c>
      <c r="F82" s="14" t="s">
        <v>74</v>
      </c>
      <c r="G82" s="14" t="s">
        <v>35</v>
      </c>
      <c r="H82" s="14" t="s">
        <v>288</v>
      </c>
      <c r="I82" s="14" t="s">
        <v>288</v>
      </c>
      <c r="J82" s="15">
        <v>45443</v>
      </c>
      <c r="K82" s="14" t="s">
        <v>720</v>
      </c>
      <c r="L82" s="16">
        <v>45439.757256944446</v>
      </c>
      <c r="M82" s="16">
        <v>45440.303923611114</v>
      </c>
      <c r="N82" s="16"/>
      <c r="O82" s="14" t="s">
        <v>288</v>
      </c>
      <c r="P82" s="14" t="s">
        <v>288</v>
      </c>
      <c r="Q82" s="14" t="s">
        <v>288</v>
      </c>
      <c r="R82" s="14" t="s">
        <v>288</v>
      </c>
      <c r="S82" s="14" t="s">
        <v>288</v>
      </c>
      <c r="T82" s="14" t="s">
        <v>292</v>
      </c>
      <c r="U82" s="14" t="s">
        <v>5</v>
      </c>
      <c r="V82" s="14" t="s">
        <v>6</v>
      </c>
      <c r="W82" s="14" t="s">
        <v>136</v>
      </c>
      <c r="X82" s="14" t="s">
        <v>73</v>
      </c>
      <c r="Y82" s="14" t="s">
        <v>74</v>
      </c>
      <c r="Z82" s="14" t="s">
        <v>74</v>
      </c>
      <c r="AA82" s="14" t="s">
        <v>7</v>
      </c>
      <c r="AB82" s="14" t="s">
        <v>721</v>
      </c>
      <c r="AC82" s="14" t="s">
        <v>8</v>
      </c>
      <c r="AD82" s="14" t="s">
        <v>32</v>
      </c>
      <c r="AE82" s="14" t="s">
        <v>5</v>
      </c>
      <c r="AF82" s="14" t="s">
        <v>290</v>
      </c>
      <c r="AG82" s="14" t="s">
        <v>291</v>
      </c>
      <c r="AH82" s="14" t="s">
        <v>722</v>
      </c>
      <c r="AI82">
        <v>17408556</v>
      </c>
      <c r="AJ82" s="16">
        <v>45439.757256944446</v>
      </c>
      <c r="AK82">
        <v>1</v>
      </c>
      <c r="AL82">
        <v>120.59</v>
      </c>
      <c r="AM82">
        <v>21.71</v>
      </c>
      <c r="AN82">
        <v>142.30000000000001</v>
      </c>
      <c r="AO82" s="14" t="e">
        <f>VLOOKUP(PaquetesTramos_estados_1[[#This Row],[tienda_stock]],#REF!,2,0)</f>
        <v>#REF!</v>
      </c>
      <c r="AP82" s="18">
        <v>1.0138888888888888</v>
      </c>
      <c r="AQ82" s="19" t="str">
        <f>IF(PaquetesTramos_estados_1[[#This Row],[estado_paquete]]="Empaquetado","listo",PaquetesTramos_estados_1[[#This Row],[pagado]]+(PaquetesTramos_estados_1[[#This Row],[Lead Time]]-1))</f>
        <v>listo</v>
      </c>
      <c r="AR82" s="16" t="str">
        <f ca="1">IF(PaquetesTramos_estados_1[[#This Row],[estado_paquete]]="empaquetado","listo",TEXT((DAY(TODAY())-DAY(PaquetesTramos_estados_1[[#This Row],[pagado]])),"dd")&amp;" Dias")</f>
        <v>listo</v>
      </c>
      <c r="AS82" s="14" t="str">
        <f ca="1">IF(PaquetesTramos_estados_1[[#This Row],[estado_paquete]]="Empaquetado","listo",IF(NOW()&lt;PaquetesTramos_estados_1[[#This Row],[TimeLimite]],"Dentro de Tiempo","Fuera de Tiempo"))</f>
        <v>listo</v>
      </c>
      <c r="AT82" s="19" t="str">
        <f t="shared" si="1"/>
        <v>18:10</v>
      </c>
    </row>
    <row r="83" spans="1:46" x14ac:dyDescent="0.25">
      <c r="A83" s="14" t="s">
        <v>723</v>
      </c>
      <c r="B83" s="14" t="s">
        <v>17</v>
      </c>
      <c r="C83" s="14" t="s">
        <v>5</v>
      </c>
      <c r="D83" s="14" t="s">
        <v>1</v>
      </c>
      <c r="E83" s="14" t="s">
        <v>1</v>
      </c>
      <c r="F83" s="14" t="s">
        <v>19</v>
      </c>
      <c r="G83" s="14" t="s">
        <v>3</v>
      </c>
      <c r="H83" s="14" t="s">
        <v>288</v>
      </c>
      <c r="I83" s="14" t="s">
        <v>288</v>
      </c>
      <c r="J83" s="15">
        <v>45443</v>
      </c>
      <c r="K83" s="14" t="s">
        <v>724</v>
      </c>
      <c r="L83" s="16">
        <v>45439.75681712963</v>
      </c>
      <c r="M83" s="16"/>
      <c r="N83" s="16"/>
      <c r="O83" s="14" t="s">
        <v>288</v>
      </c>
      <c r="P83" s="14" t="s">
        <v>288</v>
      </c>
      <c r="Q83" s="14" t="s">
        <v>288</v>
      </c>
      <c r="R83" s="14" t="s">
        <v>288</v>
      </c>
      <c r="S83" s="14" t="s">
        <v>288</v>
      </c>
      <c r="T83" s="14" t="s">
        <v>17</v>
      </c>
      <c r="U83" s="14" t="s">
        <v>18</v>
      </c>
      <c r="V83" s="14" t="s">
        <v>6</v>
      </c>
      <c r="W83" s="14" t="s">
        <v>49</v>
      </c>
      <c r="X83" s="14" t="s">
        <v>50</v>
      </c>
      <c r="Y83" s="14" t="s">
        <v>51</v>
      </c>
      <c r="Z83" s="14" t="s">
        <v>51</v>
      </c>
      <c r="AA83" s="14" t="s">
        <v>56</v>
      </c>
      <c r="AB83" s="14" t="s">
        <v>725</v>
      </c>
      <c r="AC83" s="14" t="s">
        <v>8</v>
      </c>
      <c r="AD83" s="14" t="s">
        <v>88</v>
      </c>
      <c r="AE83" s="14" t="s">
        <v>5</v>
      </c>
      <c r="AF83" s="14" t="s">
        <v>290</v>
      </c>
      <c r="AG83" s="14" t="s">
        <v>291</v>
      </c>
      <c r="AH83" s="14" t="s">
        <v>726</v>
      </c>
      <c r="AI83">
        <v>73960575</v>
      </c>
      <c r="AJ83" s="16">
        <v>45439.75681712963</v>
      </c>
      <c r="AK83">
        <v>4</v>
      </c>
      <c r="AL83">
        <v>706.86</v>
      </c>
      <c r="AM83">
        <v>127.24</v>
      </c>
      <c r="AN83">
        <v>834.1</v>
      </c>
      <c r="AO83" s="14" t="e">
        <f>VLOOKUP(PaquetesTramos_estados_1[[#This Row],[tienda_stock]],#REF!,2,0)</f>
        <v>#REF!</v>
      </c>
      <c r="AP83" s="18">
        <v>1.0138888888888888</v>
      </c>
      <c r="AQ83" s="19">
        <f>IF(PaquetesTramos_estados_1[[#This Row],[estado_paquete]]="Empaquetado","listo",PaquetesTramos_estados_1[[#This Row],[pagado]]+(PaquetesTramos_estados_1[[#This Row],[Lead Time]]-1))</f>
        <v>45439.77070601852</v>
      </c>
      <c r="AR83" s="16" t="e">
        <f ca="1">IF(PaquetesTramos_estados_1[[#This Row],[estado_paquete]]="empaquetado","listo",TEXT((DAY(TODAY())-DAY(PaquetesTramos_estados_1[[#This Row],[pagado]])),"dd")&amp;" Dias")</f>
        <v>#VALUE!</v>
      </c>
      <c r="AS83" s="14" t="str">
        <f ca="1">IF(PaquetesTramos_estados_1[[#This Row],[estado_paquete]]="Empaquetado","listo",IF(NOW()&lt;PaquetesTramos_estados_1[[#This Row],[TimeLimite]],"Dentro de Tiempo","Fuera de Tiempo"))</f>
        <v>Fuera de Tiempo</v>
      </c>
      <c r="AT83" s="19" t="str">
        <f t="shared" si="1"/>
        <v>18:09</v>
      </c>
    </row>
    <row r="84" spans="1:46" x14ac:dyDescent="0.25">
      <c r="A84" s="14" t="s">
        <v>727</v>
      </c>
      <c r="B84" s="14" t="s">
        <v>292</v>
      </c>
      <c r="C84" s="14" t="s">
        <v>49</v>
      </c>
      <c r="D84" s="14" t="s">
        <v>50</v>
      </c>
      <c r="E84" s="14" t="s">
        <v>51</v>
      </c>
      <c r="F84" s="14" t="s">
        <v>51</v>
      </c>
      <c r="G84" s="14" t="s">
        <v>35</v>
      </c>
      <c r="H84" s="14" t="s">
        <v>288</v>
      </c>
      <c r="I84" s="14" t="s">
        <v>288</v>
      </c>
      <c r="J84" s="15">
        <v>45443</v>
      </c>
      <c r="K84" s="14" t="s">
        <v>728</v>
      </c>
      <c r="L84" s="16">
        <v>45439.75681712963</v>
      </c>
      <c r="M84" s="16">
        <v>45440.305046296293</v>
      </c>
      <c r="N84" s="16"/>
      <c r="O84" s="14" t="s">
        <v>288</v>
      </c>
      <c r="P84" s="14" t="s">
        <v>288</v>
      </c>
      <c r="Q84" s="14" t="s">
        <v>288</v>
      </c>
      <c r="R84" s="14" t="s">
        <v>288</v>
      </c>
      <c r="S84" s="14" t="s">
        <v>288</v>
      </c>
      <c r="T84" s="14" t="s">
        <v>292</v>
      </c>
      <c r="U84" s="14" t="s">
        <v>5</v>
      </c>
      <c r="V84" s="14" t="s">
        <v>6</v>
      </c>
      <c r="W84" s="14" t="s">
        <v>49</v>
      </c>
      <c r="X84" s="14" t="s">
        <v>50</v>
      </c>
      <c r="Y84" s="14" t="s">
        <v>51</v>
      </c>
      <c r="Z84" s="14" t="s">
        <v>51</v>
      </c>
      <c r="AA84" s="14" t="s">
        <v>56</v>
      </c>
      <c r="AB84" s="14" t="s">
        <v>725</v>
      </c>
      <c r="AC84" s="14" t="s">
        <v>8</v>
      </c>
      <c r="AD84" s="14" t="s">
        <v>88</v>
      </c>
      <c r="AE84" s="14" t="s">
        <v>5</v>
      </c>
      <c r="AF84" s="14" t="s">
        <v>290</v>
      </c>
      <c r="AG84" s="14" t="s">
        <v>291</v>
      </c>
      <c r="AH84" s="14" t="s">
        <v>726</v>
      </c>
      <c r="AI84">
        <v>73960575</v>
      </c>
      <c r="AJ84" s="16">
        <v>45439.75681712963</v>
      </c>
      <c r="AK84">
        <v>4</v>
      </c>
      <c r="AL84">
        <v>706.86</v>
      </c>
      <c r="AM84">
        <v>127.24</v>
      </c>
      <c r="AN84">
        <v>834.1</v>
      </c>
      <c r="AO84" s="14" t="e">
        <f>VLOOKUP(PaquetesTramos_estados_1[[#This Row],[tienda_stock]],#REF!,2,0)</f>
        <v>#REF!</v>
      </c>
      <c r="AP84" s="18">
        <v>1.0138888888888888</v>
      </c>
      <c r="AQ84" s="19" t="str">
        <f>IF(PaquetesTramos_estados_1[[#This Row],[estado_paquete]]="Empaquetado","listo",PaquetesTramos_estados_1[[#This Row],[pagado]]+(PaquetesTramos_estados_1[[#This Row],[Lead Time]]-1))</f>
        <v>listo</v>
      </c>
      <c r="AR84" s="16" t="str">
        <f ca="1">IF(PaquetesTramos_estados_1[[#This Row],[estado_paquete]]="empaquetado","listo",TEXT((DAY(TODAY())-DAY(PaquetesTramos_estados_1[[#This Row],[pagado]])),"dd")&amp;" Dias")</f>
        <v>listo</v>
      </c>
      <c r="AS84" s="14" t="str">
        <f ca="1">IF(PaquetesTramos_estados_1[[#This Row],[estado_paquete]]="Empaquetado","listo",IF(NOW()&lt;PaquetesTramos_estados_1[[#This Row],[TimeLimite]],"Dentro de Tiempo","Fuera de Tiempo"))</f>
        <v>listo</v>
      </c>
      <c r="AT84" s="19" t="str">
        <f t="shared" si="1"/>
        <v>18:09</v>
      </c>
    </row>
    <row r="85" spans="1:46" x14ac:dyDescent="0.25">
      <c r="A85" s="14" t="s">
        <v>729</v>
      </c>
      <c r="B85" s="14" t="s">
        <v>20</v>
      </c>
      <c r="C85" s="14" t="s">
        <v>123</v>
      </c>
      <c r="D85" s="14" t="s">
        <v>105</v>
      </c>
      <c r="E85" s="14" t="s">
        <v>105</v>
      </c>
      <c r="F85" s="14" t="s">
        <v>105</v>
      </c>
      <c r="G85" s="14" t="s">
        <v>35</v>
      </c>
      <c r="H85" s="14" t="s">
        <v>288</v>
      </c>
      <c r="I85" s="14" t="s">
        <v>288</v>
      </c>
      <c r="J85" s="15">
        <v>45443</v>
      </c>
      <c r="K85" s="14" t="s">
        <v>730</v>
      </c>
      <c r="L85" s="16">
        <v>45439.819212962961</v>
      </c>
      <c r="M85" s="16"/>
      <c r="N85" s="16"/>
      <c r="O85" s="14" t="s">
        <v>288</v>
      </c>
      <c r="P85" s="14" t="s">
        <v>288</v>
      </c>
      <c r="Q85" s="14" t="s">
        <v>288</v>
      </c>
      <c r="R85" s="14" t="s">
        <v>288</v>
      </c>
      <c r="S85" s="14" t="s">
        <v>288</v>
      </c>
      <c r="T85" s="14" t="s">
        <v>20</v>
      </c>
      <c r="U85" s="14" t="s">
        <v>5</v>
      </c>
      <c r="V85" s="14" t="s">
        <v>6</v>
      </c>
      <c r="W85" s="14" t="s">
        <v>123</v>
      </c>
      <c r="X85" s="14" t="s">
        <v>105</v>
      </c>
      <c r="Y85" s="14" t="s">
        <v>105</v>
      </c>
      <c r="Z85" s="14" t="s">
        <v>105</v>
      </c>
      <c r="AA85" s="14" t="s">
        <v>7</v>
      </c>
      <c r="AB85" s="14" t="s">
        <v>731</v>
      </c>
      <c r="AC85" s="14" t="s">
        <v>8</v>
      </c>
      <c r="AD85" s="14" t="s">
        <v>9</v>
      </c>
      <c r="AE85" s="14" t="s">
        <v>123</v>
      </c>
      <c r="AF85" s="14" t="s">
        <v>290</v>
      </c>
      <c r="AG85" s="14" t="s">
        <v>291</v>
      </c>
      <c r="AH85" s="14" t="s">
        <v>732</v>
      </c>
      <c r="AI85">
        <v>26678746</v>
      </c>
      <c r="AJ85" s="16">
        <v>45439.819212962961</v>
      </c>
      <c r="AK85">
        <v>1</v>
      </c>
      <c r="AL85">
        <v>105.76</v>
      </c>
      <c r="AM85">
        <v>19.04</v>
      </c>
      <c r="AN85">
        <v>124.8</v>
      </c>
      <c r="AO85" s="14" t="e">
        <f>VLOOKUP(PaquetesTramos_estados_1[[#This Row],[tienda_stock]],#REF!,2,0)</f>
        <v>#REF!</v>
      </c>
      <c r="AP85" s="18">
        <v>1.0138888888888888</v>
      </c>
      <c r="AQ85" s="19">
        <f>IF(PaquetesTramos_estados_1[[#This Row],[estado_paquete]]="Empaquetado","listo",PaquetesTramos_estados_1[[#This Row],[pagado]]+(PaquetesTramos_estados_1[[#This Row],[Lead Time]]-1))</f>
        <v>45439.833101851851</v>
      </c>
      <c r="AR85" s="16" t="e">
        <f ca="1">IF(PaquetesTramos_estados_1[[#This Row],[estado_paquete]]="empaquetado","listo",TEXT((DAY(TODAY())-DAY(PaquetesTramos_estados_1[[#This Row],[pagado]])),"dd")&amp;" Dias")</f>
        <v>#VALUE!</v>
      </c>
      <c r="AS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85" s="19" t="str">
        <f t="shared" si="1"/>
        <v>19:39</v>
      </c>
    </row>
    <row r="86" spans="1:46" x14ac:dyDescent="0.25">
      <c r="A86" s="14" t="s">
        <v>733</v>
      </c>
      <c r="B86" s="14" t="s">
        <v>17</v>
      </c>
      <c r="C86" s="14" t="s">
        <v>5</v>
      </c>
      <c r="D86" s="14" t="s">
        <v>1</v>
      </c>
      <c r="E86" s="14" t="s">
        <v>1</v>
      </c>
      <c r="F86" s="14" t="s">
        <v>19</v>
      </c>
      <c r="G86" s="14" t="s">
        <v>3</v>
      </c>
      <c r="H86" s="14" t="s">
        <v>288</v>
      </c>
      <c r="I86" s="14" t="s">
        <v>288</v>
      </c>
      <c r="J86" s="15">
        <v>45444</v>
      </c>
      <c r="K86" s="14" t="s">
        <v>734</v>
      </c>
      <c r="L86" s="16">
        <v>45439.835231481484</v>
      </c>
      <c r="M86" s="16"/>
      <c r="N86" s="16"/>
      <c r="O86" s="14" t="s">
        <v>288</v>
      </c>
      <c r="P86" s="14" t="s">
        <v>288</v>
      </c>
      <c r="Q86" s="14" t="s">
        <v>288</v>
      </c>
      <c r="R86" s="14" t="s">
        <v>288</v>
      </c>
      <c r="S86" s="14" t="s">
        <v>288</v>
      </c>
      <c r="T86" s="14" t="s">
        <v>17</v>
      </c>
      <c r="U86" s="14" t="s">
        <v>18</v>
      </c>
      <c r="V86" s="14" t="s">
        <v>6</v>
      </c>
      <c r="W86" s="14" t="s">
        <v>139</v>
      </c>
      <c r="X86" s="14" t="s">
        <v>29</v>
      </c>
      <c r="Y86" s="14" t="s">
        <v>140</v>
      </c>
      <c r="Z86" s="14" t="s">
        <v>140</v>
      </c>
      <c r="AA86" s="14" t="s">
        <v>56</v>
      </c>
      <c r="AB86" s="14" t="s">
        <v>735</v>
      </c>
      <c r="AC86" s="14" t="s">
        <v>8</v>
      </c>
      <c r="AD86" s="14" t="s">
        <v>10</v>
      </c>
      <c r="AE86" s="14" t="s">
        <v>139</v>
      </c>
      <c r="AF86" s="14" t="s">
        <v>290</v>
      </c>
      <c r="AG86" s="14" t="s">
        <v>291</v>
      </c>
      <c r="AH86" s="14" t="s">
        <v>736</v>
      </c>
      <c r="AI86">
        <v>42050412</v>
      </c>
      <c r="AJ86" s="16">
        <v>45439.835231481484</v>
      </c>
      <c r="AK86">
        <v>3</v>
      </c>
      <c r="AL86">
        <v>456.94</v>
      </c>
      <c r="AM86">
        <v>82.26</v>
      </c>
      <c r="AN86">
        <v>539.20000000000005</v>
      </c>
      <c r="AO86" s="14" t="e">
        <f>VLOOKUP(PaquetesTramos_estados_1[[#This Row],[tienda_stock]],#REF!,2,0)</f>
        <v>#REF!</v>
      </c>
      <c r="AP86" s="18">
        <v>1.0138888888888888</v>
      </c>
      <c r="AQ86" s="19">
        <f>IF(PaquetesTramos_estados_1[[#This Row],[estado_paquete]]="Empaquetado","listo",PaquetesTramos_estados_1[[#This Row],[pagado]]+(PaquetesTramos_estados_1[[#This Row],[Lead Time]]-1))</f>
        <v>45439.849120370374</v>
      </c>
      <c r="AR86" s="16" t="e">
        <f ca="1">IF(PaquetesTramos_estados_1[[#This Row],[estado_paquete]]="empaquetado","listo",TEXT((DAY(TODAY())-DAY(PaquetesTramos_estados_1[[#This Row],[pagado]])),"dd")&amp;" Dias")</f>
        <v>#VALUE!</v>
      </c>
      <c r="AS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86" s="19" t="str">
        <f t="shared" si="1"/>
        <v>20:02</v>
      </c>
    </row>
    <row r="87" spans="1:46" x14ac:dyDescent="0.25">
      <c r="A87" s="14" t="s">
        <v>737</v>
      </c>
      <c r="B87" s="14" t="s">
        <v>17</v>
      </c>
      <c r="C87" s="14" t="s">
        <v>132</v>
      </c>
      <c r="D87" s="14" t="s">
        <v>133</v>
      </c>
      <c r="E87" s="14" t="s">
        <v>134</v>
      </c>
      <c r="F87" s="14" t="s">
        <v>134</v>
      </c>
      <c r="G87" s="14" t="s">
        <v>30</v>
      </c>
      <c r="H87" s="14" t="s">
        <v>288</v>
      </c>
      <c r="I87" s="14" t="s">
        <v>288</v>
      </c>
      <c r="J87" s="15">
        <v>45447</v>
      </c>
      <c r="K87" s="14" t="s">
        <v>738</v>
      </c>
      <c r="L87" s="16">
        <v>45439.856400462966</v>
      </c>
      <c r="M87" s="16"/>
      <c r="N87" s="16"/>
      <c r="O87" s="14" t="s">
        <v>288</v>
      </c>
      <c r="P87" s="14" t="s">
        <v>288</v>
      </c>
      <c r="Q87" s="14" t="s">
        <v>288</v>
      </c>
      <c r="R87" s="14" t="s">
        <v>288</v>
      </c>
      <c r="S87" s="14" t="s">
        <v>288</v>
      </c>
      <c r="T87" s="14" t="s">
        <v>17</v>
      </c>
      <c r="U87" s="14" t="s">
        <v>41</v>
      </c>
      <c r="V87" s="14" t="s">
        <v>6</v>
      </c>
      <c r="W87" s="14" t="s">
        <v>132</v>
      </c>
      <c r="X87" s="14" t="s">
        <v>133</v>
      </c>
      <c r="Y87" s="14" t="s">
        <v>134</v>
      </c>
      <c r="Z87" s="14" t="s">
        <v>134</v>
      </c>
      <c r="AA87" s="14" t="s">
        <v>7</v>
      </c>
      <c r="AB87" s="14" t="s">
        <v>739</v>
      </c>
      <c r="AC87" s="14" t="s">
        <v>8</v>
      </c>
      <c r="AD87" s="14" t="s">
        <v>93</v>
      </c>
      <c r="AE87" s="14" t="s">
        <v>5</v>
      </c>
      <c r="AF87" s="14" t="s">
        <v>290</v>
      </c>
      <c r="AG87" s="14" t="s">
        <v>291</v>
      </c>
      <c r="AH87" s="14" t="s">
        <v>740</v>
      </c>
      <c r="AI87">
        <v>70600899</v>
      </c>
      <c r="AJ87" s="16">
        <v>45439.856400462966</v>
      </c>
      <c r="AK87">
        <v>2</v>
      </c>
      <c r="AL87">
        <v>238.05</v>
      </c>
      <c r="AM87">
        <v>42.85</v>
      </c>
      <c r="AN87">
        <v>280.89999999999998</v>
      </c>
      <c r="AO87" s="14" t="e">
        <f>VLOOKUP(PaquetesTramos_estados_1[[#This Row],[tienda_stock]],#REF!,2,0)</f>
        <v>#REF!</v>
      </c>
      <c r="AP87" s="18">
        <v>1.0138888888888888</v>
      </c>
      <c r="AQ87" s="19">
        <f>IF(PaquetesTramos_estados_1[[#This Row],[estado_paquete]]="Empaquetado","listo",PaquetesTramos_estados_1[[#This Row],[pagado]]+(PaquetesTramos_estados_1[[#This Row],[Lead Time]]-1))</f>
        <v>45439.870289351857</v>
      </c>
      <c r="AR87" s="16" t="e">
        <f ca="1">IF(PaquetesTramos_estados_1[[#This Row],[estado_paquete]]="empaquetado","listo",TEXT((DAY(TODAY())-DAY(PaquetesTramos_estados_1[[#This Row],[pagado]])),"dd")&amp;" Dias")</f>
        <v>#VALUE!</v>
      </c>
      <c r="AS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87" s="19" t="str">
        <f t="shared" si="1"/>
        <v>20:33</v>
      </c>
    </row>
    <row r="88" spans="1:46" x14ac:dyDescent="0.25">
      <c r="A88" s="14" t="s">
        <v>741</v>
      </c>
      <c r="B88" s="14" t="s">
        <v>17</v>
      </c>
      <c r="C88" s="14" t="s">
        <v>5</v>
      </c>
      <c r="D88" s="14" t="s">
        <v>1</v>
      </c>
      <c r="E88" s="14" t="s">
        <v>1</v>
      </c>
      <c r="F88" s="14" t="s">
        <v>19</v>
      </c>
      <c r="G88" s="14" t="s">
        <v>3</v>
      </c>
      <c r="H88" s="14" t="s">
        <v>288</v>
      </c>
      <c r="I88" s="14" t="s">
        <v>288</v>
      </c>
      <c r="J88" s="15">
        <v>45440</v>
      </c>
      <c r="K88" s="14" t="s">
        <v>742</v>
      </c>
      <c r="L88" s="16">
        <v>45439.887361111112</v>
      </c>
      <c r="M88" s="16"/>
      <c r="N88" s="16"/>
      <c r="O88" s="14" t="s">
        <v>288</v>
      </c>
      <c r="P88" s="14" t="s">
        <v>288</v>
      </c>
      <c r="Q88" s="14" t="s">
        <v>288</v>
      </c>
      <c r="R88" s="14" t="s">
        <v>288</v>
      </c>
      <c r="S88" s="14" t="s">
        <v>288</v>
      </c>
      <c r="T88" s="14" t="s">
        <v>17</v>
      </c>
      <c r="U88" s="14" t="s">
        <v>18</v>
      </c>
      <c r="V88" s="14" t="s">
        <v>6</v>
      </c>
      <c r="W88" s="14" t="s">
        <v>170</v>
      </c>
      <c r="X88" s="14" t="s">
        <v>1</v>
      </c>
      <c r="Y88" s="14" t="s">
        <v>1</v>
      </c>
      <c r="Z88" s="14" t="s">
        <v>152</v>
      </c>
      <c r="AA88" s="14" t="s">
        <v>7</v>
      </c>
      <c r="AB88" s="14" t="s">
        <v>743</v>
      </c>
      <c r="AC88" s="14" t="s">
        <v>8</v>
      </c>
      <c r="AD88" s="14" t="s">
        <v>32</v>
      </c>
      <c r="AE88" s="14" t="s">
        <v>5</v>
      </c>
      <c r="AF88" s="14" t="s">
        <v>290</v>
      </c>
      <c r="AG88" s="14" t="s">
        <v>291</v>
      </c>
      <c r="AH88" s="14" t="s">
        <v>744</v>
      </c>
      <c r="AI88">
        <v>70125885</v>
      </c>
      <c r="AJ88" s="16">
        <v>45439.887361111112</v>
      </c>
      <c r="AK88">
        <v>1</v>
      </c>
      <c r="AL88">
        <v>187.2</v>
      </c>
      <c r="AM88">
        <v>33.700000000000003</v>
      </c>
      <c r="AN88">
        <v>220.9</v>
      </c>
      <c r="AO88" s="14" t="e">
        <f>VLOOKUP(PaquetesTramos_estados_1[[#This Row],[tienda_stock]],#REF!,2,0)</f>
        <v>#REF!</v>
      </c>
      <c r="AP88" s="18">
        <v>1.0138888888888888</v>
      </c>
      <c r="AQ88" s="19">
        <f>IF(PaquetesTramos_estados_1[[#This Row],[estado_paquete]]="Empaquetado","listo",PaquetesTramos_estados_1[[#This Row],[pagado]]+(PaquetesTramos_estados_1[[#This Row],[Lead Time]]-1))</f>
        <v>45439.901250000003</v>
      </c>
      <c r="AR88" s="16" t="e">
        <f ca="1">IF(PaquetesTramos_estados_1[[#This Row],[estado_paquete]]="empaquetado","listo",TEXT((DAY(TODAY())-DAY(PaquetesTramos_estados_1[[#This Row],[pagado]])),"dd")&amp;" Dias")</f>
        <v>#VALUE!</v>
      </c>
      <c r="AS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8" s="19" t="str">
        <f t="shared" si="1"/>
        <v>21:17</v>
      </c>
    </row>
    <row r="89" spans="1:46" x14ac:dyDescent="0.25">
      <c r="A89" s="14" t="s">
        <v>745</v>
      </c>
      <c r="B89" s="14" t="s">
        <v>292</v>
      </c>
      <c r="C89" s="14" t="s">
        <v>80</v>
      </c>
      <c r="D89" s="14" t="s">
        <v>81</v>
      </c>
      <c r="E89" s="14" t="s">
        <v>82</v>
      </c>
      <c r="F89" s="14" t="s">
        <v>82</v>
      </c>
      <c r="G89" s="14" t="s">
        <v>35</v>
      </c>
      <c r="H89" s="14" t="s">
        <v>288</v>
      </c>
      <c r="I89" s="14" t="s">
        <v>288</v>
      </c>
      <c r="J89" s="15">
        <v>45443</v>
      </c>
      <c r="K89" s="14" t="s">
        <v>746</v>
      </c>
      <c r="L89" s="16">
        <v>45439.900729166664</v>
      </c>
      <c r="M89" s="16">
        <v>45440.341400462959</v>
      </c>
      <c r="N89" s="16"/>
      <c r="O89" s="14" t="s">
        <v>288</v>
      </c>
      <c r="P89" s="14" t="s">
        <v>288</v>
      </c>
      <c r="Q89" s="14" t="s">
        <v>288</v>
      </c>
      <c r="R89" s="14" t="s">
        <v>288</v>
      </c>
      <c r="S89" s="14" t="s">
        <v>288</v>
      </c>
      <c r="T89" s="14" t="s">
        <v>292</v>
      </c>
      <c r="U89" s="14" t="s">
        <v>5</v>
      </c>
      <c r="V89" s="14" t="s">
        <v>6</v>
      </c>
      <c r="W89" s="14" t="s">
        <v>80</v>
      </c>
      <c r="X89" s="14" t="s">
        <v>81</v>
      </c>
      <c r="Y89" s="14" t="s">
        <v>82</v>
      </c>
      <c r="Z89" s="14" t="s">
        <v>82</v>
      </c>
      <c r="AA89" s="14" t="s">
        <v>7</v>
      </c>
      <c r="AB89" s="14" t="s">
        <v>747</v>
      </c>
      <c r="AC89" s="14" t="s">
        <v>8</v>
      </c>
      <c r="AD89" s="14" t="s">
        <v>88</v>
      </c>
      <c r="AE89" s="14" t="s">
        <v>5</v>
      </c>
      <c r="AF89" s="14" t="s">
        <v>290</v>
      </c>
      <c r="AG89" s="14" t="s">
        <v>291</v>
      </c>
      <c r="AH89" s="14" t="s">
        <v>748</v>
      </c>
      <c r="AI89">
        <v>47738286</v>
      </c>
      <c r="AJ89" s="16">
        <v>45439.900729166664</v>
      </c>
      <c r="AK89">
        <v>2</v>
      </c>
      <c r="AL89">
        <v>123.81</v>
      </c>
      <c r="AM89">
        <v>22.29</v>
      </c>
      <c r="AN89">
        <v>146.1</v>
      </c>
      <c r="AO89" s="14" t="e">
        <f>VLOOKUP(PaquetesTramos_estados_1[[#This Row],[tienda_stock]],#REF!,2,0)</f>
        <v>#REF!</v>
      </c>
      <c r="AP89" s="18">
        <v>1.0138888888888888</v>
      </c>
      <c r="AQ89" s="19" t="str">
        <f>IF(PaquetesTramos_estados_1[[#This Row],[estado_paquete]]="Empaquetado","listo",PaquetesTramos_estados_1[[#This Row],[pagado]]+(PaquetesTramos_estados_1[[#This Row],[Lead Time]]-1))</f>
        <v>listo</v>
      </c>
      <c r="AR89" s="16" t="str">
        <f ca="1">IF(PaquetesTramos_estados_1[[#This Row],[estado_paquete]]="empaquetado","listo",TEXT((DAY(TODAY())-DAY(PaquetesTramos_estados_1[[#This Row],[pagado]])),"dd")&amp;" Dias")</f>
        <v>listo</v>
      </c>
      <c r="AS89" s="14" t="str">
        <f ca="1">IF(PaquetesTramos_estados_1[[#This Row],[estado_paquete]]="Empaquetado","listo",IF(NOW()&lt;PaquetesTramos_estados_1[[#This Row],[TimeLimite]],"Dentro de Tiempo","Fuera de Tiempo"))</f>
        <v>listo</v>
      </c>
      <c r="AT89" s="19" t="str">
        <f t="shared" si="1"/>
        <v>21:37</v>
      </c>
    </row>
    <row r="90" spans="1:46" x14ac:dyDescent="0.25">
      <c r="A90" s="14" t="s">
        <v>749</v>
      </c>
      <c r="B90" s="14" t="s">
        <v>292</v>
      </c>
      <c r="C90" s="14" t="s">
        <v>132</v>
      </c>
      <c r="D90" s="14" t="s">
        <v>133</v>
      </c>
      <c r="E90" s="14" t="s">
        <v>134</v>
      </c>
      <c r="F90" s="14" t="s">
        <v>134</v>
      </c>
      <c r="G90" s="14" t="s">
        <v>35</v>
      </c>
      <c r="H90" s="14" t="s">
        <v>288</v>
      </c>
      <c r="I90" s="14" t="s">
        <v>288</v>
      </c>
      <c r="J90" s="15">
        <v>45446</v>
      </c>
      <c r="K90" s="14" t="s">
        <v>750</v>
      </c>
      <c r="L90" s="16">
        <v>45439.940833333334</v>
      </c>
      <c r="M90" s="16">
        <v>45440.23636574074</v>
      </c>
      <c r="N90" s="16"/>
      <c r="O90" s="14" t="s">
        <v>288</v>
      </c>
      <c r="P90" s="14" t="s">
        <v>288</v>
      </c>
      <c r="Q90" s="14" t="s">
        <v>288</v>
      </c>
      <c r="R90" s="14" t="s">
        <v>288</v>
      </c>
      <c r="S90" s="14" t="s">
        <v>288</v>
      </c>
      <c r="T90" s="14" t="s">
        <v>292</v>
      </c>
      <c r="U90" s="14" t="s">
        <v>5</v>
      </c>
      <c r="V90" s="14" t="s">
        <v>6</v>
      </c>
      <c r="W90" s="14" t="s">
        <v>132</v>
      </c>
      <c r="X90" s="14" t="s">
        <v>133</v>
      </c>
      <c r="Y90" s="14" t="s">
        <v>134</v>
      </c>
      <c r="Z90" s="14" t="s">
        <v>134</v>
      </c>
      <c r="AA90" s="14" t="s">
        <v>7</v>
      </c>
      <c r="AB90" s="14" t="s">
        <v>751</v>
      </c>
      <c r="AC90" s="14" t="s">
        <v>8</v>
      </c>
      <c r="AD90" s="14" t="s">
        <v>32</v>
      </c>
      <c r="AE90" s="14" t="s">
        <v>5</v>
      </c>
      <c r="AF90" s="14" t="s">
        <v>290</v>
      </c>
      <c r="AG90" s="14" t="s">
        <v>291</v>
      </c>
      <c r="AH90" s="14" t="s">
        <v>752</v>
      </c>
      <c r="AI90">
        <v>70910433</v>
      </c>
      <c r="AJ90" s="16">
        <v>45439.940833333334</v>
      </c>
      <c r="AK90">
        <v>2</v>
      </c>
      <c r="AL90">
        <v>140.76</v>
      </c>
      <c r="AM90">
        <v>25.34</v>
      </c>
      <c r="AN90">
        <v>166.1</v>
      </c>
      <c r="AO90" s="14" t="e">
        <f>VLOOKUP(PaquetesTramos_estados_1[[#This Row],[tienda_stock]],#REF!,2,0)</f>
        <v>#REF!</v>
      </c>
      <c r="AP90" s="18">
        <v>1.0138888888888888</v>
      </c>
      <c r="AQ90" s="19" t="str">
        <f>IF(PaquetesTramos_estados_1[[#This Row],[estado_paquete]]="Empaquetado","listo",PaquetesTramos_estados_1[[#This Row],[pagado]]+(PaquetesTramos_estados_1[[#This Row],[Lead Time]]-1))</f>
        <v>listo</v>
      </c>
      <c r="AR90" s="16" t="str">
        <f ca="1">IF(PaquetesTramos_estados_1[[#This Row],[estado_paquete]]="empaquetado","listo",TEXT((DAY(TODAY())-DAY(PaquetesTramos_estados_1[[#This Row],[pagado]])),"dd")&amp;" Dias")</f>
        <v>listo</v>
      </c>
      <c r="AS90" s="14" t="str">
        <f ca="1">IF(PaquetesTramos_estados_1[[#This Row],[estado_paquete]]="Empaquetado","listo",IF(NOW()&lt;PaquetesTramos_estados_1[[#This Row],[TimeLimite]],"Dentro de Tiempo","Fuera de Tiempo"))</f>
        <v>listo</v>
      </c>
      <c r="AT90" s="19" t="str">
        <f t="shared" si="1"/>
        <v>22:34</v>
      </c>
    </row>
    <row r="91" spans="1:46" x14ac:dyDescent="0.25">
      <c r="A91" s="14" t="s">
        <v>753</v>
      </c>
      <c r="B91" s="14" t="s">
        <v>17</v>
      </c>
      <c r="C91" s="14" t="s">
        <v>288</v>
      </c>
      <c r="D91" s="14" t="s">
        <v>163</v>
      </c>
      <c r="E91" s="14" t="s">
        <v>297</v>
      </c>
      <c r="F91" s="14" t="s">
        <v>163</v>
      </c>
      <c r="G91" s="14" t="s">
        <v>30</v>
      </c>
      <c r="H91" s="14" t="s">
        <v>288</v>
      </c>
      <c r="I91" s="14" t="s">
        <v>288</v>
      </c>
      <c r="J91" s="15">
        <v>45444</v>
      </c>
      <c r="K91" s="14" t="s">
        <v>754</v>
      </c>
      <c r="L91" s="16">
        <v>45439.943761574075</v>
      </c>
      <c r="M91" s="16"/>
      <c r="N91" s="16"/>
      <c r="O91" s="14" t="s">
        <v>288</v>
      </c>
      <c r="P91" s="14" t="s">
        <v>288</v>
      </c>
      <c r="Q91" s="14" t="s">
        <v>288</v>
      </c>
      <c r="R91" s="14" t="s">
        <v>288</v>
      </c>
      <c r="S91" s="14" t="s">
        <v>288</v>
      </c>
      <c r="T91" s="14" t="s">
        <v>17</v>
      </c>
      <c r="U91" s="14" t="s">
        <v>41</v>
      </c>
      <c r="V91" s="14" t="s">
        <v>87</v>
      </c>
      <c r="W91" s="14" t="s">
        <v>288</v>
      </c>
      <c r="X91" s="14" t="s">
        <v>288</v>
      </c>
      <c r="Y91" s="14" t="s">
        <v>288</v>
      </c>
      <c r="Z91" s="14" t="s">
        <v>288</v>
      </c>
      <c r="AA91" s="14" t="s">
        <v>7</v>
      </c>
      <c r="AB91" s="14" t="s">
        <v>755</v>
      </c>
      <c r="AC91" s="14" t="s">
        <v>8</v>
      </c>
      <c r="AD91" s="14" t="s">
        <v>32</v>
      </c>
      <c r="AE91" s="14" t="s">
        <v>5</v>
      </c>
      <c r="AF91" s="14" t="s">
        <v>290</v>
      </c>
      <c r="AG91" s="14" t="s">
        <v>291</v>
      </c>
      <c r="AH91" s="14" t="s">
        <v>756</v>
      </c>
      <c r="AI91">
        <v>4434394</v>
      </c>
      <c r="AJ91" s="16">
        <v>45439.943761574075</v>
      </c>
      <c r="AK91">
        <v>5</v>
      </c>
      <c r="AL91">
        <v>126.51</v>
      </c>
      <c r="AM91">
        <v>22.79</v>
      </c>
      <c r="AN91">
        <v>149.30000000000001</v>
      </c>
      <c r="AO91" s="14" t="e">
        <f>VLOOKUP(PaquetesTramos_estados_1[[#This Row],[tienda_stock]],#REF!,2,0)</f>
        <v>#REF!</v>
      </c>
      <c r="AP91" s="18">
        <v>1.0138888888888888</v>
      </c>
      <c r="AQ91" s="19">
        <f>IF(PaquetesTramos_estados_1[[#This Row],[estado_paquete]]="Empaquetado","listo",PaquetesTramos_estados_1[[#This Row],[pagado]]+(PaquetesTramos_estados_1[[#This Row],[Lead Time]]-1))</f>
        <v>45439.957650462966</v>
      </c>
      <c r="AR91" s="16" t="e">
        <f ca="1">IF(PaquetesTramos_estados_1[[#This Row],[estado_paquete]]="empaquetado","listo",TEXT((DAY(TODAY())-DAY(PaquetesTramos_estados_1[[#This Row],[pagado]])),"dd")&amp;" Dias")</f>
        <v>#VALUE!</v>
      </c>
      <c r="AS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91" s="19" t="str">
        <f t="shared" si="1"/>
        <v>22:39</v>
      </c>
    </row>
    <row r="92" spans="1:46" x14ac:dyDescent="0.25">
      <c r="A92" s="14" t="s">
        <v>757</v>
      </c>
      <c r="B92" s="14" t="s">
        <v>17</v>
      </c>
      <c r="C92" s="14" t="s">
        <v>124</v>
      </c>
      <c r="D92" s="14" t="s">
        <v>125</v>
      </c>
      <c r="E92" s="14" t="s">
        <v>125</v>
      </c>
      <c r="F92" s="14" t="s">
        <v>125</v>
      </c>
      <c r="G92" s="14" t="s">
        <v>288</v>
      </c>
      <c r="H92" s="14" t="s">
        <v>288</v>
      </c>
      <c r="I92" s="14" t="s">
        <v>288</v>
      </c>
      <c r="J92" s="15">
        <v>45440</v>
      </c>
      <c r="K92" s="14" t="s">
        <v>758</v>
      </c>
      <c r="L92" s="16">
        <v>45440.241122685184</v>
      </c>
      <c r="M92" s="16"/>
      <c r="N92" s="16"/>
      <c r="O92" s="14" t="s">
        <v>288</v>
      </c>
      <c r="P92" s="14" t="s">
        <v>288</v>
      </c>
      <c r="Q92" s="14" t="s">
        <v>288</v>
      </c>
      <c r="R92" s="14" t="s">
        <v>288</v>
      </c>
      <c r="S92" s="14" t="s">
        <v>288</v>
      </c>
      <c r="T92" s="14" t="s">
        <v>17</v>
      </c>
      <c r="U92" s="14" t="s">
        <v>124</v>
      </c>
      <c r="V92" s="14" t="s">
        <v>85</v>
      </c>
      <c r="W92" s="14" t="s">
        <v>124</v>
      </c>
      <c r="X92" s="14" t="s">
        <v>125</v>
      </c>
      <c r="Y92" s="14" t="s">
        <v>125</v>
      </c>
      <c r="Z92" s="14" t="s">
        <v>125</v>
      </c>
      <c r="AA92" s="14" t="s">
        <v>7</v>
      </c>
      <c r="AB92" s="14" t="s">
        <v>759</v>
      </c>
      <c r="AC92" s="14" t="s">
        <v>8</v>
      </c>
      <c r="AD92" s="14" t="s">
        <v>32</v>
      </c>
      <c r="AE92" s="14" t="s">
        <v>5</v>
      </c>
      <c r="AF92" s="14" t="s">
        <v>290</v>
      </c>
      <c r="AG92" s="14" t="s">
        <v>291</v>
      </c>
      <c r="AH92" s="14" t="s">
        <v>760</v>
      </c>
      <c r="AI92">
        <v>76204222</v>
      </c>
      <c r="AJ92" s="16">
        <v>45440.241122685184</v>
      </c>
      <c r="AK92">
        <v>2</v>
      </c>
      <c r="AL92">
        <v>37.869999999999997</v>
      </c>
      <c r="AM92">
        <v>6.83</v>
      </c>
      <c r="AN92">
        <v>44.7</v>
      </c>
      <c r="AO92" s="14" t="e">
        <f>VLOOKUP(PaquetesTramos_estados_1[[#This Row],[tienda_stock]],#REF!,2,0)</f>
        <v>#REF!</v>
      </c>
      <c r="AP92" s="18">
        <v>1.0138888888888888</v>
      </c>
      <c r="AQ92" s="19">
        <f>IF(PaquetesTramos_estados_1[[#This Row],[estado_paquete]]="Empaquetado","listo",PaquetesTramos_estados_1[[#This Row],[pagado]]+(PaquetesTramos_estados_1[[#This Row],[Lead Time]]-1))</f>
        <v>45440.255011574074</v>
      </c>
      <c r="AR92" s="16" t="e">
        <f ca="1">IF(PaquetesTramos_estados_1[[#This Row],[estado_paquete]]="empaquetado","listo",TEXT((DAY(TODAY())-DAY(PaquetesTramos_estados_1[[#This Row],[pagado]])),"dd")&amp;" Dias")</f>
        <v>#VALUE!</v>
      </c>
      <c r="AS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92" s="19" t="str">
        <f t="shared" si="1"/>
        <v>05:47</v>
      </c>
    </row>
    <row r="93" spans="1:46" x14ac:dyDescent="0.25">
      <c r="A93" s="14" t="s">
        <v>761</v>
      </c>
      <c r="B93" s="14" t="s">
        <v>17</v>
      </c>
      <c r="C93" s="14" t="s">
        <v>68</v>
      </c>
      <c r="D93" s="14" t="s">
        <v>69</v>
      </c>
      <c r="E93" s="14" t="s">
        <v>70</v>
      </c>
      <c r="F93" s="14" t="s">
        <v>70</v>
      </c>
      <c r="G93" s="14" t="s">
        <v>35</v>
      </c>
      <c r="H93" s="14" t="s">
        <v>288</v>
      </c>
      <c r="I93" s="14" t="s">
        <v>288</v>
      </c>
      <c r="J93" s="15">
        <v>45444</v>
      </c>
      <c r="K93" s="14" t="s">
        <v>762</v>
      </c>
      <c r="L93" s="16">
        <v>45440.27648148148</v>
      </c>
      <c r="M93" s="16"/>
      <c r="N93" s="16"/>
      <c r="O93" s="14" t="s">
        <v>288</v>
      </c>
      <c r="P93" s="14" t="s">
        <v>288</v>
      </c>
      <c r="Q93" s="14" t="s">
        <v>288</v>
      </c>
      <c r="R93" s="14" t="s">
        <v>288</v>
      </c>
      <c r="S93" s="14" t="s">
        <v>288</v>
      </c>
      <c r="T93" s="14" t="s">
        <v>17</v>
      </c>
      <c r="U93" s="14" t="s">
        <v>5</v>
      </c>
      <c r="V93" s="14" t="s">
        <v>6</v>
      </c>
      <c r="W93" s="14" t="s">
        <v>68</v>
      </c>
      <c r="X93" s="14" t="s">
        <v>69</v>
      </c>
      <c r="Y93" s="14" t="s">
        <v>70</v>
      </c>
      <c r="Z93" s="14" t="s">
        <v>70</v>
      </c>
      <c r="AA93" s="14" t="s">
        <v>7</v>
      </c>
      <c r="AB93" s="14" t="s">
        <v>763</v>
      </c>
      <c r="AC93" s="14" t="s">
        <v>8</v>
      </c>
      <c r="AD93" s="14" t="s">
        <v>27</v>
      </c>
      <c r="AE93" s="14" t="s">
        <v>5</v>
      </c>
      <c r="AF93" s="14" t="s">
        <v>290</v>
      </c>
      <c r="AG93" s="14" t="s">
        <v>291</v>
      </c>
      <c r="AH93" s="14" t="s">
        <v>764</v>
      </c>
      <c r="AI93">
        <v>71709393</v>
      </c>
      <c r="AJ93" s="16">
        <v>45440.27648148148</v>
      </c>
      <c r="AK93">
        <v>1</v>
      </c>
      <c r="AL93">
        <v>80.680000000000007</v>
      </c>
      <c r="AM93">
        <v>14.52</v>
      </c>
      <c r="AN93">
        <v>95.2</v>
      </c>
      <c r="AO93" s="14" t="e">
        <f>VLOOKUP(PaquetesTramos_estados_1[[#This Row],[tienda_stock]],#REF!,2,0)</f>
        <v>#REF!</v>
      </c>
      <c r="AP93" s="18">
        <v>1.0138888888888888</v>
      </c>
      <c r="AQ93" s="19">
        <f>IF(PaquetesTramos_estados_1[[#This Row],[estado_paquete]]="Empaquetado","listo",PaquetesTramos_estados_1[[#This Row],[pagado]]+(PaquetesTramos_estados_1[[#This Row],[Lead Time]]-1))</f>
        <v>45440.290370370371</v>
      </c>
      <c r="AR93" s="16" t="e">
        <f ca="1">IF(PaquetesTramos_estados_1[[#This Row],[estado_paquete]]="empaquetado","listo",TEXT((DAY(TODAY())-DAY(PaquetesTramos_estados_1[[#This Row],[pagado]])),"dd")&amp;" Dias")</f>
        <v>#VALUE!</v>
      </c>
      <c r="AS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93" s="19" t="str">
        <f t="shared" si="1"/>
        <v>06:38</v>
      </c>
    </row>
    <row r="94" spans="1:46" x14ac:dyDescent="0.25">
      <c r="A94" s="14" t="s">
        <v>765</v>
      </c>
      <c r="B94" s="14" t="s">
        <v>17</v>
      </c>
      <c r="C94" s="14" t="s">
        <v>154</v>
      </c>
      <c r="D94" s="14" t="s">
        <v>91</v>
      </c>
      <c r="E94" s="14" t="s">
        <v>91</v>
      </c>
      <c r="F94" s="14" t="s">
        <v>91</v>
      </c>
      <c r="G94" s="14" t="s">
        <v>35</v>
      </c>
      <c r="H94" s="14" t="s">
        <v>288</v>
      </c>
      <c r="I94" s="14" t="s">
        <v>288</v>
      </c>
      <c r="J94" s="15">
        <v>45444</v>
      </c>
      <c r="K94" s="14" t="s">
        <v>766</v>
      </c>
      <c r="L94" s="16">
        <v>45440.29105324074</v>
      </c>
      <c r="M94" s="16"/>
      <c r="N94" s="16"/>
      <c r="O94" s="14" t="s">
        <v>288</v>
      </c>
      <c r="P94" s="14" t="s">
        <v>288</v>
      </c>
      <c r="Q94" s="14" t="s">
        <v>288</v>
      </c>
      <c r="R94" s="14" t="s">
        <v>288</v>
      </c>
      <c r="S94" s="14" t="s">
        <v>288</v>
      </c>
      <c r="T94" s="14" t="s">
        <v>17</v>
      </c>
      <c r="U94" s="14" t="s">
        <v>5</v>
      </c>
      <c r="V94" s="14" t="s">
        <v>6</v>
      </c>
      <c r="W94" s="14" t="s">
        <v>154</v>
      </c>
      <c r="X94" s="14" t="s">
        <v>91</v>
      </c>
      <c r="Y94" s="14" t="s">
        <v>91</v>
      </c>
      <c r="Z94" s="14" t="s">
        <v>91</v>
      </c>
      <c r="AA94" s="14" t="s">
        <v>7</v>
      </c>
      <c r="AB94" s="14" t="s">
        <v>767</v>
      </c>
      <c r="AC94" s="14" t="s">
        <v>8</v>
      </c>
      <c r="AD94" s="14" t="s">
        <v>27</v>
      </c>
      <c r="AE94" s="14" t="s">
        <v>5</v>
      </c>
      <c r="AF94" s="14" t="s">
        <v>290</v>
      </c>
      <c r="AG94" s="14" t="s">
        <v>291</v>
      </c>
      <c r="AH94" s="14" t="s">
        <v>768</v>
      </c>
      <c r="AI94">
        <v>42965973</v>
      </c>
      <c r="AJ94" s="16">
        <v>45440.29105324074</v>
      </c>
      <c r="AK94">
        <v>2</v>
      </c>
      <c r="AL94">
        <v>57.37</v>
      </c>
      <c r="AM94">
        <v>10.33</v>
      </c>
      <c r="AN94">
        <v>67.7</v>
      </c>
      <c r="AO94" s="14" t="e">
        <f>VLOOKUP(PaquetesTramos_estados_1[[#This Row],[tienda_stock]],#REF!,2,0)</f>
        <v>#REF!</v>
      </c>
      <c r="AP94" s="18">
        <v>1.0138888888888888</v>
      </c>
      <c r="AQ94" s="19">
        <f>IF(PaquetesTramos_estados_1[[#This Row],[estado_paquete]]="Empaquetado","listo",PaquetesTramos_estados_1[[#This Row],[pagado]]+(PaquetesTramos_estados_1[[#This Row],[Lead Time]]-1))</f>
        <v>45440.304942129631</v>
      </c>
      <c r="AR94" s="16" t="e">
        <f ca="1">IF(PaquetesTramos_estados_1[[#This Row],[estado_paquete]]="empaquetado","listo",TEXT((DAY(TODAY())-DAY(PaquetesTramos_estados_1[[#This Row],[pagado]])),"dd")&amp;" Dias")</f>
        <v>#VALUE!</v>
      </c>
      <c r="AS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94" s="19" t="str">
        <f t="shared" si="1"/>
        <v>06:59</v>
      </c>
    </row>
    <row r="95" spans="1:46" x14ac:dyDescent="0.25">
      <c r="A95" s="14" t="s">
        <v>769</v>
      </c>
      <c r="B95" s="14" t="s">
        <v>292</v>
      </c>
      <c r="C95" s="14" t="s">
        <v>288</v>
      </c>
      <c r="D95" s="14" t="s">
        <v>1</v>
      </c>
      <c r="E95" s="14" t="s">
        <v>1</v>
      </c>
      <c r="F95" s="14" t="s">
        <v>94</v>
      </c>
      <c r="G95" s="14" t="s">
        <v>89</v>
      </c>
      <c r="H95" s="14" t="s">
        <v>288</v>
      </c>
      <c r="I95" s="14" t="s">
        <v>288</v>
      </c>
      <c r="J95" s="15">
        <v>45440</v>
      </c>
      <c r="K95" s="14" t="s">
        <v>770</v>
      </c>
      <c r="L95" s="16">
        <v>45439.631932870368</v>
      </c>
      <c r="M95" s="16">
        <v>45439.712500000001</v>
      </c>
      <c r="N95" s="16"/>
      <c r="O95" s="14" t="s">
        <v>288</v>
      </c>
      <c r="P95" s="14" t="s">
        <v>288</v>
      </c>
      <c r="Q95" s="14" t="s">
        <v>288</v>
      </c>
      <c r="R95" s="14" t="s">
        <v>288</v>
      </c>
      <c r="S95" s="14" t="s">
        <v>288</v>
      </c>
      <c r="T95" s="14" t="s">
        <v>292</v>
      </c>
      <c r="U95" s="14" t="s">
        <v>5</v>
      </c>
      <c r="V95" s="14" t="s">
        <v>87</v>
      </c>
      <c r="W95" s="14" t="s">
        <v>288</v>
      </c>
      <c r="X95" s="14" t="s">
        <v>288</v>
      </c>
      <c r="Y95" s="14" t="s">
        <v>288</v>
      </c>
      <c r="Z95" s="14" t="s">
        <v>288</v>
      </c>
      <c r="AA95" s="14" t="s">
        <v>7</v>
      </c>
      <c r="AB95" s="14" t="s">
        <v>771</v>
      </c>
      <c r="AC95" s="14" t="s">
        <v>8</v>
      </c>
      <c r="AD95" s="14" t="s">
        <v>88</v>
      </c>
      <c r="AE95" s="14" t="s">
        <v>5</v>
      </c>
      <c r="AF95" s="14" t="s">
        <v>290</v>
      </c>
      <c r="AG95" s="14" t="s">
        <v>291</v>
      </c>
      <c r="AH95" s="14" t="s">
        <v>772</v>
      </c>
      <c r="AI95">
        <v>10220470</v>
      </c>
      <c r="AJ95" s="16">
        <v>45439.631932870368</v>
      </c>
      <c r="AK95">
        <v>1</v>
      </c>
      <c r="AL95">
        <v>45.59</v>
      </c>
      <c r="AM95">
        <v>8.2100000000000009</v>
      </c>
      <c r="AN95">
        <v>53.8</v>
      </c>
      <c r="AO95" s="14" t="e">
        <f>VLOOKUP(PaquetesTramos_estados_1[[#This Row],[tienda_stock]],#REF!,2,0)</f>
        <v>#REF!</v>
      </c>
      <c r="AP95" s="18">
        <v>1.0138888888888888</v>
      </c>
      <c r="AQ95" s="19" t="str">
        <f>IF(PaquetesTramos_estados_1[[#This Row],[estado_paquete]]="Empaquetado","listo",PaquetesTramos_estados_1[[#This Row],[pagado]]+(PaquetesTramos_estados_1[[#This Row],[Lead Time]]-1))</f>
        <v>listo</v>
      </c>
      <c r="AR95" s="16" t="str">
        <f ca="1">IF(PaquetesTramos_estados_1[[#This Row],[estado_paquete]]="empaquetado","listo",TEXT((DAY(TODAY())-DAY(PaquetesTramos_estados_1[[#This Row],[pagado]])),"dd")&amp;" Dias")</f>
        <v>listo</v>
      </c>
      <c r="AS95" s="14" t="str">
        <f ca="1">IF(PaquetesTramos_estados_1[[#This Row],[estado_paquete]]="Empaquetado","listo",IF(NOW()&lt;PaquetesTramos_estados_1[[#This Row],[TimeLimite]],"Dentro de Tiempo","Fuera de Tiempo"))</f>
        <v>listo</v>
      </c>
      <c r="AT95" s="19" t="str">
        <f t="shared" si="1"/>
        <v>15:09</v>
      </c>
    </row>
    <row r="96" spans="1:46" x14ac:dyDescent="0.25">
      <c r="A96" s="14" t="s">
        <v>837</v>
      </c>
      <c r="B96" s="14" t="s">
        <v>292</v>
      </c>
      <c r="C96" s="14" t="s">
        <v>124</v>
      </c>
      <c r="D96" s="14" t="s">
        <v>125</v>
      </c>
      <c r="E96" s="14" t="s">
        <v>125</v>
      </c>
      <c r="F96" s="14" t="s">
        <v>125</v>
      </c>
      <c r="G96" s="14" t="s">
        <v>35</v>
      </c>
      <c r="H96" s="14" t="s">
        <v>288</v>
      </c>
      <c r="I96" s="14" t="s">
        <v>288</v>
      </c>
      <c r="J96" s="15">
        <v>45443</v>
      </c>
      <c r="K96" s="14" t="s">
        <v>838</v>
      </c>
      <c r="L96" s="16">
        <v>45438.534085648149</v>
      </c>
      <c r="M96" s="16">
        <v>45439.593217592592</v>
      </c>
      <c r="N96" s="16"/>
      <c r="O96" s="14" t="s">
        <v>288</v>
      </c>
      <c r="P96" s="14" t="s">
        <v>288</v>
      </c>
      <c r="Q96" s="14" t="s">
        <v>288</v>
      </c>
      <c r="R96" s="14" t="s">
        <v>288</v>
      </c>
      <c r="S96" s="14" t="s">
        <v>288</v>
      </c>
      <c r="T96" s="14" t="s">
        <v>292</v>
      </c>
      <c r="U96" s="14" t="s">
        <v>5</v>
      </c>
      <c r="V96" s="14" t="s">
        <v>6</v>
      </c>
      <c r="W96" s="14" t="s">
        <v>124</v>
      </c>
      <c r="X96" s="14" t="s">
        <v>125</v>
      </c>
      <c r="Y96" s="14" t="s">
        <v>125</v>
      </c>
      <c r="Z96" s="14" t="s">
        <v>125</v>
      </c>
      <c r="AA96" s="14" t="s">
        <v>57</v>
      </c>
      <c r="AB96" s="14" t="s">
        <v>839</v>
      </c>
      <c r="AC96" s="14" t="s">
        <v>8</v>
      </c>
      <c r="AD96" s="14" t="s">
        <v>32</v>
      </c>
      <c r="AE96" s="14" t="s">
        <v>5</v>
      </c>
      <c r="AF96" s="14" t="s">
        <v>290</v>
      </c>
      <c r="AG96" s="14" t="s">
        <v>291</v>
      </c>
      <c r="AH96" s="14" t="s">
        <v>840</v>
      </c>
      <c r="AI96">
        <v>43097688</v>
      </c>
      <c r="AJ96" s="16">
        <v>45438.534085648149</v>
      </c>
      <c r="AK96">
        <v>11</v>
      </c>
      <c r="AL96">
        <v>512.57000000000005</v>
      </c>
      <c r="AM96">
        <v>92.23</v>
      </c>
      <c r="AN96">
        <v>604.79999999999995</v>
      </c>
      <c r="AO96" s="14" t="e">
        <f>VLOOKUP(PaquetesTramos_estados_1[[#This Row],[tienda_stock]],#REF!,2,0)</f>
        <v>#REF!</v>
      </c>
      <c r="AP96" s="18">
        <v>1.0138888888888888</v>
      </c>
      <c r="AQ96" s="19" t="str">
        <f>IF(PaquetesTramos_estados_1[[#This Row],[estado_paquete]]="Empaquetado","listo",PaquetesTramos_estados_1[[#This Row],[pagado]]+(PaquetesTramos_estados_1[[#This Row],[Lead Time]]-1))</f>
        <v>listo</v>
      </c>
      <c r="AR96" s="16" t="str">
        <f ca="1">IF(PaquetesTramos_estados_1[[#This Row],[estado_paquete]]="empaquetado","listo",TEXT((DAY(TODAY())-DAY(PaquetesTramos_estados_1[[#This Row],[pagado]])),"dd")&amp;" Dias")</f>
        <v>listo</v>
      </c>
      <c r="AS96" s="14" t="str">
        <f ca="1">IF(PaquetesTramos_estados_1[[#This Row],[estado_paquete]]="Empaquetado","listo",IF(NOW()&lt;PaquetesTramos_estados_1[[#This Row],[TimeLimite]],"Dentro de Tiempo","Fuera de Tiempo"))</f>
        <v>listo</v>
      </c>
      <c r="AT96" s="19" t="str">
        <f t="shared" si="1"/>
        <v>12:49</v>
      </c>
    </row>
    <row r="97" spans="1:46" x14ac:dyDescent="0.25">
      <c r="A97" s="14" t="s">
        <v>841</v>
      </c>
      <c r="B97" s="14" t="s">
        <v>292</v>
      </c>
      <c r="C97" s="14" t="s">
        <v>124</v>
      </c>
      <c r="D97" s="14" t="s">
        <v>125</v>
      </c>
      <c r="E97" s="14" t="s">
        <v>125</v>
      </c>
      <c r="F97" s="14" t="s">
        <v>125</v>
      </c>
      <c r="G97" s="14" t="s">
        <v>35</v>
      </c>
      <c r="H97" s="14" t="s">
        <v>288</v>
      </c>
      <c r="I97" s="14" t="s">
        <v>288</v>
      </c>
      <c r="J97" s="15">
        <v>45443</v>
      </c>
      <c r="K97" s="14" t="s">
        <v>842</v>
      </c>
      <c r="L97" s="16">
        <v>45438.534085648149</v>
      </c>
      <c r="M97" s="16">
        <v>45439.363287037035</v>
      </c>
      <c r="N97" s="16"/>
      <c r="O97" s="14" t="s">
        <v>288</v>
      </c>
      <c r="P97" s="14" t="s">
        <v>288</v>
      </c>
      <c r="Q97" s="14" t="s">
        <v>288</v>
      </c>
      <c r="R97" s="14" t="s">
        <v>288</v>
      </c>
      <c r="S97" s="14" t="s">
        <v>288</v>
      </c>
      <c r="T97" s="14" t="s">
        <v>292</v>
      </c>
      <c r="U97" s="14" t="s">
        <v>5</v>
      </c>
      <c r="V97" s="14" t="s">
        <v>6</v>
      </c>
      <c r="W97" s="14" t="s">
        <v>124</v>
      </c>
      <c r="X97" s="14" t="s">
        <v>125</v>
      </c>
      <c r="Y97" s="14" t="s">
        <v>125</v>
      </c>
      <c r="Z97" s="14" t="s">
        <v>125</v>
      </c>
      <c r="AA97" s="14" t="s">
        <v>56</v>
      </c>
      <c r="AB97" s="14" t="s">
        <v>839</v>
      </c>
      <c r="AC97" s="14" t="s">
        <v>8</v>
      </c>
      <c r="AD97" s="14" t="s">
        <v>32</v>
      </c>
      <c r="AE97" s="14" t="s">
        <v>5</v>
      </c>
      <c r="AF97" s="14" t="s">
        <v>290</v>
      </c>
      <c r="AG97" s="14" t="s">
        <v>291</v>
      </c>
      <c r="AH97" s="14" t="s">
        <v>840</v>
      </c>
      <c r="AI97">
        <v>43097688</v>
      </c>
      <c r="AJ97" s="16">
        <v>45438.534085648149</v>
      </c>
      <c r="AK97">
        <v>11</v>
      </c>
      <c r="AL97">
        <v>512.57000000000005</v>
      </c>
      <c r="AM97">
        <v>92.23</v>
      </c>
      <c r="AN97">
        <v>604.79999999999995</v>
      </c>
      <c r="AO97" s="14" t="e">
        <f>VLOOKUP(PaquetesTramos_estados_1[[#This Row],[tienda_stock]],#REF!,2,0)</f>
        <v>#REF!</v>
      </c>
      <c r="AP97" s="18">
        <v>1.0138888888888888</v>
      </c>
      <c r="AQ97" s="19" t="str">
        <f>IF(PaquetesTramos_estados_1[[#This Row],[estado_paquete]]="Empaquetado","listo",PaquetesTramos_estados_1[[#This Row],[pagado]]+(PaquetesTramos_estados_1[[#This Row],[Lead Time]]-1))</f>
        <v>listo</v>
      </c>
      <c r="AR97" s="16" t="str">
        <f ca="1">IF(PaquetesTramos_estados_1[[#This Row],[estado_paquete]]="empaquetado","listo",TEXT((DAY(TODAY())-DAY(PaquetesTramos_estados_1[[#This Row],[pagado]])),"dd")&amp;" Dias")</f>
        <v>listo</v>
      </c>
      <c r="AS97" s="14" t="str">
        <f ca="1">IF(PaquetesTramos_estados_1[[#This Row],[estado_paquete]]="Empaquetado","listo",IF(NOW()&lt;PaquetesTramos_estados_1[[#This Row],[TimeLimite]],"Dentro de Tiempo","Fuera de Tiempo"))</f>
        <v>listo</v>
      </c>
      <c r="AT97" s="19" t="str">
        <f t="shared" si="1"/>
        <v>12:49</v>
      </c>
    </row>
    <row r="98" spans="1:46" x14ac:dyDescent="0.25">
      <c r="A98" s="14" t="s">
        <v>843</v>
      </c>
      <c r="B98" s="14" t="s">
        <v>17</v>
      </c>
      <c r="C98" s="14" t="s">
        <v>5</v>
      </c>
      <c r="D98" s="14" t="s">
        <v>1</v>
      </c>
      <c r="E98" s="14" t="s">
        <v>1</v>
      </c>
      <c r="F98" s="14" t="s">
        <v>19</v>
      </c>
      <c r="G98" s="14" t="s">
        <v>3</v>
      </c>
      <c r="H98" s="14" t="s">
        <v>288</v>
      </c>
      <c r="I98" s="14" t="s">
        <v>288</v>
      </c>
      <c r="J98" s="15">
        <v>45439</v>
      </c>
      <c r="K98" s="14" t="s">
        <v>844</v>
      </c>
      <c r="L98" s="16">
        <v>45438.762812499997</v>
      </c>
      <c r="M98" s="16"/>
      <c r="N98" s="16"/>
      <c r="O98" s="14" t="s">
        <v>288</v>
      </c>
      <c r="P98" s="14" t="s">
        <v>288</v>
      </c>
      <c r="Q98" s="14" t="s">
        <v>288</v>
      </c>
      <c r="R98" s="14" t="s">
        <v>288</v>
      </c>
      <c r="S98" s="14" t="s">
        <v>288</v>
      </c>
      <c r="T98" s="14" t="s">
        <v>17</v>
      </c>
      <c r="U98" s="14" t="s">
        <v>18</v>
      </c>
      <c r="V98" s="14" t="s">
        <v>6</v>
      </c>
      <c r="W98" s="14" t="s">
        <v>120</v>
      </c>
      <c r="X98" s="14" t="s">
        <v>1</v>
      </c>
      <c r="Y98" s="14" t="s">
        <v>1</v>
      </c>
      <c r="Z98" s="14" t="s">
        <v>121</v>
      </c>
      <c r="AA98" s="14" t="s">
        <v>7</v>
      </c>
      <c r="AB98" s="14" t="s">
        <v>845</v>
      </c>
      <c r="AC98" s="14" t="s">
        <v>8</v>
      </c>
      <c r="AD98" s="14" t="s">
        <v>9</v>
      </c>
      <c r="AE98" s="14" t="s">
        <v>120</v>
      </c>
      <c r="AF98" s="14" t="s">
        <v>290</v>
      </c>
      <c r="AG98" s="14" t="s">
        <v>291</v>
      </c>
      <c r="AH98" s="14" t="s">
        <v>846</v>
      </c>
      <c r="AI98">
        <v>6172539</v>
      </c>
      <c r="AJ98" s="16">
        <v>45438.762812499997</v>
      </c>
      <c r="AK98">
        <v>1</v>
      </c>
      <c r="AL98">
        <v>135.08000000000001</v>
      </c>
      <c r="AM98">
        <v>24.32</v>
      </c>
      <c r="AN98">
        <v>159.4</v>
      </c>
      <c r="AO98" s="14" t="e">
        <f>VLOOKUP(PaquetesTramos_estados_1[[#This Row],[tienda_stock]],#REF!,2,0)</f>
        <v>#REF!</v>
      </c>
      <c r="AP98" s="18">
        <v>1.0138888888888888</v>
      </c>
      <c r="AQ98" s="19">
        <f>IF(PaquetesTramos_estados_1[[#This Row],[estado_paquete]]="Empaquetado","listo",PaquetesTramos_estados_1[[#This Row],[pagado]]+(PaquetesTramos_estados_1[[#This Row],[Lead Time]]-1))</f>
        <v>45438.776701388888</v>
      </c>
      <c r="AR98" s="16" t="e">
        <f ca="1">IF(PaquetesTramos_estados_1[[#This Row],[estado_paquete]]="empaquetado","listo",TEXT((DAY(TODAY())-DAY(PaquetesTramos_estados_1[[#This Row],[pagado]])),"dd")&amp;" Dias")</f>
        <v>#VALUE!</v>
      </c>
      <c r="AS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98" s="19" t="str">
        <f t="shared" si="1"/>
        <v>18:18</v>
      </c>
    </row>
    <row r="99" spans="1:46" x14ac:dyDescent="0.25">
      <c r="A99" s="14" t="s">
        <v>847</v>
      </c>
      <c r="B99" s="14" t="s">
        <v>17</v>
      </c>
      <c r="C99" s="14" t="s">
        <v>5</v>
      </c>
      <c r="D99" s="14" t="s">
        <v>1</v>
      </c>
      <c r="E99" s="14" t="s">
        <v>1</v>
      </c>
      <c r="F99" s="14" t="s">
        <v>19</v>
      </c>
      <c r="G99" s="14" t="s">
        <v>3</v>
      </c>
      <c r="H99" s="14" t="s">
        <v>288</v>
      </c>
      <c r="I99" s="14" t="s">
        <v>288</v>
      </c>
      <c r="J99" s="15">
        <v>45439</v>
      </c>
      <c r="K99" s="14" t="s">
        <v>848</v>
      </c>
      <c r="L99" s="16">
        <v>45438.807476851849</v>
      </c>
      <c r="M99" s="16"/>
      <c r="N99" s="16"/>
      <c r="O99" s="14" t="s">
        <v>288</v>
      </c>
      <c r="P99" s="14" t="s">
        <v>288</v>
      </c>
      <c r="Q99" s="14" t="s">
        <v>288</v>
      </c>
      <c r="R99" s="14" t="s">
        <v>288</v>
      </c>
      <c r="S99" s="14" t="s">
        <v>288</v>
      </c>
      <c r="T99" s="14" t="s">
        <v>17</v>
      </c>
      <c r="U99" s="14" t="s">
        <v>18</v>
      </c>
      <c r="V99" s="14" t="s">
        <v>6</v>
      </c>
      <c r="W99" s="14" t="s">
        <v>294</v>
      </c>
      <c r="X99" s="14" t="s">
        <v>1</v>
      </c>
      <c r="Y99" s="14" t="s">
        <v>1</v>
      </c>
      <c r="Z99" s="14" t="s">
        <v>13</v>
      </c>
      <c r="AA99" s="14" t="s">
        <v>7</v>
      </c>
      <c r="AB99" s="14" t="s">
        <v>849</v>
      </c>
      <c r="AC99" s="14" t="s">
        <v>8</v>
      </c>
      <c r="AD99" s="14" t="s">
        <v>27</v>
      </c>
      <c r="AE99" s="14" t="s">
        <v>5</v>
      </c>
      <c r="AF99" s="14" t="s">
        <v>290</v>
      </c>
      <c r="AG99" s="14" t="s">
        <v>291</v>
      </c>
      <c r="AH99" s="14" t="s">
        <v>850</v>
      </c>
      <c r="AI99">
        <v>74921620</v>
      </c>
      <c r="AJ99" s="16">
        <v>45438.807476851849</v>
      </c>
      <c r="AK99">
        <v>1</v>
      </c>
      <c r="AL99">
        <v>177.2</v>
      </c>
      <c r="AM99">
        <v>31.9</v>
      </c>
      <c r="AN99">
        <v>209.1</v>
      </c>
      <c r="AO99" s="14" t="e">
        <f>VLOOKUP(PaquetesTramos_estados_1[[#This Row],[tienda_stock]],#REF!,2,0)</f>
        <v>#REF!</v>
      </c>
      <c r="AP99" s="18">
        <v>1.0138888888888888</v>
      </c>
      <c r="AQ99" s="19">
        <f>IF(PaquetesTramos_estados_1[[#This Row],[estado_paquete]]="Empaquetado","listo",PaquetesTramos_estados_1[[#This Row],[pagado]]+(PaquetesTramos_estados_1[[#This Row],[Lead Time]]-1))</f>
        <v>45438.82136574074</v>
      </c>
      <c r="AR99" s="16" t="e">
        <f ca="1">IF(PaquetesTramos_estados_1[[#This Row],[estado_paquete]]="empaquetado","listo",TEXT((DAY(TODAY())-DAY(PaquetesTramos_estados_1[[#This Row],[pagado]])),"dd")&amp;" Dias")</f>
        <v>#VALUE!</v>
      </c>
      <c r="AS99" s="14" t="str">
        <f ca="1">IF(PaquetesTramos_estados_1[[#This Row],[estado_paquete]]="Empaquetado","listo",IF(NOW()&lt;PaquetesTramos_estados_1[[#This Row],[TimeLimite]],"Dentro de Tiempo","Fuera de Tiempo"))</f>
        <v>Fuera de Tiempo</v>
      </c>
      <c r="AT99" s="19" t="str">
        <f t="shared" si="1"/>
        <v>19:22</v>
      </c>
    </row>
    <row r="100" spans="1:46" x14ac:dyDescent="0.25">
      <c r="A100" s="14" t="s">
        <v>851</v>
      </c>
      <c r="B100" s="14" t="s">
        <v>292</v>
      </c>
      <c r="C100" s="14" t="s">
        <v>39</v>
      </c>
      <c r="D100" s="14" t="s">
        <v>40</v>
      </c>
      <c r="E100" s="14" t="s">
        <v>40</v>
      </c>
      <c r="F100" s="14" t="s">
        <v>40</v>
      </c>
      <c r="G100" s="14" t="s">
        <v>35</v>
      </c>
      <c r="H100" s="14" t="s">
        <v>288</v>
      </c>
      <c r="I100" s="14" t="s">
        <v>288</v>
      </c>
      <c r="J100" s="15">
        <v>45444</v>
      </c>
      <c r="K100" s="14" t="s">
        <v>852</v>
      </c>
      <c r="L100" s="16">
        <v>45439.397916666669</v>
      </c>
      <c r="M100" s="16">
        <v>45439.599293981482</v>
      </c>
      <c r="N100" s="16"/>
      <c r="O100" s="14" t="s">
        <v>288</v>
      </c>
      <c r="P100" s="14" t="s">
        <v>288</v>
      </c>
      <c r="Q100" s="14" t="s">
        <v>288</v>
      </c>
      <c r="R100" s="14" t="s">
        <v>288</v>
      </c>
      <c r="S100" s="14" t="s">
        <v>288</v>
      </c>
      <c r="T100" s="14" t="s">
        <v>292</v>
      </c>
      <c r="U100" s="14" t="s">
        <v>5</v>
      </c>
      <c r="V100" s="14" t="s">
        <v>6</v>
      </c>
      <c r="W100" s="14" t="s">
        <v>39</v>
      </c>
      <c r="X100" s="14" t="s">
        <v>40</v>
      </c>
      <c r="Y100" s="14" t="s">
        <v>40</v>
      </c>
      <c r="Z100" s="14" t="s">
        <v>40</v>
      </c>
      <c r="AA100" s="14" t="s">
        <v>7</v>
      </c>
      <c r="AB100" s="14" t="s">
        <v>853</v>
      </c>
      <c r="AC100" s="14" t="s">
        <v>8</v>
      </c>
      <c r="AD100" s="14" t="s">
        <v>32</v>
      </c>
      <c r="AE100" s="14" t="s">
        <v>5</v>
      </c>
      <c r="AF100" s="14" t="s">
        <v>290</v>
      </c>
      <c r="AG100" s="14" t="s">
        <v>291</v>
      </c>
      <c r="AH100" s="14" t="s">
        <v>854</v>
      </c>
      <c r="AI100">
        <v>72092409</v>
      </c>
      <c r="AJ100" s="16">
        <v>45439.397916666669</v>
      </c>
      <c r="AK100">
        <v>1</v>
      </c>
      <c r="AL100">
        <v>181.27</v>
      </c>
      <c r="AM100">
        <v>32.630000000000003</v>
      </c>
      <c r="AN100">
        <v>213.9</v>
      </c>
      <c r="AO100" s="14" t="e">
        <f>VLOOKUP(PaquetesTramos_estados_1[[#This Row],[tienda_stock]],#REF!,2,0)</f>
        <v>#REF!</v>
      </c>
      <c r="AP100" s="18">
        <v>1.0138888888888888</v>
      </c>
      <c r="AQ100" s="19" t="str">
        <f>IF(PaquetesTramos_estados_1[[#This Row],[estado_paquete]]="Empaquetado","listo",PaquetesTramos_estados_1[[#This Row],[pagado]]+(PaquetesTramos_estados_1[[#This Row],[Lead Time]]-1))</f>
        <v>listo</v>
      </c>
      <c r="AR100" s="16" t="str">
        <f ca="1">IF(PaquetesTramos_estados_1[[#This Row],[estado_paquete]]="empaquetado","listo",TEXT((DAY(TODAY())-DAY(PaquetesTramos_estados_1[[#This Row],[pagado]])),"dd")&amp;" Dias")</f>
        <v>listo</v>
      </c>
      <c r="AS100" s="14" t="str">
        <f ca="1">IF(PaquetesTramos_estados_1[[#This Row],[estado_paquete]]="Empaquetado","listo",IF(NOW()&lt;PaquetesTramos_estados_1[[#This Row],[TimeLimite]],"Dentro de Tiempo","Fuera de Tiempo"))</f>
        <v>listo</v>
      </c>
      <c r="AT100" s="19" t="str">
        <f t="shared" si="1"/>
        <v>09:33</v>
      </c>
    </row>
    <row r="101" spans="1:46" x14ac:dyDescent="0.25">
      <c r="A101" s="14" t="s">
        <v>855</v>
      </c>
      <c r="B101" s="14" t="s">
        <v>292</v>
      </c>
      <c r="C101" s="14" t="s">
        <v>5</v>
      </c>
      <c r="D101" s="14" t="s">
        <v>1</v>
      </c>
      <c r="E101" s="14" t="s">
        <v>1</v>
      </c>
      <c r="F101" s="14" t="s">
        <v>19</v>
      </c>
      <c r="G101" s="14" t="s">
        <v>332</v>
      </c>
      <c r="H101" s="14" t="s">
        <v>288</v>
      </c>
      <c r="I101" s="14" t="s">
        <v>288</v>
      </c>
      <c r="J101" s="15">
        <v>45441</v>
      </c>
      <c r="K101" s="14" t="s">
        <v>856</v>
      </c>
      <c r="L101" s="16">
        <v>45439.459490740737</v>
      </c>
      <c r="M101" s="16">
        <v>45439.608622685184</v>
      </c>
      <c r="N101" s="16"/>
      <c r="O101" s="14" t="s">
        <v>288</v>
      </c>
      <c r="P101" s="14" t="s">
        <v>288</v>
      </c>
      <c r="Q101" s="14" t="s">
        <v>288</v>
      </c>
      <c r="R101" s="14" t="s">
        <v>288</v>
      </c>
      <c r="S101" s="14" t="s">
        <v>288</v>
      </c>
      <c r="T101" s="14" t="s">
        <v>292</v>
      </c>
      <c r="U101" s="14" t="s">
        <v>36</v>
      </c>
      <c r="V101" s="14" t="s">
        <v>6</v>
      </c>
      <c r="W101" s="14" t="s">
        <v>22</v>
      </c>
      <c r="X101" s="14" t="s">
        <v>1</v>
      </c>
      <c r="Y101" s="14" t="s">
        <v>1</v>
      </c>
      <c r="Z101" s="14" t="s">
        <v>23</v>
      </c>
      <c r="AA101" s="14" t="s">
        <v>7</v>
      </c>
      <c r="AB101" s="14" t="s">
        <v>857</v>
      </c>
      <c r="AC101" s="14" t="s">
        <v>8</v>
      </c>
      <c r="AD101" s="14" t="s">
        <v>27</v>
      </c>
      <c r="AE101" s="14" t="s">
        <v>5</v>
      </c>
      <c r="AF101" s="14" t="s">
        <v>290</v>
      </c>
      <c r="AG101" s="14" t="s">
        <v>291</v>
      </c>
      <c r="AH101" s="14" t="s">
        <v>858</v>
      </c>
      <c r="AI101">
        <v>72498021</v>
      </c>
      <c r="AJ101" s="16">
        <v>45439.459490740737</v>
      </c>
      <c r="AK101">
        <v>3</v>
      </c>
      <c r="AL101">
        <v>106.26</v>
      </c>
      <c r="AM101">
        <v>19.14</v>
      </c>
      <c r="AN101">
        <v>125.4</v>
      </c>
      <c r="AO101" s="14" t="e">
        <f>VLOOKUP(PaquetesTramos_estados_1[[#This Row],[tienda_stock]],#REF!,2,0)</f>
        <v>#REF!</v>
      </c>
      <c r="AP101" s="18">
        <v>1.0138888888888888</v>
      </c>
      <c r="AQ101" s="19" t="str">
        <f>IF(PaquetesTramos_estados_1[[#This Row],[estado_paquete]]="Empaquetado","listo",PaquetesTramos_estados_1[[#This Row],[pagado]]+(PaquetesTramos_estados_1[[#This Row],[Lead Time]]-1))</f>
        <v>listo</v>
      </c>
      <c r="AR101" s="16" t="str">
        <f ca="1">IF(PaquetesTramos_estados_1[[#This Row],[estado_paquete]]="empaquetado","listo",TEXT((DAY(TODAY())-DAY(PaquetesTramos_estados_1[[#This Row],[pagado]])),"dd")&amp;" Dias")</f>
        <v>listo</v>
      </c>
      <c r="AS101" s="14" t="str">
        <f ca="1">IF(PaquetesTramos_estados_1[[#This Row],[estado_paquete]]="Empaquetado","listo",IF(NOW()&lt;PaquetesTramos_estados_1[[#This Row],[TimeLimite]],"Dentro de Tiempo","Fuera de Tiempo"))</f>
        <v>listo</v>
      </c>
      <c r="AT101" s="19" t="str">
        <f t="shared" si="1"/>
        <v>11:01</v>
      </c>
    </row>
    <row r="102" spans="1:46" x14ac:dyDescent="0.25">
      <c r="A102" s="14" t="s">
        <v>859</v>
      </c>
      <c r="B102" s="14" t="s">
        <v>17</v>
      </c>
      <c r="C102" s="14" t="s">
        <v>52</v>
      </c>
      <c r="D102" s="14" t="s">
        <v>53</v>
      </c>
      <c r="E102" s="14" t="s">
        <v>54</v>
      </c>
      <c r="F102" s="14" t="s">
        <v>55</v>
      </c>
      <c r="G102" s="14" t="s">
        <v>288</v>
      </c>
      <c r="H102" s="14" t="s">
        <v>288</v>
      </c>
      <c r="I102" s="14" t="s">
        <v>288</v>
      </c>
      <c r="J102" s="15">
        <v>45439</v>
      </c>
      <c r="K102" s="14" t="s">
        <v>860</v>
      </c>
      <c r="L102" s="16">
        <v>45439.522592592592</v>
      </c>
      <c r="M102" s="16"/>
      <c r="N102" s="16"/>
      <c r="O102" s="14" t="s">
        <v>288</v>
      </c>
      <c r="P102" s="14" t="s">
        <v>288</v>
      </c>
      <c r="Q102" s="14" t="s">
        <v>288</v>
      </c>
      <c r="R102" s="14" t="s">
        <v>288</v>
      </c>
      <c r="S102" s="14" t="s">
        <v>288</v>
      </c>
      <c r="T102" s="14" t="s">
        <v>17</v>
      </c>
      <c r="U102" s="14" t="s">
        <v>52</v>
      </c>
      <c r="V102" s="14" t="s">
        <v>85</v>
      </c>
      <c r="W102" s="14" t="s">
        <v>52</v>
      </c>
      <c r="X102" s="14" t="s">
        <v>53</v>
      </c>
      <c r="Y102" s="14" t="s">
        <v>54</v>
      </c>
      <c r="Z102" s="14" t="s">
        <v>55</v>
      </c>
      <c r="AA102" s="14" t="s">
        <v>7</v>
      </c>
      <c r="AB102" s="14" t="s">
        <v>783</v>
      </c>
      <c r="AC102" s="14" t="s">
        <v>8</v>
      </c>
      <c r="AD102" s="14" t="s">
        <v>32</v>
      </c>
      <c r="AE102" s="14" t="s">
        <v>5</v>
      </c>
      <c r="AF102" s="14" t="s">
        <v>290</v>
      </c>
      <c r="AG102" s="14" t="s">
        <v>291</v>
      </c>
      <c r="AH102" s="14" t="s">
        <v>784</v>
      </c>
      <c r="AI102">
        <v>61255322</v>
      </c>
      <c r="AJ102" s="16">
        <v>45439.522592592592</v>
      </c>
      <c r="AK102">
        <v>3</v>
      </c>
      <c r="AL102">
        <v>110.25</v>
      </c>
      <c r="AM102">
        <v>19.850000000000001</v>
      </c>
      <c r="AN102">
        <v>130.1</v>
      </c>
      <c r="AO102" s="14" t="e">
        <f>VLOOKUP(PaquetesTramos_estados_1[[#This Row],[tienda_stock]],#REF!,2,0)</f>
        <v>#REF!</v>
      </c>
      <c r="AP102" s="18">
        <v>1.0138888888888888</v>
      </c>
      <c r="AQ102" s="19">
        <f>IF(PaquetesTramos_estados_1[[#This Row],[estado_paquete]]="Empaquetado","listo",PaquetesTramos_estados_1[[#This Row],[pagado]]+(PaquetesTramos_estados_1[[#This Row],[Lead Time]]-1))</f>
        <v>45439.536481481482</v>
      </c>
      <c r="AR102" s="16" t="e">
        <f ca="1">IF(PaquetesTramos_estados_1[[#This Row],[estado_paquete]]="empaquetado","listo",TEXT((DAY(TODAY())-DAY(PaquetesTramos_estados_1[[#This Row],[pagado]])),"dd")&amp;" Dias")</f>
        <v>#VALUE!</v>
      </c>
      <c r="AS1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" s="19" t="str">
        <f t="shared" si="1"/>
        <v>12:32</v>
      </c>
    </row>
    <row r="103" spans="1:46" x14ac:dyDescent="0.25">
      <c r="A103" s="14" t="s">
        <v>861</v>
      </c>
      <c r="B103" s="14" t="s">
        <v>292</v>
      </c>
      <c r="C103" s="14" t="s">
        <v>288</v>
      </c>
      <c r="D103" s="14" t="s">
        <v>1</v>
      </c>
      <c r="E103" s="14" t="s">
        <v>1</v>
      </c>
      <c r="F103" s="14" t="s">
        <v>37</v>
      </c>
      <c r="G103" s="14" t="s">
        <v>89</v>
      </c>
      <c r="H103" s="14" t="s">
        <v>288</v>
      </c>
      <c r="I103" s="14" t="s">
        <v>288</v>
      </c>
      <c r="J103" s="15">
        <v>45440</v>
      </c>
      <c r="K103" s="14" t="s">
        <v>862</v>
      </c>
      <c r="L103" s="16">
        <v>45439.541504629633</v>
      </c>
      <c r="M103" s="16">
        <v>45439.583969907406</v>
      </c>
      <c r="N103" s="16"/>
      <c r="O103" s="14" t="s">
        <v>288</v>
      </c>
      <c r="P103" s="14" t="s">
        <v>288</v>
      </c>
      <c r="Q103" s="14" t="s">
        <v>288</v>
      </c>
      <c r="R103" s="14" t="s">
        <v>288</v>
      </c>
      <c r="S103" s="14" t="s">
        <v>288</v>
      </c>
      <c r="T103" s="14" t="s">
        <v>292</v>
      </c>
      <c r="U103" s="14" t="s">
        <v>5</v>
      </c>
      <c r="V103" s="14" t="s">
        <v>87</v>
      </c>
      <c r="W103" s="14" t="s">
        <v>288</v>
      </c>
      <c r="X103" s="14" t="s">
        <v>288</v>
      </c>
      <c r="Y103" s="14" t="s">
        <v>288</v>
      </c>
      <c r="Z103" s="14" t="s">
        <v>288</v>
      </c>
      <c r="AA103" s="14" t="s">
        <v>7</v>
      </c>
      <c r="AB103" s="14" t="s">
        <v>863</v>
      </c>
      <c r="AC103" s="14" t="s">
        <v>8</v>
      </c>
      <c r="AD103" s="14" t="s">
        <v>32</v>
      </c>
      <c r="AE103" s="14" t="s">
        <v>5</v>
      </c>
      <c r="AF103" s="14" t="s">
        <v>290</v>
      </c>
      <c r="AG103" s="14" t="s">
        <v>291</v>
      </c>
      <c r="AH103" s="14" t="s">
        <v>864</v>
      </c>
      <c r="AI103">
        <v>74879899</v>
      </c>
      <c r="AJ103" s="16">
        <v>45439.541504629633</v>
      </c>
      <c r="AK103">
        <v>1</v>
      </c>
      <c r="AL103">
        <v>30.34</v>
      </c>
      <c r="AM103">
        <v>5.46</v>
      </c>
      <c r="AN103">
        <v>35.799999999999997</v>
      </c>
      <c r="AO103" s="14" t="e">
        <f>VLOOKUP(PaquetesTramos_estados_1[[#This Row],[tienda_stock]],#REF!,2,0)</f>
        <v>#REF!</v>
      </c>
      <c r="AP103" s="18">
        <v>1.0138888888888888</v>
      </c>
      <c r="AQ103" s="19" t="str">
        <f>IF(PaquetesTramos_estados_1[[#This Row],[estado_paquete]]="Empaquetado","listo",PaquetesTramos_estados_1[[#This Row],[pagado]]+(PaquetesTramos_estados_1[[#This Row],[Lead Time]]-1))</f>
        <v>listo</v>
      </c>
      <c r="AR103" s="16" t="str">
        <f ca="1">IF(PaquetesTramos_estados_1[[#This Row],[estado_paquete]]="empaquetado","listo",TEXT((DAY(TODAY())-DAY(PaquetesTramos_estados_1[[#This Row],[pagado]])),"dd")&amp;" Dias")</f>
        <v>listo</v>
      </c>
      <c r="AS103" s="14" t="str">
        <f ca="1">IF(PaquetesTramos_estados_1[[#This Row],[estado_paquete]]="Empaquetado","listo",IF(NOW()&lt;PaquetesTramos_estados_1[[#This Row],[TimeLimite]],"Dentro de Tiempo","Fuera de Tiempo"))</f>
        <v>listo</v>
      </c>
      <c r="AT103" s="19" t="str">
        <f t="shared" si="1"/>
        <v>12:59</v>
      </c>
    </row>
    <row r="104" spans="1:46" x14ac:dyDescent="0.25">
      <c r="A104" s="14" t="s">
        <v>865</v>
      </c>
      <c r="B104" s="14" t="s">
        <v>17</v>
      </c>
      <c r="C104" s="14" t="s">
        <v>5</v>
      </c>
      <c r="D104" s="14" t="s">
        <v>1</v>
      </c>
      <c r="E104" s="14" t="s">
        <v>1</v>
      </c>
      <c r="F104" s="14" t="s">
        <v>19</v>
      </c>
      <c r="G104" s="14" t="s">
        <v>3</v>
      </c>
      <c r="H104" s="14" t="s">
        <v>288</v>
      </c>
      <c r="I104" s="14" t="s">
        <v>288</v>
      </c>
      <c r="J104" s="15">
        <v>45440</v>
      </c>
      <c r="K104" s="14" t="s">
        <v>866</v>
      </c>
      <c r="L104" s="16">
        <v>45439.551747685182</v>
      </c>
      <c r="M104" s="16"/>
      <c r="N104" s="16"/>
      <c r="O104" s="14" t="s">
        <v>288</v>
      </c>
      <c r="P104" s="14" t="s">
        <v>288</v>
      </c>
      <c r="Q104" s="14" t="s">
        <v>288</v>
      </c>
      <c r="R104" s="14" t="s">
        <v>288</v>
      </c>
      <c r="S104" s="14" t="s">
        <v>288</v>
      </c>
      <c r="T104" s="14" t="s">
        <v>17</v>
      </c>
      <c r="U104" s="14" t="s">
        <v>75</v>
      </c>
      <c r="V104" s="14" t="s">
        <v>87</v>
      </c>
      <c r="W104" s="14" t="s">
        <v>288</v>
      </c>
      <c r="X104" s="14" t="s">
        <v>288</v>
      </c>
      <c r="Y104" s="14" t="s">
        <v>288</v>
      </c>
      <c r="Z104" s="14" t="s">
        <v>288</v>
      </c>
      <c r="AA104" s="14" t="s">
        <v>56</v>
      </c>
      <c r="AB104" s="14" t="s">
        <v>867</v>
      </c>
      <c r="AC104" s="14" t="s">
        <v>8</v>
      </c>
      <c r="AD104" s="14" t="s">
        <v>88</v>
      </c>
      <c r="AE104" s="14" t="s">
        <v>5</v>
      </c>
      <c r="AF104" s="14" t="s">
        <v>290</v>
      </c>
      <c r="AG104" s="14" t="s">
        <v>291</v>
      </c>
      <c r="AH104" s="14" t="s">
        <v>868</v>
      </c>
      <c r="AI104">
        <v>76262540</v>
      </c>
      <c r="AJ104" s="16">
        <v>45439.551747685182</v>
      </c>
      <c r="AK104">
        <v>4</v>
      </c>
      <c r="AL104">
        <v>234.75</v>
      </c>
      <c r="AM104">
        <v>42.25</v>
      </c>
      <c r="AN104">
        <v>277</v>
      </c>
      <c r="AO104" s="14" t="e">
        <f>VLOOKUP(PaquetesTramos_estados_1[[#This Row],[tienda_stock]],#REF!,2,0)</f>
        <v>#REF!</v>
      </c>
      <c r="AP104" s="18">
        <v>1.0138888888888888</v>
      </c>
      <c r="AQ104" s="19">
        <f>IF(PaquetesTramos_estados_1[[#This Row],[estado_paquete]]="Empaquetado","listo",PaquetesTramos_estados_1[[#This Row],[pagado]]+(PaquetesTramos_estados_1[[#This Row],[Lead Time]]-1))</f>
        <v>45439.565636574072</v>
      </c>
      <c r="AR104" s="16" t="e">
        <f ca="1">IF(PaquetesTramos_estados_1[[#This Row],[estado_paquete]]="empaquetado","listo",TEXT((DAY(TODAY())-DAY(PaquetesTramos_estados_1[[#This Row],[pagado]])),"dd")&amp;" Dias")</f>
        <v>#VALUE!</v>
      </c>
      <c r="AS10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4" s="19" t="str">
        <f t="shared" si="1"/>
        <v>13:14</v>
      </c>
    </row>
    <row r="105" spans="1:46" x14ac:dyDescent="0.25">
      <c r="A105" s="14" t="s">
        <v>869</v>
      </c>
      <c r="B105" s="14" t="s">
        <v>292</v>
      </c>
      <c r="C105" s="14" t="s">
        <v>288</v>
      </c>
      <c r="D105" s="14" t="s">
        <v>1</v>
      </c>
      <c r="E105" s="14" t="s">
        <v>1</v>
      </c>
      <c r="F105" s="14" t="s">
        <v>2</v>
      </c>
      <c r="G105" s="14" t="s">
        <v>89</v>
      </c>
      <c r="H105" s="14" t="s">
        <v>288</v>
      </c>
      <c r="I105" s="14" t="s">
        <v>288</v>
      </c>
      <c r="J105" s="15">
        <v>45440</v>
      </c>
      <c r="K105" s="14" t="s">
        <v>870</v>
      </c>
      <c r="L105" s="16">
        <v>45439.551747685182</v>
      </c>
      <c r="M105" s="16">
        <v>45439.795555555553</v>
      </c>
      <c r="N105" s="16"/>
      <c r="O105" s="14" t="s">
        <v>288</v>
      </c>
      <c r="P105" s="14" t="s">
        <v>288</v>
      </c>
      <c r="Q105" s="14" t="s">
        <v>288</v>
      </c>
      <c r="R105" s="14" t="s">
        <v>288</v>
      </c>
      <c r="S105" s="14" t="s">
        <v>288</v>
      </c>
      <c r="T105" s="14" t="s">
        <v>292</v>
      </c>
      <c r="U105" s="14" t="s">
        <v>5</v>
      </c>
      <c r="V105" s="14" t="s">
        <v>87</v>
      </c>
      <c r="W105" s="14" t="s">
        <v>288</v>
      </c>
      <c r="X105" s="14" t="s">
        <v>288</v>
      </c>
      <c r="Y105" s="14" t="s">
        <v>288</v>
      </c>
      <c r="Z105" s="14" t="s">
        <v>288</v>
      </c>
      <c r="AA105" s="14" t="s">
        <v>56</v>
      </c>
      <c r="AB105" s="14" t="s">
        <v>867</v>
      </c>
      <c r="AC105" s="14" t="s">
        <v>8</v>
      </c>
      <c r="AD105" s="14" t="s">
        <v>88</v>
      </c>
      <c r="AE105" s="14" t="s">
        <v>5</v>
      </c>
      <c r="AF105" s="14" t="s">
        <v>290</v>
      </c>
      <c r="AG105" s="14" t="s">
        <v>291</v>
      </c>
      <c r="AH105" s="14" t="s">
        <v>868</v>
      </c>
      <c r="AI105">
        <v>76262540</v>
      </c>
      <c r="AJ105" s="16">
        <v>45439.551747685182</v>
      </c>
      <c r="AK105">
        <v>4</v>
      </c>
      <c r="AL105">
        <v>234.75</v>
      </c>
      <c r="AM105">
        <v>42.25</v>
      </c>
      <c r="AN105">
        <v>277</v>
      </c>
      <c r="AO105" s="14" t="e">
        <f>VLOOKUP(PaquetesTramos_estados_1[[#This Row],[tienda_stock]],#REF!,2,0)</f>
        <v>#REF!</v>
      </c>
      <c r="AP105" s="18">
        <v>1.0138888888888888</v>
      </c>
      <c r="AQ105" s="19" t="str">
        <f>IF(PaquetesTramos_estados_1[[#This Row],[estado_paquete]]="Empaquetado","listo",PaquetesTramos_estados_1[[#This Row],[pagado]]+(PaquetesTramos_estados_1[[#This Row],[Lead Time]]-1))</f>
        <v>listo</v>
      </c>
      <c r="AR105" s="16" t="str">
        <f ca="1">IF(PaquetesTramos_estados_1[[#This Row],[estado_paquete]]="empaquetado","listo",TEXT((DAY(TODAY())-DAY(PaquetesTramos_estados_1[[#This Row],[pagado]])),"dd")&amp;" Dias")</f>
        <v>listo</v>
      </c>
      <c r="AS105" s="14" t="str">
        <f ca="1">IF(PaquetesTramos_estados_1[[#This Row],[estado_paquete]]="Empaquetado","listo",IF(NOW()&lt;PaquetesTramos_estados_1[[#This Row],[TimeLimite]],"Dentro de Tiempo","Fuera de Tiempo"))</f>
        <v>listo</v>
      </c>
      <c r="AT105" s="19" t="str">
        <f t="shared" si="1"/>
        <v>13:14</v>
      </c>
    </row>
    <row r="106" spans="1:46" x14ac:dyDescent="0.25">
      <c r="A106" s="14" t="s">
        <v>871</v>
      </c>
      <c r="B106" s="14" t="s">
        <v>292</v>
      </c>
      <c r="C106" s="14" t="s">
        <v>5</v>
      </c>
      <c r="D106" s="14" t="s">
        <v>1</v>
      </c>
      <c r="E106" s="14" t="s">
        <v>1</v>
      </c>
      <c r="F106" s="14" t="s">
        <v>19</v>
      </c>
      <c r="G106" s="14" t="s">
        <v>437</v>
      </c>
      <c r="H106" s="14" t="s">
        <v>288</v>
      </c>
      <c r="I106" s="14" t="s">
        <v>288</v>
      </c>
      <c r="J106" s="15">
        <v>45441</v>
      </c>
      <c r="K106" s="14" t="s">
        <v>872</v>
      </c>
      <c r="L106" s="16">
        <v>45439.565625000003</v>
      </c>
      <c r="M106" s="16">
        <v>45439.611631944441</v>
      </c>
      <c r="N106" s="16"/>
      <c r="O106" s="14" t="s">
        <v>288</v>
      </c>
      <c r="P106" s="14" t="s">
        <v>288</v>
      </c>
      <c r="Q106" s="14" t="s">
        <v>288</v>
      </c>
      <c r="R106" s="14" t="s">
        <v>288</v>
      </c>
      <c r="S106" s="14" t="s">
        <v>288</v>
      </c>
      <c r="T106" s="14" t="s">
        <v>292</v>
      </c>
      <c r="U106" s="14" t="s">
        <v>182</v>
      </c>
      <c r="V106" s="14" t="s">
        <v>6</v>
      </c>
      <c r="W106" s="14" t="s">
        <v>36</v>
      </c>
      <c r="X106" s="14" t="s">
        <v>1</v>
      </c>
      <c r="Y106" s="14" t="s">
        <v>1</v>
      </c>
      <c r="Z106" s="14" t="s">
        <v>37</v>
      </c>
      <c r="AA106" s="14" t="s">
        <v>7</v>
      </c>
      <c r="AB106" s="14" t="s">
        <v>873</v>
      </c>
      <c r="AC106" s="14" t="s">
        <v>8</v>
      </c>
      <c r="AD106" s="14" t="s">
        <v>9</v>
      </c>
      <c r="AE106" s="14" t="s">
        <v>36</v>
      </c>
      <c r="AF106" s="14" t="s">
        <v>290</v>
      </c>
      <c r="AG106" s="14" t="s">
        <v>291</v>
      </c>
      <c r="AH106" s="14" t="s">
        <v>874</v>
      </c>
      <c r="AI106">
        <v>16689580</v>
      </c>
      <c r="AJ106" s="16">
        <v>45439.565625000003</v>
      </c>
      <c r="AK106">
        <v>1</v>
      </c>
      <c r="AL106">
        <v>35.42</v>
      </c>
      <c r="AM106">
        <v>6.38</v>
      </c>
      <c r="AN106">
        <v>41.8</v>
      </c>
      <c r="AO106" s="14" t="e">
        <f>VLOOKUP(PaquetesTramos_estados_1[[#This Row],[tienda_stock]],#REF!,2,0)</f>
        <v>#REF!</v>
      </c>
      <c r="AP106" s="18">
        <v>1.0138888888888888</v>
      </c>
      <c r="AQ106" s="19" t="str">
        <f>IF(PaquetesTramos_estados_1[[#This Row],[estado_paquete]]="Empaquetado","listo",PaquetesTramos_estados_1[[#This Row],[pagado]]+(PaquetesTramos_estados_1[[#This Row],[Lead Time]]-1))</f>
        <v>listo</v>
      </c>
      <c r="AR106" s="16" t="str">
        <f ca="1">IF(PaquetesTramos_estados_1[[#This Row],[estado_paquete]]="empaquetado","listo",TEXT((DAY(TODAY())-DAY(PaquetesTramos_estados_1[[#This Row],[pagado]])),"dd")&amp;" Dias")</f>
        <v>listo</v>
      </c>
      <c r="AS106" s="14" t="str">
        <f ca="1">IF(PaquetesTramos_estados_1[[#This Row],[estado_paquete]]="Empaquetado","listo",IF(NOW()&lt;PaquetesTramos_estados_1[[#This Row],[TimeLimite]],"Dentro de Tiempo","Fuera de Tiempo"))</f>
        <v>listo</v>
      </c>
      <c r="AT106" s="19" t="str">
        <f t="shared" si="1"/>
        <v>13:34</v>
      </c>
    </row>
    <row r="107" spans="1:46" x14ac:dyDescent="0.25">
      <c r="A107" s="14" t="s">
        <v>875</v>
      </c>
      <c r="B107" s="14" t="s">
        <v>17</v>
      </c>
      <c r="C107" s="14" t="s">
        <v>5</v>
      </c>
      <c r="D107" s="14" t="s">
        <v>1</v>
      </c>
      <c r="E107" s="14" t="s">
        <v>1</v>
      </c>
      <c r="F107" s="14" t="s">
        <v>19</v>
      </c>
      <c r="G107" s="14" t="s">
        <v>3</v>
      </c>
      <c r="H107" s="14" t="s">
        <v>288</v>
      </c>
      <c r="I107" s="14" t="s">
        <v>288</v>
      </c>
      <c r="J107" s="15">
        <v>45444</v>
      </c>
      <c r="K107" s="14" t="s">
        <v>876</v>
      </c>
      <c r="L107" s="16">
        <v>45439.567986111113</v>
      </c>
      <c r="M107" s="16"/>
      <c r="N107" s="16"/>
      <c r="O107" s="14" t="s">
        <v>288</v>
      </c>
      <c r="P107" s="14" t="s">
        <v>288</v>
      </c>
      <c r="Q107" s="14" t="s">
        <v>288</v>
      </c>
      <c r="R107" s="14" t="s">
        <v>288</v>
      </c>
      <c r="S107" s="14" t="s">
        <v>288</v>
      </c>
      <c r="T107" s="14" t="s">
        <v>17</v>
      </c>
      <c r="U107" s="14" t="s">
        <v>18</v>
      </c>
      <c r="V107" s="14" t="s">
        <v>6</v>
      </c>
      <c r="W107" s="14" t="s">
        <v>39</v>
      </c>
      <c r="X107" s="14" t="s">
        <v>40</v>
      </c>
      <c r="Y107" s="14" t="s">
        <v>40</v>
      </c>
      <c r="Z107" s="14" t="s">
        <v>40</v>
      </c>
      <c r="AA107" s="14" t="s">
        <v>56</v>
      </c>
      <c r="AB107" s="14" t="s">
        <v>877</v>
      </c>
      <c r="AC107" s="14" t="s">
        <v>8</v>
      </c>
      <c r="AD107" s="14" t="s">
        <v>93</v>
      </c>
      <c r="AE107" s="14" t="s">
        <v>5</v>
      </c>
      <c r="AF107" s="14" t="s">
        <v>290</v>
      </c>
      <c r="AG107" s="14" t="s">
        <v>291</v>
      </c>
      <c r="AH107" s="14" t="s">
        <v>878</v>
      </c>
      <c r="AI107">
        <v>44115255</v>
      </c>
      <c r="AJ107" s="16">
        <v>45439.567986111113</v>
      </c>
      <c r="AK107">
        <v>2</v>
      </c>
      <c r="AL107">
        <v>130.25</v>
      </c>
      <c r="AM107">
        <v>23.45</v>
      </c>
      <c r="AN107">
        <v>153.69999999999999</v>
      </c>
      <c r="AO107" s="14" t="e">
        <f>VLOOKUP(PaquetesTramos_estados_1[[#This Row],[tienda_stock]],#REF!,2,0)</f>
        <v>#REF!</v>
      </c>
      <c r="AP107" s="18">
        <v>1.0138888888888888</v>
      </c>
      <c r="AQ107" s="19">
        <f>IF(PaquetesTramos_estados_1[[#This Row],[estado_paquete]]="Empaquetado","listo",PaquetesTramos_estados_1[[#This Row],[pagado]]+(PaquetesTramos_estados_1[[#This Row],[Lead Time]]-1))</f>
        <v>45439.581875000003</v>
      </c>
      <c r="AR107" s="16" t="e">
        <f ca="1">IF(PaquetesTramos_estados_1[[#This Row],[estado_paquete]]="empaquetado","listo",TEXT((DAY(TODAY())-DAY(PaquetesTramos_estados_1[[#This Row],[pagado]])),"dd")&amp;" Dias")</f>
        <v>#VALUE!</v>
      </c>
      <c r="AS10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7" s="19" t="str">
        <f t="shared" si="1"/>
        <v>13:37</v>
      </c>
    </row>
    <row r="108" spans="1:46" x14ac:dyDescent="0.25">
      <c r="A108" s="14" t="s">
        <v>879</v>
      </c>
      <c r="B108" s="14" t="s">
        <v>292</v>
      </c>
      <c r="C108" s="14" t="s">
        <v>39</v>
      </c>
      <c r="D108" s="14" t="s">
        <v>40</v>
      </c>
      <c r="E108" s="14" t="s">
        <v>40</v>
      </c>
      <c r="F108" s="14" t="s">
        <v>40</v>
      </c>
      <c r="G108" s="14" t="s">
        <v>35</v>
      </c>
      <c r="H108" s="14" t="s">
        <v>288</v>
      </c>
      <c r="I108" s="14" t="s">
        <v>288</v>
      </c>
      <c r="J108" s="15">
        <v>45444</v>
      </c>
      <c r="K108" s="14" t="s">
        <v>880</v>
      </c>
      <c r="L108" s="16">
        <v>45439.567986111113</v>
      </c>
      <c r="M108" s="16">
        <v>45439.696111111109</v>
      </c>
      <c r="N108" s="16"/>
      <c r="O108" s="14" t="s">
        <v>288</v>
      </c>
      <c r="P108" s="14" t="s">
        <v>288</v>
      </c>
      <c r="Q108" s="14" t="s">
        <v>288</v>
      </c>
      <c r="R108" s="14" t="s">
        <v>288</v>
      </c>
      <c r="S108" s="14" t="s">
        <v>288</v>
      </c>
      <c r="T108" s="14" t="s">
        <v>292</v>
      </c>
      <c r="U108" s="14" t="s">
        <v>5</v>
      </c>
      <c r="V108" s="14" t="s">
        <v>6</v>
      </c>
      <c r="W108" s="14" t="s">
        <v>39</v>
      </c>
      <c r="X108" s="14" t="s">
        <v>40</v>
      </c>
      <c r="Y108" s="14" t="s">
        <v>40</v>
      </c>
      <c r="Z108" s="14" t="s">
        <v>40</v>
      </c>
      <c r="AA108" s="14" t="s">
        <v>56</v>
      </c>
      <c r="AB108" s="14" t="s">
        <v>877</v>
      </c>
      <c r="AC108" s="14" t="s">
        <v>8</v>
      </c>
      <c r="AD108" s="14" t="s">
        <v>93</v>
      </c>
      <c r="AE108" s="14" t="s">
        <v>5</v>
      </c>
      <c r="AF108" s="14" t="s">
        <v>290</v>
      </c>
      <c r="AG108" s="14" t="s">
        <v>291</v>
      </c>
      <c r="AH108" s="14" t="s">
        <v>878</v>
      </c>
      <c r="AI108">
        <v>44115255</v>
      </c>
      <c r="AJ108" s="16">
        <v>45439.567986111113</v>
      </c>
      <c r="AK108">
        <v>2</v>
      </c>
      <c r="AL108">
        <v>130.25</v>
      </c>
      <c r="AM108">
        <v>23.45</v>
      </c>
      <c r="AN108">
        <v>153.69999999999999</v>
      </c>
      <c r="AO108" s="14" t="e">
        <f>VLOOKUP(PaquetesTramos_estados_1[[#This Row],[tienda_stock]],#REF!,2,0)</f>
        <v>#REF!</v>
      </c>
      <c r="AP108" s="18">
        <v>1.0138888888888888</v>
      </c>
      <c r="AQ108" s="19" t="str">
        <f>IF(PaquetesTramos_estados_1[[#This Row],[estado_paquete]]="Empaquetado","listo",PaquetesTramos_estados_1[[#This Row],[pagado]]+(PaquetesTramos_estados_1[[#This Row],[Lead Time]]-1))</f>
        <v>listo</v>
      </c>
      <c r="AR108" s="16" t="str">
        <f ca="1">IF(PaquetesTramos_estados_1[[#This Row],[estado_paquete]]="empaquetado","listo",TEXT((DAY(TODAY())-DAY(PaquetesTramos_estados_1[[#This Row],[pagado]])),"dd")&amp;" Dias")</f>
        <v>listo</v>
      </c>
      <c r="AS108" s="14" t="str">
        <f ca="1">IF(PaquetesTramos_estados_1[[#This Row],[estado_paquete]]="Empaquetado","listo",IF(NOW()&lt;PaquetesTramos_estados_1[[#This Row],[TimeLimite]],"Dentro de Tiempo","Fuera de Tiempo"))</f>
        <v>listo</v>
      </c>
      <c r="AT108" s="19" t="str">
        <f t="shared" si="1"/>
        <v>13:37</v>
      </c>
    </row>
    <row r="109" spans="1:46" x14ac:dyDescent="0.25">
      <c r="A109" s="14" t="s">
        <v>881</v>
      </c>
      <c r="B109" s="14" t="s">
        <v>292</v>
      </c>
      <c r="C109" s="14" t="s">
        <v>288</v>
      </c>
      <c r="D109" s="14" t="s">
        <v>219</v>
      </c>
      <c r="E109" s="14" t="s">
        <v>219</v>
      </c>
      <c r="F109" s="14" t="s">
        <v>219</v>
      </c>
      <c r="G109" s="14" t="s">
        <v>494</v>
      </c>
      <c r="H109" s="14" t="s">
        <v>882</v>
      </c>
      <c r="I109" s="14" t="s">
        <v>288</v>
      </c>
      <c r="J109" s="15">
        <v>45441</v>
      </c>
      <c r="K109" s="14" t="s">
        <v>883</v>
      </c>
      <c r="L109" s="16">
        <v>45439.578564814816</v>
      </c>
      <c r="M109" s="16">
        <v>45439.639849537038</v>
      </c>
      <c r="N109" s="16"/>
      <c r="O109" s="14" t="s">
        <v>288</v>
      </c>
      <c r="P109" s="14" t="s">
        <v>288</v>
      </c>
      <c r="Q109" s="14" t="s">
        <v>288</v>
      </c>
      <c r="R109" s="14" t="s">
        <v>288</v>
      </c>
      <c r="S109" s="14" t="s">
        <v>288</v>
      </c>
      <c r="T109" s="14" t="s">
        <v>292</v>
      </c>
      <c r="U109" s="14" t="s">
        <v>5</v>
      </c>
      <c r="V109" s="14" t="s">
        <v>87</v>
      </c>
      <c r="W109" s="14" t="s">
        <v>288</v>
      </c>
      <c r="X109" s="14" t="s">
        <v>288</v>
      </c>
      <c r="Y109" s="14" t="s">
        <v>288</v>
      </c>
      <c r="Z109" s="14" t="s">
        <v>288</v>
      </c>
      <c r="AA109" s="14" t="s">
        <v>7</v>
      </c>
      <c r="AB109" s="14" t="s">
        <v>884</v>
      </c>
      <c r="AC109" s="14" t="s">
        <v>8</v>
      </c>
      <c r="AD109" s="14" t="s">
        <v>32</v>
      </c>
      <c r="AE109" s="14" t="s">
        <v>5</v>
      </c>
      <c r="AF109" s="14" t="s">
        <v>290</v>
      </c>
      <c r="AG109" s="14" t="s">
        <v>291</v>
      </c>
      <c r="AH109" s="14" t="s">
        <v>885</v>
      </c>
      <c r="AI109">
        <v>74076912</v>
      </c>
      <c r="AJ109" s="16">
        <v>45439.578564814816</v>
      </c>
      <c r="AK109">
        <v>1</v>
      </c>
      <c r="AL109">
        <v>54.07</v>
      </c>
      <c r="AM109">
        <v>9.73</v>
      </c>
      <c r="AN109">
        <v>63.8</v>
      </c>
      <c r="AO109" s="14" t="e">
        <f>VLOOKUP(PaquetesTramos_estados_1[[#This Row],[tienda_stock]],#REF!,2,0)</f>
        <v>#REF!</v>
      </c>
      <c r="AP109" s="18">
        <v>1.0138888888888888</v>
      </c>
      <c r="AQ109" s="19" t="str">
        <f>IF(PaquetesTramos_estados_1[[#This Row],[estado_paquete]]="Empaquetado","listo",PaquetesTramos_estados_1[[#This Row],[pagado]]+(PaquetesTramos_estados_1[[#This Row],[Lead Time]]-1))</f>
        <v>listo</v>
      </c>
      <c r="AR109" s="16" t="str">
        <f ca="1">IF(PaquetesTramos_estados_1[[#This Row],[estado_paquete]]="empaquetado","listo",TEXT((DAY(TODAY())-DAY(PaquetesTramos_estados_1[[#This Row],[pagado]])),"dd")&amp;" Dias")</f>
        <v>listo</v>
      </c>
      <c r="AS109" s="14" t="str">
        <f ca="1">IF(PaquetesTramos_estados_1[[#This Row],[estado_paquete]]="Empaquetado","listo",IF(NOW()&lt;PaquetesTramos_estados_1[[#This Row],[TimeLimite]],"Dentro de Tiempo","Fuera de Tiempo"))</f>
        <v>listo</v>
      </c>
      <c r="AT109" s="19" t="str">
        <f t="shared" si="1"/>
        <v>13:53</v>
      </c>
    </row>
    <row r="110" spans="1:46" x14ac:dyDescent="0.25">
      <c r="A110" s="14" t="s">
        <v>1034</v>
      </c>
      <c r="B110" s="14" t="s">
        <v>292</v>
      </c>
      <c r="C110" s="14" t="s">
        <v>63</v>
      </c>
      <c r="D110" s="14" t="s">
        <v>64</v>
      </c>
      <c r="E110" s="14" t="s">
        <v>65</v>
      </c>
      <c r="F110" s="14" t="s">
        <v>66</v>
      </c>
      <c r="G110" s="14" t="s">
        <v>35</v>
      </c>
      <c r="H110" s="14" t="s">
        <v>288</v>
      </c>
      <c r="I110" s="14" t="s">
        <v>288</v>
      </c>
      <c r="J110" s="15">
        <v>45443</v>
      </c>
      <c r="K110" s="14" t="s">
        <v>1035</v>
      </c>
      <c r="L110" s="16">
        <v>45439.611631944441</v>
      </c>
      <c r="M110" s="16">
        <v>45439.768506944441</v>
      </c>
      <c r="N110" s="16"/>
      <c r="O110" s="14" t="s">
        <v>288</v>
      </c>
      <c r="P110" s="14" t="s">
        <v>288</v>
      </c>
      <c r="Q110" s="14" t="s">
        <v>288</v>
      </c>
      <c r="R110" s="14" t="s">
        <v>288</v>
      </c>
      <c r="S110" s="14" t="s">
        <v>288</v>
      </c>
      <c r="T110" s="14" t="s">
        <v>292</v>
      </c>
      <c r="U110" s="14" t="s">
        <v>5</v>
      </c>
      <c r="V110" s="14" t="s">
        <v>6</v>
      </c>
      <c r="W110" s="14" t="s">
        <v>63</v>
      </c>
      <c r="X110" s="14" t="s">
        <v>64</v>
      </c>
      <c r="Y110" s="14" t="s">
        <v>65</v>
      </c>
      <c r="Z110" s="14" t="s">
        <v>66</v>
      </c>
      <c r="AA110" s="14" t="s">
        <v>7</v>
      </c>
      <c r="AB110" s="14" t="s">
        <v>792</v>
      </c>
      <c r="AC110" s="14" t="s">
        <v>8</v>
      </c>
      <c r="AD110" s="14" t="s">
        <v>32</v>
      </c>
      <c r="AE110" s="14" t="s">
        <v>5</v>
      </c>
      <c r="AF110" s="14" t="s">
        <v>290</v>
      </c>
      <c r="AG110" s="14" t="s">
        <v>291</v>
      </c>
      <c r="AH110" s="14" t="s">
        <v>793</v>
      </c>
      <c r="AI110">
        <v>43991248</v>
      </c>
      <c r="AJ110" s="16">
        <v>45439.611631944441</v>
      </c>
      <c r="AK110">
        <v>2</v>
      </c>
      <c r="AL110">
        <v>89.23</v>
      </c>
      <c r="AM110">
        <v>16.07</v>
      </c>
      <c r="AN110">
        <v>105.3</v>
      </c>
      <c r="AO110" s="14" t="e">
        <f>VLOOKUP(PaquetesTramos_estados_1[[#This Row],[tienda_stock]],#REF!,2,0)</f>
        <v>#REF!</v>
      </c>
      <c r="AP110" s="18">
        <v>1.0138888888888888</v>
      </c>
      <c r="AQ110" s="19" t="str">
        <f>IF(PaquetesTramos_estados_1[[#This Row],[estado_paquete]]="Empaquetado","listo",PaquetesTramos_estados_1[[#This Row],[pagado]]+(PaquetesTramos_estados_1[[#This Row],[Lead Time]]-1))</f>
        <v>listo</v>
      </c>
      <c r="AR110" s="16" t="str">
        <f ca="1">IF(PaquetesTramos_estados_1[[#This Row],[estado_paquete]]="empaquetado","listo",TEXT((DAY(TODAY())-DAY(PaquetesTramos_estados_1[[#This Row],[pagado]])),"dd")&amp;" Dias")</f>
        <v>listo</v>
      </c>
      <c r="AS110" s="14" t="str">
        <f ca="1">IF(PaquetesTramos_estados_1[[#This Row],[estado_paquete]]="Empaquetado","listo",IF(NOW()&lt;PaquetesTramos_estados_1[[#This Row],[TimeLimite]],"Dentro de Tiempo","Fuera de Tiempo"))</f>
        <v>listo</v>
      </c>
      <c r="AT110" s="19" t="str">
        <f t="shared" si="1"/>
        <v>14:40</v>
      </c>
    </row>
    <row r="111" spans="1:46" x14ac:dyDescent="0.25">
      <c r="A111" s="14" t="s">
        <v>1036</v>
      </c>
      <c r="B111" s="14" t="s">
        <v>292</v>
      </c>
      <c r="C111" s="14" t="s">
        <v>114</v>
      </c>
      <c r="D111" s="14" t="s">
        <v>115</v>
      </c>
      <c r="E111" s="14" t="s">
        <v>116</v>
      </c>
      <c r="F111" s="14" t="s">
        <v>117</v>
      </c>
      <c r="G111" s="14" t="s">
        <v>35</v>
      </c>
      <c r="H111" s="14" t="s">
        <v>288</v>
      </c>
      <c r="I111" s="14" t="s">
        <v>288</v>
      </c>
      <c r="J111" s="15">
        <v>45444</v>
      </c>
      <c r="K111" s="14" t="s">
        <v>1037</v>
      </c>
      <c r="L111" s="16">
        <v>45439.72861111111</v>
      </c>
      <c r="M111" s="16">
        <v>45440.208182870374</v>
      </c>
      <c r="N111" s="16"/>
      <c r="O111" s="14" t="s">
        <v>288</v>
      </c>
      <c r="P111" s="14" t="s">
        <v>288</v>
      </c>
      <c r="Q111" s="14" t="s">
        <v>288</v>
      </c>
      <c r="R111" s="14" t="s">
        <v>288</v>
      </c>
      <c r="S111" s="14" t="s">
        <v>288</v>
      </c>
      <c r="T111" s="14" t="s">
        <v>292</v>
      </c>
      <c r="U111" s="14" t="s">
        <v>5</v>
      </c>
      <c r="V111" s="14" t="s">
        <v>6</v>
      </c>
      <c r="W111" s="14" t="s">
        <v>114</v>
      </c>
      <c r="X111" s="14" t="s">
        <v>115</v>
      </c>
      <c r="Y111" s="14" t="s">
        <v>116</v>
      </c>
      <c r="Z111" s="14" t="s">
        <v>117</v>
      </c>
      <c r="AA111" s="14" t="s">
        <v>7</v>
      </c>
      <c r="AB111" s="14" t="s">
        <v>1038</v>
      </c>
      <c r="AC111" s="14" t="s">
        <v>8</v>
      </c>
      <c r="AD111" s="14" t="s">
        <v>88</v>
      </c>
      <c r="AE111" s="14" t="s">
        <v>5</v>
      </c>
      <c r="AF111" s="14" t="s">
        <v>290</v>
      </c>
      <c r="AG111" s="14" t="s">
        <v>291</v>
      </c>
      <c r="AH111" s="14" t="s">
        <v>1039</v>
      </c>
      <c r="AI111">
        <v>71796976</v>
      </c>
      <c r="AJ111" s="16">
        <v>45439.72861111111</v>
      </c>
      <c r="AK111">
        <v>1</v>
      </c>
      <c r="AL111">
        <v>110.84</v>
      </c>
      <c r="AM111">
        <v>19.96</v>
      </c>
      <c r="AN111">
        <v>130.80000000000001</v>
      </c>
      <c r="AO111" s="14" t="e">
        <f>VLOOKUP(PaquetesTramos_estados_1[[#This Row],[tienda_stock]],#REF!,2,0)</f>
        <v>#REF!</v>
      </c>
      <c r="AP111" s="18">
        <v>1.0138888888888888</v>
      </c>
      <c r="AQ111" s="19" t="str">
        <f>IF(PaquetesTramos_estados_1[[#This Row],[estado_paquete]]="Empaquetado","listo",PaquetesTramos_estados_1[[#This Row],[pagado]]+(PaquetesTramos_estados_1[[#This Row],[Lead Time]]-1))</f>
        <v>listo</v>
      </c>
      <c r="AR111" s="16" t="str">
        <f ca="1">IF(PaquetesTramos_estados_1[[#This Row],[estado_paquete]]="empaquetado","listo",TEXT((DAY(TODAY())-DAY(PaquetesTramos_estados_1[[#This Row],[pagado]])),"dd")&amp;" Dias")</f>
        <v>listo</v>
      </c>
      <c r="AS111" s="14" t="str">
        <f ca="1">IF(PaquetesTramos_estados_1[[#This Row],[estado_paquete]]="Empaquetado","listo",IF(NOW()&lt;PaquetesTramos_estados_1[[#This Row],[TimeLimite]],"Dentro de Tiempo","Fuera de Tiempo"))</f>
        <v>listo</v>
      </c>
      <c r="AT111" s="19" t="str">
        <f t="shared" si="1"/>
        <v>17:29</v>
      </c>
    </row>
    <row r="112" spans="1:46" x14ac:dyDescent="0.25">
      <c r="A112" s="14" t="s">
        <v>1040</v>
      </c>
      <c r="B112" s="14" t="s">
        <v>20</v>
      </c>
      <c r="C112" s="14" t="s">
        <v>151</v>
      </c>
      <c r="D112" s="14" t="s">
        <v>81</v>
      </c>
      <c r="E112" s="14" t="s">
        <v>82</v>
      </c>
      <c r="F112" s="14" t="s">
        <v>82</v>
      </c>
      <c r="G112" s="14" t="s">
        <v>35</v>
      </c>
      <c r="H112" s="14" t="s">
        <v>288</v>
      </c>
      <c r="I112" s="14" t="s">
        <v>288</v>
      </c>
      <c r="J112" s="15">
        <v>45443</v>
      </c>
      <c r="K112" s="14" t="s">
        <v>1041</v>
      </c>
      <c r="L112" s="16">
        <v>45439.762974537036</v>
      </c>
      <c r="M112" s="16"/>
      <c r="N112" s="16"/>
      <c r="O112" s="14" t="s">
        <v>288</v>
      </c>
      <c r="P112" s="14" t="s">
        <v>288</v>
      </c>
      <c r="Q112" s="14" t="s">
        <v>288</v>
      </c>
      <c r="R112" s="14" t="s">
        <v>288</v>
      </c>
      <c r="S112" s="14" t="s">
        <v>288</v>
      </c>
      <c r="T112" s="14" t="s">
        <v>20</v>
      </c>
      <c r="U112" s="14" t="s">
        <v>5</v>
      </c>
      <c r="V112" s="14" t="s">
        <v>6</v>
      </c>
      <c r="W112" s="14" t="s">
        <v>151</v>
      </c>
      <c r="X112" s="14" t="s">
        <v>81</v>
      </c>
      <c r="Y112" s="14" t="s">
        <v>82</v>
      </c>
      <c r="Z112" s="14" t="s">
        <v>82</v>
      </c>
      <c r="AA112" s="14" t="s">
        <v>7</v>
      </c>
      <c r="AB112" s="14" t="s">
        <v>1042</v>
      </c>
      <c r="AC112" s="14" t="s">
        <v>8</v>
      </c>
      <c r="AD112" s="14" t="s">
        <v>9</v>
      </c>
      <c r="AE112" s="14" t="s">
        <v>151</v>
      </c>
      <c r="AF112" s="14" t="s">
        <v>290</v>
      </c>
      <c r="AG112" s="14" t="s">
        <v>291</v>
      </c>
      <c r="AH112" s="14" t="s">
        <v>1043</v>
      </c>
      <c r="AI112">
        <v>45119587</v>
      </c>
      <c r="AJ112" s="16">
        <v>45439.762974537036</v>
      </c>
      <c r="AK112">
        <v>10</v>
      </c>
      <c r="AL112">
        <v>46.55</v>
      </c>
      <c r="AM112">
        <v>8.35</v>
      </c>
      <c r="AN112">
        <v>54.9</v>
      </c>
      <c r="AO112" s="14" t="e">
        <f>VLOOKUP(PaquetesTramos_estados_1[[#This Row],[tienda_stock]],#REF!,2,0)</f>
        <v>#REF!</v>
      </c>
      <c r="AP112" s="18">
        <v>1.0138888888888888</v>
      </c>
      <c r="AQ112" s="19">
        <f>IF(PaquetesTramos_estados_1[[#This Row],[estado_paquete]]="Empaquetado","listo",PaquetesTramos_estados_1[[#This Row],[pagado]]+(PaquetesTramos_estados_1[[#This Row],[Lead Time]]-1))</f>
        <v>45439.776863425926</v>
      </c>
      <c r="AR112" s="16" t="e">
        <f ca="1">IF(PaquetesTramos_estados_1[[#This Row],[estado_paquete]]="empaquetado","listo",TEXT((DAY(TODAY())-DAY(PaquetesTramos_estados_1[[#This Row],[pagado]])),"dd")&amp;" Dias")</f>
        <v>#VALUE!</v>
      </c>
      <c r="AS11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2" s="19" t="str">
        <f t="shared" si="1"/>
        <v>18:18</v>
      </c>
    </row>
    <row r="113" spans="1:46" x14ac:dyDescent="0.25">
      <c r="A113" s="14" t="s">
        <v>1044</v>
      </c>
      <c r="B113" s="14" t="s">
        <v>17</v>
      </c>
      <c r="C113" s="14" t="s">
        <v>58</v>
      </c>
      <c r="D113" s="14" t="s">
        <v>1</v>
      </c>
      <c r="E113" s="14" t="s">
        <v>1</v>
      </c>
      <c r="F113" s="14" t="s">
        <v>19</v>
      </c>
      <c r="G113" s="14" t="s">
        <v>288</v>
      </c>
      <c r="H113" s="14" t="s">
        <v>288</v>
      </c>
      <c r="I113" s="14" t="s">
        <v>288</v>
      </c>
      <c r="J113" s="15">
        <v>45439</v>
      </c>
      <c r="K113" s="14" t="s">
        <v>1045</v>
      </c>
      <c r="L113" s="16">
        <v>45439.884398148148</v>
      </c>
      <c r="M113" s="16"/>
      <c r="N113" s="16"/>
      <c r="O113" s="14" t="s">
        <v>288</v>
      </c>
      <c r="P113" s="14" t="s">
        <v>288</v>
      </c>
      <c r="Q113" s="14" t="s">
        <v>288</v>
      </c>
      <c r="R113" s="14" t="s">
        <v>288</v>
      </c>
      <c r="S113" s="14" t="s">
        <v>288</v>
      </c>
      <c r="T113" s="14" t="s">
        <v>17</v>
      </c>
      <c r="U113" s="14" t="s">
        <v>58</v>
      </c>
      <c r="V113" s="14" t="s">
        <v>85</v>
      </c>
      <c r="W113" s="14" t="s">
        <v>58</v>
      </c>
      <c r="X113" s="14" t="s">
        <v>1</v>
      </c>
      <c r="Y113" s="14" t="s">
        <v>1</v>
      </c>
      <c r="Z113" s="14" t="s">
        <v>19</v>
      </c>
      <c r="AA113" s="14" t="s">
        <v>7</v>
      </c>
      <c r="AB113" s="14" t="s">
        <v>1046</v>
      </c>
      <c r="AC113" s="14" t="s">
        <v>8</v>
      </c>
      <c r="AD113" s="14" t="s">
        <v>27</v>
      </c>
      <c r="AE113" s="14" t="s">
        <v>5</v>
      </c>
      <c r="AF113" s="14" t="s">
        <v>290</v>
      </c>
      <c r="AG113" s="14" t="s">
        <v>291</v>
      </c>
      <c r="AH113" s="14" t="s">
        <v>1047</v>
      </c>
      <c r="AI113">
        <v>76373767</v>
      </c>
      <c r="AJ113" s="16">
        <v>45439.884398148148</v>
      </c>
      <c r="AK113">
        <v>1</v>
      </c>
      <c r="AL113">
        <v>42.29</v>
      </c>
      <c r="AM113">
        <v>7.61</v>
      </c>
      <c r="AN113">
        <v>49.9</v>
      </c>
      <c r="AO113" s="14" t="e">
        <f>VLOOKUP(PaquetesTramos_estados_1[[#This Row],[tienda_stock]],#REF!,2,0)</f>
        <v>#REF!</v>
      </c>
      <c r="AP113" s="18">
        <v>1.0138888888888888</v>
      </c>
      <c r="AQ113" s="19">
        <f>IF(PaquetesTramos_estados_1[[#This Row],[estado_paquete]]="Empaquetado","listo",PaquetesTramos_estados_1[[#This Row],[pagado]]+(PaquetesTramos_estados_1[[#This Row],[Lead Time]]-1))</f>
        <v>45439.898287037038</v>
      </c>
      <c r="AR113" s="16" t="e">
        <f ca="1">IF(PaquetesTramos_estados_1[[#This Row],[estado_paquete]]="empaquetado","listo",TEXT((DAY(TODAY())-DAY(PaquetesTramos_estados_1[[#This Row],[pagado]])),"dd")&amp;" Dias")</f>
        <v>#VALUE!</v>
      </c>
      <c r="AS11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3" s="19" t="str">
        <f t="shared" si="1"/>
        <v>21:13</v>
      </c>
    </row>
    <row r="114" spans="1:46" x14ac:dyDescent="0.25">
      <c r="A114" s="14" t="s">
        <v>1048</v>
      </c>
      <c r="B114" s="14" t="s">
        <v>17</v>
      </c>
      <c r="C114" s="14" t="s">
        <v>294</v>
      </c>
      <c r="D114" s="14" t="s">
        <v>1</v>
      </c>
      <c r="E114" s="14" t="s">
        <v>1</v>
      </c>
      <c r="F114" s="14" t="s">
        <v>13</v>
      </c>
      <c r="G114" s="14" t="s">
        <v>288</v>
      </c>
      <c r="H114" s="14" t="s">
        <v>288</v>
      </c>
      <c r="I114" s="14" t="s">
        <v>288</v>
      </c>
      <c r="J114" s="15">
        <v>45439</v>
      </c>
      <c r="K114" s="14" t="s">
        <v>1049</v>
      </c>
      <c r="L114" s="16">
        <v>45439.943252314813</v>
      </c>
      <c r="M114" s="16"/>
      <c r="N114" s="16"/>
      <c r="O114" s="14" t="s">
        <v>288</v>
      </c>
      <c r="P114" s="14" t="s">
        <v>288</v>
      </c>
      <c r="Q114" s="14" t="s">
        <v>288</v>
      </c>
      <c r="R114" s="14" t="s">
        <v>288</v>
      </c>
      <c r="S114" s="14" t="s">
        <v>288</v>
      </c>
      <c r="T114" s="14" t="s">
        <v>17</v>
      </c>
      <c r="U114" s="14" t="s">
        <v>294</v>
      </c>
      <c r="V114" s="14" t="s">
        <v>85</v>
      </c>
      <c r="W114" s="14" t="s">
        <v>294</v>
      </c>
      <c r="X114" s="14" t="s">
        <v>1</v>
      </c>
      <c r="Y114" s="14" t="s">
        <v>1</v>
      </c>
      <c r="Z114" s="14" t="s">
        <v>13</v>
      </c>
      <c r="AA114" s="14" t="s">
        <v>7</v>
      </c>
      <c r="AB114" s="14" t="s">
        <v>905</v>
      </c>
      <c r="AC114" s="14" t="s">
        <v>8</v>
      </c>
      <c r="AD114" s="14" t="s">
        <v>27</v>
      </c>
      <c r="AE114" s="14" t="s">
        <v>5</v>
      </c>
      <c r="AF114" s="14" t="s">
        <v>290</v>
      </c>
      <c r="AG114" s="14" t="s">
        <v>291</v>
      </c>
      <c r="AH114" s="14" t="s">
        <v>906</v>
      </c>
      <c r="AI114">
        <v>44256784</v>
      </c>
      <c r="AJ114" s="16">
        <v>45439.943252314813</v>
      </c>
      <c r="AK114">
        <v>5</v>
      </c>
      <c r="AL114">
        <v>297.8</v>
      </c>
      <c r="AM114">
        <v>53.6</v>
      </c>
      <c r="AN114">
        <v>351.4</v>
      </c>
      <c r="AO114" s="14" t="e">
        <f>VLOOKUP(PaquetesTramos_estados_1[[#This Row],[tienda_stock]],#REF!,2,0)</f>
        <v>#REF!</v>
      </c>
      <c r="AP114" s="18">
        <v>1.0138888888888888</v>
      </c>
      <c r="AQ114" s="19">
        <f>IF(PaquetesTramos_estados_1[[#This Row],[estado_paquete]]="Empaquetado","listo",PaquetesTramos_estados_1[[#This Row],[pagado]]+(PaquetesTramos_estados_1[[#This Row],[Lead Time]]-1))</f>
        <v>45439.957141203704</v>
      </c>
      <c r="AR114" s="16" t="e">
        <f ca="1">IF(PaquetesTramos_estados_1[[#This Row],[estado_paquete]]="empaquetado","listo",TEXT((DAY(TODAY())-DAY(PaquetesTramos_estados_1[[#This Row],[pagado]])),"dd")&amp;" Dias")</f>
        <v>#VALUE!</v>
      </c>
      <c r="AS1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4" s="19" t="str">
        <f t="shared" si="1"/>
        <v>22:38</v>
      </c>
    </row>
    <row r="115" spans="1:46" x14ac:dyDescent="0.25">
      <c r="A115" s="14" t="s">
        <v>1050</v>
      </c>
      <c r="B115" s="14" t="s">
        <v>17</v>
      </c>
      <c r="C115" s="14" t="s">
        <v>288</v>
      </c>
      <c r="D115" s="14" t="s">
        <v>96</v>
      </c>
      <c r="E115" s="14" t="s">
        <v>131</v>
      </c>
      <c r="F115" s="14" t="s">
        <v>131</v>
      </c>
      <c r="G115" s="14" t="s">
        <v>30</v>
      </c>
      <c r="H115" s="14" t="s">
        <v>288</v>
      </c>
      <c r="I115" s="14" t="s">
        <v>288</v>
      </c>
      <c r="J115" s="15">
        <v>45444</v>
      </c>
      <c r="K115" s="14" t="s">
        <v>1051</v>
      </c>
      <c r="L115" s="16">
        <v>45439.983564814815</v>
      </c>
      <c r="M115" s="16"/>
      <c r="N115" s="16"/>
      <c r="O115" s="14" t="s">
        <v>288</v>
      </c>
      <c r="P115" s="14" t="s">
        <v>288</v>
      </c>
      <c r="Q115" s="14" t="s">
        <v>288</v>
      </c>
      <c r="R115" s="14" t="s">
        <v>288</v>
      </c>
      <c r="S115" s="14" t="s">
        <v>288</v>
      </c>
      <c r="T115" s="14" t="s">
        <v>17</v>
      </c>
      <c r="U115" s="14" t="s">
        <v>5</v>
      </c>
      <c r="V115" s="14" t="s">
        <v>87</v>
      </c>
      <c r="W115" s="14" t="s">
        <v>288</v>
      </c>
      <c r="X115" s="14" t="s">
        <v>288</v>
      </c>
      <c r="Y115" s="14" t="s">
        <v>288</v>
      </c>
      <c r="Z115" s="14" t="s">
        <v>288</v>
      </c>
      <c r="AA115" s="14" t="s">
        <v>7</v>
      </c>
      <c r="AB115" s="14" t="s">
        <v>1052</v>
      </c>
      <c r="AC115" s="14" t="s">
        <v>8</v>
      </c>
      <c r="AD115" s="14" t="s">
        <v>32</v>
      </c>
      <c r="AE115" s="14" t="s">
        <v>5</v>
      </c>
      <c r="AF115" s="14" t="s">
        <v>290</v>
      </c>
      <c r="AG115" s="14" t="s">
        <v>291</v>
      </c>
      <c r="AH115" s="14" t="s">
        <v>1053</v>
      </c>
      <c r="AI115">
        <v>76223319</v>
      </c>
      <c r="AJ115" s="16">
        <v>45439.983564814815</v>
      </c>
      <c r="AK115">
        <v>2</v>
      </c>
      <c r="AL115">
        <v>281.45</v>
      </c>
      <c r="AM115">
        <v>50.65</v>
      </c>
      <c r="AN115">
        <v>332.1</v>
      </c>
      <c r="AO115" s="14" t="e">
        <f>VLOOKUP(PaquetesTramos_estados_1[[#This Row],[tienda_stock]],#REF!,2,0)</f>
        <v>#REF!</v>
      </c>
      <c r="AP115" s="18">
        <v>1.0138888888888888</v>
      </c>
      <c r="AQ115" s="19">
        <f>IF(PaquetesTramos_estados_1[[#This Row],[estado_paquete]]="Empaquetado","listo",PaquetesTramos_estados_1[[#This Row],[pagado]]+(PaquetesTramos_estados_1[[#This Row],[Lead Time]]-1))</f>
        <v>45439.997453703705</v>
      </c>
      <c r="AR115" s="16" t="e">
        <f ca="1">IF(PaquetesTramos_estados_1[[#This Row],[estado_paquete]]="empaquetado","listo",TEXT((DAY(TODAY())-DAY(PaquetesTramos_estados_1[[#This Row],[pagado]])),"dd")&amp;" Dias")</f>
        <v>#VALUE!</v>
      </c>
      <c r="AS11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5" s="19" t="str">
        <f t="shared" si="1"/>
        <v>23:36</v>
      </c>
    </row>
    <row r="116" spans="1:46" x14ac:dyDescent="0.25">
      <c r="A116" s="14" t="s">
        <v>1054</v>
      </c>
      <c r="B116" s="14" t="s">
        <v>17</v>
      </c>
      <c r="C116" s="14" t="s">
        <v>288</v>
      </c>
      <c r="D116" s="14" t="s">
        <v>1</v>
      </c>
      <c r="E116" s="14" t="s">
        <v>1</v>
      </c>
      <c r="F116" s="14" t="s">
        <v>178</v>
      </c>
      <c r="G116" s="14" t="s">
        <v>30</v>
      </c>
      <c r="H116" s="14" t="s">
        <v>288</v>
      </c>
      <c r="I116" s="14" t="s">
        <v>288</v>
      </c>
      <c r="J116" s="15">
        <v>45441</v>
      </c>
      <c r="K116" s="14" t="s">
        <v>1055</v>
      </c>
      <c r="L116" s="16">
        <v>45440.334722222222</v>
      </c>
      <c r="M116" s="16"/>
      <c r="N116" s="16"/>
      <c r="O116" s="14" t="s">
        <v>288</v>
      </c>
      <c r="P116" s="14" t="s">
        <v>288</v>
      </c>
      <c r="Q116" s="14" t="s">
        <v>288</v>
      </c>
      <c r="R116" s="14" t="s">
        <v>288</v>
      </c>
      <c r="S116" s="14" t="s">
        <v>288</v>
      </c>
      <c r="T116" s="14" t="s">
        <v>17</v>
      </c>
      <c r="U116" s="14" t="s">
        <v>5</v>
      </c>
      <c r="V116" s="14" t="s">
        <v>87</v>
      </c>
      <c r="W116" s="14" t="s">
        <v>288</v>
      </c>
      <c r="X116" s="14" t="s">
        <v>288</v>
      </c>
      <c r="Y116" s="14" t="s">
        <v>288</v>
      </c>
      <c r="Z116" s="14" t="s">
        <v>288</v>
      </c>
      <c r="AA116" s="14" t="s">
        <v>7</v>
      </c>
      <c r="AB116" s="14" t="s">
        <v>1056</v>
      </c>
      <c r="AC116" s="14" t="s">
        <v>8</v>
      </c>
      <c r="AD116" s="14" t="s">
        <v>27</v>
      </c>
      <c r="AE116" s="14" t="s">
        <v>5</v>
      </c>
      <c r="AF116" s="14" t="s">
        <v>290</v>
      </c>
      <c r="AG116" s="14" t="s">
        <v>291</v>
      </c>
      <c r="AH116" s="14" t="s">
        <v>1057</v>
      </c>
      <c r="AI116">
        <v>73604826</v>
      </c>
      <c r="AJ116" s="16">
        <v>45440.334722222222</v>
      </c>
      <c r="AK116">
        <v>1</v>
      </c>
      <c r="AL116">
        <v>47.29</v>
      </c>
      <c r="AM116">
        <v>8.51</v>
      </c>
      <c r="AN116">
        <v>55.8</v>
      </c>
      <c r="AO116" s="14" t="e">
        <f>VLOOKUP(PaquetesTramos_estados_1[[#This Row],[tienda_stock]],#REF!,2,0)</f>
        <v>#REF!</v>
      </c>
      <c r="AP116" s="18">
        <v>1.0138888888888888</v>
      </c>
      <c r="AQ116" s="19">
        <f>IF(PaquetesTramos_estados_1[[#This Row],[estado_paquete]]="Empaquetado","listo",PaquetesTramos_estados_1[[#This Row],[pagado]]+(PaquetesTramos_estados_1[[#This Row],[Lead Time]]-1))</f>
        <v>45440.348611111112</v>
      </c>
      <c r="AR116" s="16" t="e">
        <f ca="1">IF(PaquetesTramos_estados_1[[#This Row],[estado_paquete]]="empaquetado","listo",TEXT((DAY(TODAY())-DAY(PaquetesTramos_estados_1[[#This Row],[pagado]])),"dd")&amp;" Dias")</f>
        <v>#VALUE!</v>
      </c>
      <c r="AS1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6" s="19" t="str">
        <f t="shared" si="1"/>
        <v>08:02</v>
      </c>
    </row>
    <row r="117" spans="1:46" x14ac:dyDescent="0.25">
      <c r="A117" s="14" t="s">
        <v>913</v>
      </c>
      <c r="B117" s="14" t="s">
        <v>292</v>
      </c>
      <c r="C117" s="14" t="s">
        <v>168</v>
      </c>
      <c r="D117" s="14" t="s">
        <v>1</v>
      </c>
      <c r="E117" s="14" t="s">
        <v>1</v>
      </c>
      <c r="F117" s="14" t="s">
        <v>176</v>
      </c>
      <c r="G117" s="14" t="s">
        <v>35</v>
      </c>
      <c r="H117" s="14" t="s">
        <v>288</v>
      </c>
      <c r="I117" s="14" t="s">
        <v>288</v>
      </c>
      <c r="J117" s="15">
        <v>45440</v>
      </c>
      <c r="K117" s="14" t="s">
        <v>914</v>
      </c>
      <c r="L117" s="16">
        <v>45438.670138888891</v>
      </c>
      <c r="M117" s="16">
        <v>45439.662037037036</v>
      </c>
      <c r="N117" s="16"/>
      <c r="O117" s="14" t="s">
        <v>288</v>
      </c>
      <c r="P117" s="14" t="s">
        <v>288</v>
      </c>
      <c r="Q117" s="14" t="s">
        <v>288</v>
      </c>
      <c r="R117" s="14" t="s">
        <v>288</v>
      </c>
      <c r="S117" s="14" t="s">
        <v>288</v>
      </c>
      <c r="T117" s="14" t="s">
        <v>292</v>
      </c>
      <c r="U117" s="14" t="s">
        <v>5</v>
      </c>
      <c r="V117" s="14" t="s">
        <v>6</v>
      </c>
      <c r="W117" s="14" t="s">
        <v>168</v>
      </c>
      <c r="X117" s="14" t="s">
        <v>1</v>
      </c>
      <c r="Y117" s="14" t="s">
        <v>1</v>
      </c>
      <c r="Z117" s="14" t="s">
        <v>176</v>
      </c>
      <c r="AA117" s="14" t="s">
        <v>57</v>
      </c>
      <c r="AB117" s="14" t="s">
        <v>915</v>
      </c>
      <c r="AC117" s="14" t="s">
        <v>8</v>
      </c>
      <c r="AD117" s="14" t="s">
        <v>27</v>
      </c>
      <c r="AE117" s="14" t="s">
        <v>5</v>
      </c>
      <c r="AF117" s="14" t="s">
        <v>290</v>
      </c>
      <c r="AG117" s="14" t="s">
        <v>291</v>
      </c>
      <c r="AH117" s="14" t="s">
        <v>916</v>
      </c>
      <c r="AI117">
        <v>72523545</v>
      </c>
      <c r="AJ117" s="16">
        <v>45438.670138888891</v>
      </c>
      <c r="AK117">
        <v>2</v>
      </c>
      <c r="AL117">
        <v>101.44</v>
      </c>
      <c r="AM117">
        <v>18.260000000000002</v>
      </c>
      <c r="AN117">
        <v>119.7</v>
      </c>
      <c r="AO117" s="14" t="e">
        <f>VLOOKUP(PaquetesTramos_estados_1[[#This Row],[tienda_stock]],#REF!,2,0)</f>
        <v>#REF!</v>
      </c>
      <c r="AP117" s="18">
        <v>1.0138888888888888</v>
      </c>
      <c r="AQ117" s="19" t="str">
        <f>IF(PaquetesTramos_estados_1[[#This Row],[estado_paquete]]="Empaquetado","listo",PaquetesTramos_estados_1[[#This Row],[pagado]]+(PaquetesTramos_estados_1[[#This Row],[Lead Time]]-1))</f>
        <v>listo</v>
      </c>
      <c r="AR117" s="16" t="str">
        <f ca="1">IF(PaquetesTramos_estados_1[[#This Row],[estado_paquete]]="empaquetado","listo",TEXT((DAY(TODAY())-DAY(PaquetesTramos_estados_1[[#This Row],[pagado]])),"dd")&amp;" Dias")</f>
        <v>listo</v>
      </c>
      <c r="AS117" s="14" t="str">
        <f ca="1">IF(PaquetesTramos_estados_1[[#This Row],[estado_paquete]]="Empaquetado","listo",IF(NOW()&lt;PaquetesTramos_estados_1[[#This Row],[TimeLimite]],"Dentro de Tiempo","Fuera de Tiempo"))</f>
        <v>listo</v>
      </c>
      <c r="AT117" s="19" t="str">
        <f t="shared" si="1"/>
        <v>16:05</v>
      </c>
    </row>
    <row r="118" spans="1:46" x14ac:dyDescent="0.25">
      <c r="A118" s="14" t="s">
        <v>917</v>
      </c>
      <c r="B118" s="14" t="s">
        <v>292</v>
      </c>
      <c r="C118" s="14" t="s">
        <v>126</v>
      </c>
      <c r="D118" s="14" t="s">
        <v>91</v>
      </c>
      <c r="E118" s="14" t="s">
        <v>91</v>
      </c>
      <c r="F118" s="14" t="s">
        <v>91</v>
      </c>
      <c r="G118" s="14" t="s">
        <v>35</v>
      </c>
      <c r="H118" s="14" t="s">
        <v>288</v>
      </c>
      <c r="I118" s="14" t="s">
        <v>288</v>
      </c>
      <c r="J118" s="15">
        <v>45443</v>
      </c>
      <c r="K118" s="14" t="s">
        <v>918</v>
      </c>
      <c r="L118" s="16">
        <v>45439.510023148148</v>
      </c>
      <c r="M118" s="16">
        <v>45439.718287037038</v>
      </c>
      <c r="N118" s="16"/>
      <c r="O118" s="14" t="s">
        <v>288</v>
      </c>
      <c r="P118" s="14" t="s">
        <v>288</v>
      </c>
      <c r="Q118" s="14" t="s">
        <v>288</v>
      </c>
      <c r="R118" s="14" t="s">
        <v>288</v>
      </c>
      <c r="S118" s="14" t="s">
        <v>288</v>
      </c>
      <c r="T118" s="14" t="s">
        <v>292</v>
      </c>
      <c r="U118" s="14" t="s">
        <v>5</v>
      </c>
      <c r="V118" s="14" t="s">
        <v>6</v>
      </c>
      <c r="W118" s="14" t="s">
        <v>126</v>
      </c>
      <c r="X118" s="14" t="s">
        <v>91</v>
      </c>
      <c r="Y118" s="14" t="s">
        <v>91</v>
      </c>
      <c r="Z118" s="14" t="s">
        <v>91</v>
      </c>
      <c r="AA118" s="14" t="s">
        <v>7</v>
      </c>
      <c r="AB118" s="14" t="s">
        <v>919</v>
      </c>
      <c r="AC118" s="14" t="s">
        <v>8</v>
      </c>
      <c r="AD118" s="14" t="s">
        <v>32</v>
      </c>
      <c r="AE118" s="14" t="s">
        <v>154</v>
      </c>
      <c r="AF118" s="14" t="s">
        <v>290</v>
      </c>
      <c r="AG118" s="14" t="s">
        <v>291</v>
      </c>
      <c r="AH118" s="14" t="s">
        <v>920</v>
      </c>
      <c r="AI118">
        <v>74860584</v>
      </c>
      <c r="AJ118" s="16">
        <v>45439.510023148148</v>
      </c>
      <c r="AK118">
        <v>2</v>
      </c>
      <c r="AL118">
        <v>160.76</v>
      </c>
      <c r="AM118">
        <v>28.94</v>
      </c>
      <c r="AN118">
        <v>189.7</v>
      </c>
      <c r="AO118" s="14" t="e">
        <f>VLOOKUP(PaquetesTramos_estados_1[[#This Row],[tienda_stock]],#REF!,2,0)</f>
        <v>#REF!</v>
      </c>
      <c r="AP118" s="18">
        <v>1.0138888888888888</v>
      </c>
      <c r="AQ118" s="19" t="str">
        <f>IF(PaquetesTramos_estados_1[[#This Row],[estado_paquete]]="Empaquetado","listo",PaquetesTramos_estados_1[[#This Row],[pagado]]+(PaquetesTramos_estados_1[[#This Row],[Lead Time]]-1))</f>
        <v>listo</v>
      </c>
      <c r="AR118" s="16" t="str">
        <f ca="1">IF(PaquetesTramos_estados_1[[#This Row],[estado_paquete]]="empaquetado","listo",TEXT((DAY(TODAY())-DAY(PaquetesTramos_estados_1[[#This Row],[pagado]])),"dd")&amp;" Dias")</f>
        <v>listo</v>
      </c>
      <c r="AS118" s="14" t="str">
        <f ca="1">IF(PaquetesTramos_estados_1[[#This Row],[estado_paquete]]="Empaquetado","listo",IF(NOW()&lt;PaquetesTramos_estados_1[[#This Row],[TimeLimite]],"Dentro de Tiempo","Fuera de Tiempo"))</f>
        <v>listo</v>
      </c>
      <c r="AT118" s="19" t="str">
        <f t="shared" si="1"/>
        <v>12:14</v>
      </c>
    </row>
    <row r="119" spans="1:46" x14ac:dyDescent="0.25">
      <c r="A119" s="14" t="s">
        <v>921</v>
      </c>
      <c r="B119" s="14" t="s">
        <v>292</v>
      </c>
      <c r="C119" s="14" t="s">
        <v>288</v>
      </c>
      <c r="D119" s="14" t="s">
        <v>147</v>
      </c>
      <c r="E119" s="14" t="s">
        <v>148</v>
      </c>
      <c r="F119" s="14" t="s">
        <v>237</v>
      </c>
      <c r="G119" s="14" t="s">
        <v>30</v>
      </c>
      <c r="H119" s="14" t="s">
        <v>288</v>
      </c>
      <c r="I119" s="14" t="s">
        <v>288</v>
      </c>
      <c r="J119" s="15">
        <v>45440</v>
      </c>
      <c r="K119" s="14" t="s">
        <v>922</v>
      </c>
      <c r="L119" s="16">
        <v>45439.520949074074</v>
      </c>
      <c r="M119" s="16">
        <v>45439.649456018517</v>
      </c>
      <c r="N119" s="16"/>
      <c r="O119" s="14" t="s">
        <v>288</v>
      </c>
      <c r="P119" s="14" t="s">
        <v>288</v>
      </c>
      <c r="Q119" s="14" t="s">
        <v>288</v>
      </c>
      <c r="R119" s="14" t="s">
        <v>288</v>
      </c>
      <c r="S119" s="14" t="s">
        <v>288</v>
      </c>
      <c r="T119" s="14" t="s">
        <v>292</v>
      </c>
      <c r="U119" s="14" t="s">
        <v>5</v>
      </c>
      <c r="V119" s="14" t="s">
        <v>87</v>
      </c>
      <c r="W119" s="14" t="s">
        <v>288</v>
      </c>
      <c r="X119" s="14" t="s">
        <v>288</v>
      </c>
      <c r="Y119" s="14" t="s">
        <v>288</v>
      </c>
      <c r="Z119" s="14" t="s">
        <v>288</v>
      </c>
      <c r="AA119" s="14" t="s">
        <v>56</v>
      </c>
      <c r="AB119" s="14" t="s">
        <v>923</v>
      </c>
      <c r="AC119" s="14" t="s">
        <v>8</v>
      </c>
      <c r="AD119" s="14" t="s">
        <v>27</v>
      </c>
      <c r="AE119" s="14" t="s">
        <v>5</v>
      </c>
      <c r="AF119" s="14" t="s">
        <v>290</v>
      </c>
      <c r="AG119" s="14" t="s">
        <v>291</v>
      </c>
      <c r="AH119" s="14" t="s">
        <v>924</v>
      </c>
      <c r="AI119">
        <v>46477522</v>
      </c>
      <c r="AJ119" s="16">
        <v>45439.520949074074</v>
      </c>
      <c r="AK119">
        <v>2</v>
      </c>
      <c r="AL119">
        <v>178.64</v>
      </c>
      <c r="AM119">
        <v>32.159999999999997</v>
      </c>
      <c r="AN119">
        <v>210.8</v>
      </c>
      <c r="AO119" s="14" t="e">
        <f>VLOOKUP(PaquetesTramos_estados_1[[#This Row],[tienda_stock]],#REF!,2,0)</f>
        <v>#REF!</v>
      </c>
      <c r="AP119" s="18">
        <v>1.0138888888888888</v>
      </c>
      <c r="AQ119" s="19" t="str">
        <f>IF(PaquetesTramos_estados_1[[#This Row],[estado_paquete]]="Empaquetado","listo",PaquetesTramos_estados_1[[#This Row],[pagado]]+(PaquetesTramos_estados_1[[#This Row],[Lead Time]]-1))</f>
        <v>listo</v>
      </c>
      <c r="AR119" s="16" t="str">
        <f ca="1">IF(PaquetesTramos_estados_1[[#This Row],[estado_paquete]]="empaquetado","listo",TEXT((DAY(TODAY())-DAY(PaquetesTramos_estados_1[[#This Row],[pagado]])),"dd")&amp;" Dias")</f>
        <v>listo</v>
      </c>
      <c r="AS119" s="14" t="str">
        <f ca="1">IF(PaquetesTramos_estados_1[[#This Row],[estado_paquete]]="Empaquetado","listo",IF(NOW()&lt;PaquetesTramos_estados_1[[#This Row],[TimeLimite]],"Dentro de Tiempo","Fuera de Tiempo"))</f>
        <v>listo</v>
      </c>
      <c r="AT119" s="19" t="str">
        <f t="shared" si="1"/>
        <v>12:30</v>
      </c>
    </row>
    <row r="120" spans="1:46" x14ac:dyDescent="0.25">
      <c r="A120" s="14" t="s">
        <v>925</v>
      </c>
      <c r="B120" s="14" t="s">
        <v>292</v>
      </c>
      <c r="C120" s="14" t="s">
        <v>5</v>
      </c>
      <c r="D120" s="14" t="s">
        <v>1</v>
      </c>
      <c r="E120" s="14" t="s">
        <v>1</v>
      </c>
      <c r="F120" s="14" t="s">
        <v>19</v>
      </c>
      <c r="G120" s="14" t="s">
        <v>332</v>
      </c>
      <c r="H120" s="14" t="s">
        <v>288</v>
      </c>
      <c r="I120" s="14" t="s">
        <v>288</v>
      </c>
      <c r="J120" s="15">
        <v>45443</v>
      </c>
      <c r="K120" s="14" t="s">
        <v>926</v>
      </c>
      <c r="L120" s="16">
        <v>45439.523449074077</v>
      </c>
      <c r="M120" s="16">
        <v>45439.536203703705</v>
      </c>
      <c r="N120" s="16"/>
      <c r="O120" s="14" t="s">
        <v>288</v>
      </c>
      <c r="P120" s="14" t="s">
        <v>288</v>
      </c>
      <c r="Q120" s="14" t="s">
        <v>288</v>
      </c>
      <c r="R120" s="14" t="s">
        <v>288</v>
      </c>
      <c r="S120" s="14" t="s">
        <v>288</v>
      </c>
      <c r="T120" s="14" t="s">
        <v>292</v>
      </c>
      <c r="U120" s="14" t="s">
        <v>24</v>
      </c>
      <c r="V120" s="14" t="s">
        <v>6</v>
      </c>
      <c r="W120" s="14" t="s">
        <v>33</v>
      </c>
      <c r="X120" s="14" t="s">
        <v>29</v>
      </c>
      <c r="Y120" s="14" t="s">
        <v>29</v>
      </c>
      <c r="Z120" s="14" t="s">
        <v>29</v>
      </c>
      <c r="AA120" s="14" t="s">
        <v>7</v>
      </c>
      <c r="AB120" s="14" t="s">
        <v>927</v>
      </c>
      <c r="AC120" s="14" t="s">
        <v>8</v>
      </c>
      <c r="AD120" s="14" t="s">
        <v>27</v>
      </c>
      <c r="AE120" s="14" t="s">
        <v>5</v>
      </c>
      <c r="AF120" s="14" t="s">
        <v>290</v>
      </c>
      <c r="AG120" s="14" t="s">
        <v>291</v>
      </c>
      <c r="AH120" s="14" t="s">
        <v>928</v>
      </c>
      <c r="AI120">
        <v>45898581</v>
      </c>
      <c r="AJ120" s="16">
        <v>45439.523449074077</v>
      </c>
      <c r="AK120">
        <v>1</v>
      </c>
      <c r="AL120">
        <v>37.96</v>
      </c>
      <c r="AM120">
        <v>6.84</v>
      </c>
      <c r="AN120">
        <v>44.8</v>
      </c>
      <c r="AO120" s="14" t="e">
        <f>VLOOKUP(PaquetesTramos_estados_1[[#This Row],[tienda_stock]],#REF!,2,0)</f>
        <v>#REF!</v>
      </c>
      <c r="AP120" s="18">
        <v>1.0138888888888888</v>
      </c>
      <c r="AQ120" s="19" t="str">
        <f>IF(PaquetesTramos_estados_1[[#This Row],[estado_paquete]]="Empaquetado","listo",PaquetesTramos_estados_1[[#This Row],[pagado]]+(PaquetesTramos_estados_1[[#This Row],[Lead Time]]-1))</f>
        <v>listo</v>
      </c>
      <c r="AR120" s="16" t="str">
        <f ca="1">IF(PaquetesTramos_estados_1[[#This Row],[estado_paquete]]="empaquetado","listo",TEXT((DAY(TODAY())-DAY(PaquetesTramos_estados_1[[#This Row],[pagado]])),"dd")&amp;" Dias")</f>
        <v>listo</v>
      </c>
      <c r="AS120" s="14" t="str">
        <f ca="1">IF(PaquetesTramos_estados_1[[#This Row],[estado_paquete]]="Empaquetado","listo",IF(NOW()&lt;PaquetesTramos_estados_1[[#This Row],[TimeLimite]],"Dentro de Tiempo","Fuera de Tiempo"))</f>
        <v>listo</v>
      </c>
      <c r="AT120" s="19" t="str">
        <f t="shared" si="1"/>
        <v>12:33</v>
      </c>
    </row>
    <row r="121" spans="1:46" x14ac:dyDescent="0.25">
      <c r="A121" s="14" t="s">
        <v>929</v>
      </c>
      <c r="B121" s="14" t="s">
        <v>292</v>
      </c>
      <c r="C121" s="14" t="s">
        <v>5</v>
      </c>
      <c r="D121" s="14" t="s">
        <v>1</v>
      </c>
      <c r="E121" s="14" t="s">
        <v>1</v>
      </c>
      <c r="F121" s="14" t="s">
        <v>19</v>
      </c>
      <c r="G121" s="14" t="s">
        <v>332</v>
      </c>
      <c r="H121" s="14" t="s">
        <v>288</v>
      </c>
      <c r="I121" s="14" t="s">
        <v>288</v>
      </c>
      <c r="J121" s="15"/>
      <c r="K121" s="14" t="s">
        <v>930</v>
      </c>
      <c r="L121" s="16"/>
      <c r="M121" s="16">
        <v>45439.648113425923</v>
      </c>
      <c r="N121" s="16"/>
      <c r="O121" s="14" t="s">
        <v>288</v>
      </c>
      <c r="P121" s="14" t="s">
        <v>288</v>
      </c>
      <c r="Q121" s="14" t="s">
        <v>288</v>
      </c>
      <c r="R121" s="14" t="s">
        <v>288</v>
      </c>
      <c r="S121" s="14" t="s">
        <v>288</v>
      </c>
      <c r="T121" s="14" t="s">
        <v>292</v>
      </c>
      <c r="U121" s="14" t="s">
        <v>142</v>
      </c>
      <c r="V121" s="14" t="s">
        <v>6</v>
      </c>
      <c r="W121" s="14" t="s">
        <v>120</v>
      </c>
      <c r="X121" s="14" t="s">
        <v>1</v>
      </c>
      <c r="Y121" s="14" t="s">
        <v>1</v>
      </c>
      <c r="Z121" s="14" t="s">
        <v>121</v>
      </c>
      <c r="AA121" s="14" t="s">
        <v>7</v>
      </c>
      <c r="AB121" s="14" t="s">
        <v>931</v>
      </c>
      <c r="AC121" s="14" t="s">
        <v>8</v>
      </c>
      <c r="AD121" s="14" t="s">
        <v>88</v>
      </c>
      <c r="AE121" s="14" t="s">
        <v>5</v>
      </c>
      <c r="AF121" s="14" t="s">
        <v>290</v>
      </c>
      <c r="AG121" s="14" t="s">
        <v>291</v>
      </c>
      <c r="AH121" s="14" t="s">
        <v>932</v>
      </c>
      <c r="AI121">
        <v>47081896</v>
      </c>
      <c r="AJ121" s="16">
        <v>45439.575127314813</v>
      </c>
      <c r="AK121">
        <v>1</v>
      </c>
      <c r="AL121">
        <v>127.03</v>
      </c>
      <c r="AM121">
        <v>22.87</v>
      </c>
      <c r="AN121">
        <v>149.9</v>
      </c>
      <c r="AO121" s="14" t="e">
        <f>VLOOKUP(PaquetesTramos_estados_1[[#This Row],[tienda_stock]],#REF!,2,0)</f>
        <v>#REF!</v>
      </c>
      <c r="AP121" s="18">
        <v>1.0138888888888888</v>
      </c>
      <c r="AQ121" s="19" t="str">
        <f>IF(PaquetesTramos_estados_1[[#This Row],[estado_paquete]]="Empaquetado","listo",PaquetesTramos_estados_1[[#This Row],[pagado]]+(PaquetesTramos_estados_1[[#This Row],[Lead Time]]-1))</f>
        <v>listo</v>
      </c>
      <c r="AR121" s="16" t="str">
        <f ca="1">IF(PaquetesTramos_estados_1[[#This Row],[estado_paquete]]="empaquetado","listo",TEXT((DAY(TODAY())-DAY(PaquetesTramos_estados_1[[#This Row],[pagado]])),"dd")&amp;" Dias")</f>
        <v>listo</v>
      </c>
      <c r="AS121" s="14" t="str">
        <f ca="1">IF(PaquetesTramos_estados_1[[#This Row],[estado_paquete]]="Empaquetado","listo",IF(NOW()&lt;PaquetesTramos_estados_1[[#This Row],[TimeLimite]],"Dentro de Tiempo","Fuera de Tiempo"))</f>
        <v>listo</v>
      </c>
      <c r="AT121" s="19" t="str">
        <f t="shared" si="1"/>
        <v>00:00</v>
      </c>
    </row>
    <row r="122" spans="1:46" x14ac:dyDescent="0.25">
      <c r="A122" s="14" t="s">
        <v>933</v>
      </c>
      <c r="B122" s="14" t="s">
        <v>292</v>
      </c>
      <c r="C122" s="14" t="s">
        <v>130</v>
      </c>
      <c r="D122" s="14" t="s">
        <v>96</v>
      </c>
      <c r="E122" s="14" t="s">
        <v>131</v>
      </c>
      <c r="F122" s="14" t="s">
        <v>131</v>
      </c>
      <c r="G122" s="14" t="s">
        <v>35</v>
      </c>
      <c r="H122" s="14" t="s">
        <v>288</v>
      </c>
      <c r="I122" s="14" t="s">
        <v>288</v>
      </c>
      <c r="J122" s="15">
        <v>45447</v>
      </c>
      <c r="K122" s="14" t="s">
        <v>934</v>
      </c>
      <c r="L122" s="16">
        <v>45439.597314814811</v>
      </c>
      <c r="M122" s="16">
        <v>45439.859155092592</v>
      </c>
      <c r="N122" s="16"/>
      <c r="O122" s="14" t="s">
        <v>288</v>
      </c>
      <c r="P122" s="14" t="s">
        <v>288</v>
      </c>
      <c r="Q122" s="14" t="s">
        <v>288</v>
      </c>
      <c r="R122" s="14" t="s">
        <v>288</v>
      </c>
      <c r="S122" s="14" t="s">
        <v>288</v>
      </c>
      <c r="T122" s="14" t="s">
        <v>292</v>
      </c>
      <c r="U122" s="14" t="s">
        <v>5</v>
      </c>
      <c r="V122" s="14" t="s">
        <v>6</v>
      </c>
      <c r="W122" s="14" t="s">
        <v>130</v>
      </c>
      <c r="X122" s="14" t="s">
        <v>96</v>
      </c>
      <c r="Y122" s="14" t="s">
        <v>131</v>
      </c>
      <c r="Z122" s="14" t="s">
        <v>131</v>
      </c>
      <c r="AA122" s="14" t="s">
        <v>7</v>
      </c>
      <c r="AB122" s="14" t="s">
        <v>935</v>
      </c>
      <c r="AC122" s="14" t="s">
        <v>8</v>
      </c>
      <c r="AD122" s="14" t="s">
        <v>9</v>
      </c>
      <c r="AE122" s="14" t="s">
        <v>130</v>
      </c>
      <c r="AF122" s="14" t="s">
        <v>296</v>
      </c>
      <c r="AG122" s="14" t="s">
        <v>291</v>
      </c>
      <c r="AH122" s="14" t="s">
        <v>936</v>
      </c>
      <c r="AI122">
        <v>45255045</v>
      </c>
      <c r="AJ122" s="16">
        <v>45439.597314814811</v>
      </c>
      <c r="AK122">
        <v>2</v>
      </c>
      <c r="AL122">
        <v>200.9</v>
      </c>
      <c r="AM122">
        <v>0</v>
      </c>
      <c r="AN122">
        <v>200.9</v>
      </c>
      <c r="AO122" s="14" t="e">
        <f>VLOOKUP(PaquetesTramos_estados_1[[#This Row],[tienda_stock]],#REF!,2,0)</f>
        <v>#REF!</v>
      </c>
      <c r="AP122" s="18">
        <v>1.0138888888888888</v>
      </c>
      <c r="AQ122" s="19" t="str">
        <f>IF(PaquetesTramos_estados_1[[#This Row],[estado_paquete]]="Empaquetado","listo",PaquetesTramos_estados_1[[#This Row],[pagado]]+(PaquetesTramos_estados_1[[#This Row],[Lead Time]]-1))</f>
        <v>listo</v>
      </c>
      <c r="AR122" s="16" t="str">
        <f ca="1">IF(PaquetesTramos_estados_1[[#This Row],[estado_paquete]]="empaquetado","listo",TEXT((DAY(TODAY())-DAY(PaquetesTramos_estados_1[[#This Row],[pagado]])),"dd")&amp;" Dias")</f>
        <v>listo</v>
      </c>
      <c r="AS122" s="14" t="str">
        <f ca="1">IF(PaquetesTramos_estados_1[[#This Row],[estado_paquete]]="Empaquetado","listo",IF(NOW()&lt;PaquetesTramos_estados_1[[#This Row],[TimeLimite]],"Dentro de Tiempo","Fuera de Tiempo"))</f>
        <v>listo</v>
      </c>
      <c r="AT122" s="19" t="str">
        <f t="shared" si="1"/>
        <v>14:20</v>
      </c>
    </row>
    <row r="123" spans="1:46" x14ac:dyDescent="0.25">
      <c r="A123" s="14" t="s">
        <v>937</v>
      </c>
      <c r="B123" s="14" t="s">
        <v>292</v>
      </c>
      <c r="C123" s="14" t="s">
        <v>47</v>
      </c>
      <c r="D123" s="14" t="s">
        <v>1</v>
      </c>
      <c r="E123" s="14" t="s">
        <v>1</v>
      </c>
      <c r="F123" s="14" t="s">
        <v>48</v>
      </c>
      <c r="G123" s="14" t="s">
        <v>399</v>
      </c>
      <c r="H123" s="14" t="s">
        <v>288</v>
      </c>
      <c r="I123" s="14" t="s">
        <v>288</v>
      </c>
      <c r="J123" s="15">
        <v>45440</v>
      </c>
      <c r="K123" s="14" t="s">
        <v>938</v>
      </c>
      <c r="L123" s="16">
        <v>45439.568831018521</v>
      </c>
      <c r="M123" s="16">
        <v>45439.696203703701</v>
      </c>
      <c r="N123" s="16"/>
      <c r="O123" s="14" t="s">
        <v>288</v>
      </c>
      <c r="P123" s="14" t="s">
        <v>288</v>
      </c>
      <c r="Q123" s="14" t="s">
        <v>288</v>
      </c>
      <c r="R123" s="14" t="s">
        <v>288</v>
      </c>
      <c r="S123" s="14" t="s">
        <v>288</v>
      </c>
      <c r="T123" s="14" t="s">
        <v>292</v>
      </c>
      <c r="U123" s="14" t="s">
        <v>5</v>
      </c>
      <c r="V123" s="14" t="s">
        <v>6</v>
      </c>
      <c r="W123" s="14" t="s">
        <v>47</v>
      </c>
      <c r="X123" s="14" t="s">
        <v>1</v>
      </c>
      <c r="Y123" s="14" t="s">
        <v>1</v>
      </c>
      <c r="Z123" s="14" t="s">
        <v>48</v>
      </c>
      <c r="AA123" s="14" t="s">
        <v>7</v>
      </c>
      <c r="AB123" s="14" t="s">
        <v>939</v>
      </c>
      <c r="AC123" s="14" t="s">
        <v>8</v>
      </c>
      <c r="AD123" s="14" t="s">
        <v>88</v>
      </c>
      <c r="AE123" s="14" t="s">
        <v>5</v>
      </c>
      <c r="AF123" s="14" t="s">
        <v>290</v>
      </c>
      <c r="AG123" s="14" t="s">
        <v>291</v>
      </c>
      <c r="AH123" s="14" t="s">
        <v>940</v>
      </c>
      <c r="AI123">
        <v>45640301</v>
      </c>
      <c r="AJ123" s="16">
        <v>45439.568831018521</v>
      </c>
      <c r="AK123">
        <v>1</v>
      </c>
      <c r="AL123">
        <v>86.27</v>
      </c>
      <c r="AM123">
        <v>15.53</v>
      </c>
      <c r="AN123">
        <v>101.8</v>
      </c>
      <c r="AO123" s="14" t="e">
        <f>VLOOKUP(PaquetesTramos_estados_1[[#This Row],[tienda_stock]],#REF!,2,0)</f>
        <v>#REF!</v>
      </c>
      <c r="AP123" s="18">
        <v>1.0138888888888888</v>
      </c>
      <c r="AQ123" s="19" t="str">
        <f>IF(PaquetesTramos_estados_1[[#This Row],[estado_paquete]]="Empaquetado","listo",PaquetesTramos_estados_1[[#This Row],[pagado]]+(PaquetesTramos_estados_1[[#This Row],[Lead Time]]-1))</f>
        <v>listo</v>
      </c>
      <c r="AR123" s="16" t="str">
        <f ca="1">IF(PaquetesTramos_estados_1[[#This Row],[estado_paquete]]="empaquetado","listo",TEXT((DAY(TODAY())-DAY(PaquetesTramos_estados_1[[#This Row],[pagado]])),"dd")&amp;" Dias")</f>
        <v>listo</v>
      </c>
      <c r="AS123" s="14" t="str">
        <f ca="1">IF(PaquetesTramos_estados_1[[#This Row],[estado_paquete]]="Empaquetado","listo",IF(NOW()&lt;PaquetesTramos_estados_1[[#This Row],[TimeLimite]],"Dentro de Tiempo","Fuera de Tiempo"))</f>
        <v>listo</v>
      </c>
      <c r="AT123" s="19" t="str">
        <f t="shared" si="1"/>
        <v>13:39</v>
      </c>
    </row>
    <row r="124" spans="1:46" x14ac:dyDescent="0.25">
      <c r="A124" s="14" t="s">
        <v>941</v>
      </c>
      <c r="B124" s="14" t="s">
        <v>292</v>
      </c>
      <c r="C124" s="14" t="s">
        <v>68</v>
      </c>
      <c r="D124" s="14" t="s">
        <v>69</v>
      </c>
      <c r="E124" s="14" t="s">
        <v>70</v>
      </c>
      <c r="F124" s="14" t="s">
        <v>70</v>
      </c>
      <c r="G124" s="14" t="s">
        <v>35</v>
      </c>
      <c r="H124" s="14" t="s">
        <v>288</v>
      </c>
      <c r="I124" s="14" t="s">
        <v>288</v>
      </c>
      <c r="J124" s="15">
        <v>45443</v>
      </c>
      <c r="K124" s="14" t="s">
        <v>942</v>
      </c>
      <c r="L124" s="16">
        <v>45439.571689814817</v>
      </c>
      <c r="M124" s="16">
        <v>45439.700509259259</v>
      </c>
      <c r="N124" s="16"/>
      <c r="O124" s="14" t="s">
        <v>288</v>
      </c>
      <c r="P124" s="14" t="s">
        <v>288</v>
      </c>
      <c r="Q124" s="14" t="s">
        <v>288</v>
      </c>
      <c r="R124" s="14" t="s">
        <v>288</v>
      </c>
      <c r="S124" s="14" t="s">
        <v>288</v>
      </c>
      <c r="T124" s="14" t="s">
        <v>292</v>
      </c>
      <c r="U124" s="14" t="s">
        <v>5</v>
      </c>
      <c r="V124" s="14" t="s">
        <v>6</v>
      </c>
      <c r="W124" s="14" t="s">
        <v>68</v>
      </c>
      <c r="X124" s="14" t="s">
        <v>69</v>
      </c>
      <c r="Y124" s="14" t="s">
        <v>70</v>
      </c>
      <c r="Z124" s="14" t="s">
        <v>70</v>
      </c>
      <c r="AA124" s="14" t="s">
        <v>7</v>
      </c>
      <c r="AB124" s="14" t="s">
        <v>943</v>
      </c>
      <c r="AC124" s="14" t="s">
        <v>8</v>
      </c>
      <c r="AD124" s="14" t="s">
        <v>27</v>
      </c>
      <c r="AE124" s="14" t="s">
        <v>5</v>
      </c>
      <c r="AF124" s="14" t="s">
        <v>290</v>
      </c>
      <c r="AG124" s="14" t="s">
        <v>291</v>
      </c>
      <c r="AH124" s="14" t="s">
        <v>944</v>
      </c>
      <c r="AI124">
        <v>20106801</v>
      </c>
      <c r="AJ124" s="16">
        <v>45439.571689814817</v>
      </c>
      <c r="AK124">
        <v>2</v>
      </c>
      <c r="AL124">
        <v>357.03</v>
      </c>
      <c r="AM124">
        <v>64.27</v>
      </c>
      <c r="AN124">
        <v>421.3</v>
      </c>
      <c r="AO124" s="14" t="e">
        <f>VLOOKUP(PaquetesTramos_estados_1[[#This Row],[tienda_stock]],#REF!,2,0)</f>
        <v>#REF!</v>
      </c>
      <c r="AP124" s="18">
        <v>1.0138888888888888</v>
      </c>
      <c r="AQ124" s="19" t="str">
        <f>IF(PaquetesTramos_estados_1[[#This Row],[estado_paquete]]="Empaquetado","listo",PaquetesTramos_estados_1[[#This Row],[pagado]]+(PaquetesTramos_estados_1[[#This Row],[Lead Time]]-1))</f>
        <v>listo</v>
      </c>
      <c r="AR124" s="16" t="str">
        <f ca="1">IF(PaquetesTramos_estados_1[[#This Row],[estado_paquete]]="empaquetado","listo",TEXT((DAY(TODAY())-DAY(PaquetesTramos_estados_1[[#This Row],[pagado]])),"dd")&amp;" Dias")</f>
        <v>listo</v>
      </c>
      <c r="AS124" s="14" t="str">
        <f ca="1">IF(PaquetesTramos_estados_1[[#This Row],[estado_paquete]]="Empaquetado","listo",IF(NOW()&lt;PaquetesTramos_estados_1[[#This Row],[TimeLimite]],"Dentro de Tiempo","Fuera de Tiempo"))</f>
        <v>listo</v>
      </c>
      <c r="AT124" s="19" t="str">
        <f t="shared" si="1"/>
        <v>13:43</v>
      </c>
    </row>
    <row r="125" spans="1:46" x14ac:dyDescent="0.25">
      <c r="A125" s="14" t="s">
        <v>945</v>
      </c>
      <c r="B125" s="14" t="s">
        <v>17</v>
      </c>
      <c r="C125" s="14" t="s">
        <v>5</v>
      </c>
      <c r="D125" s="14" t="s">
        <v>1</v>
      </c>
      <c r="E125" s="14" t="s">
        <v>1</v>
      </c>
      <c r="F125" s="14" t="s">
        <v>19</v>
      </c>
      <c r="G125" s="14" t="s">
        <v>3</v>
      </c>
      <c r="H125" s="14" t="s">
        <v>288</v>
      </c>
      <c r="I125" s="14" t="s">
        <v>288</v>
      </c>
      <c r="J125" s="15">
        <v>45442</v>
      </c>
      <c r="K125" s="14" t="s">
        <v>946</v>
      </c>
      <c r="L125" s="16">
        <v>45439.632361111115</v>
      </c>
      <c r="M125" s="16"/>
      <c r="N125" s="16"/>
      <c r="O125" s="14" t="s">
        <v>288</v>
      </c>
      <c r="P125" s="14" t="s">
        <v>288</v>
      </c>
      <c r="Q125" s="14" t="s">
        <v>288</v>
      </c>
      <c r="R125" s="14" t="s">
        <v>288</v>
      </c>
      <c r="S125" s="14" t="s">
        <v>288</v>
      </c>
      <c r="T125" s="14" t="s">
        <v>17</v>
      </c>
      <c r="U125" s="14" t="s">
        <v>75</v>
      </c>
      <c r="V125" s="14" t="s">
        <v>6</v>
      </c>
      <c r="W125" s="14" t="s">
        <v>45</v>
      </c>
      <c r="X125" s="14" t="s">
        <v>46</v>
      </c>
      <c r="Y125" s="14" t="s">
        <v>46</v>
      </c>
      <c r="Z125" s="14" t="s">
        <v>46</v>
      </c>
      <c r="AA125" s="14" t="s">
        <v>56</v>
      </c>
      <c r="AB125" s="14" t="s">
        <v>947</v>
      </c>
      <c r="AC125" s="14" t="s">
        <v>8</v>
      </c>
      <c r="AD125" s="14" t="s">
        <v>32</v>
      </c>
      <c r="AE125" s="14" t="s">
        <v>5</v>
      </c>
      <c r="AF125" s="14" t="s">
        <v>290</v>
      </c>
      <c r="AG125" s="14" t="s">
        <v>291</v>
      </c>
      <c r="AH125" s="14" t="s">
        <v>948</v>
      </c>
      <c r="AI125">
        <v>44337190</v>
      </c>
      <c r="AJ125" s="16">
        <v>45439.632361111115</v>
      </c>
      <c r="AK125">
        <v>6</v>
      </c>
      <c r="AL125">
        <v>228.12</v>
      </c>
      <c r="AM125">
        <v>41.08</v>
      </c>
      <c r="AN125">
        <v>269.2</v>
      </c>
      <c r="AO125" s="14" t="e">
        <f>VLOOKUP(PaquetesTramos_estados_1[[#This Row],[tienda_stock]],#REF!,2,0)</f>
        <v>#REF!</v>
      </c>
      <c r="AP125" s="18">
        <v>1.0138888888888888</v>
      </c>
      <c r="AQ125" s="19">
        <f>IF(PaquetesTramos_estados_1[[#This Row],[estado_paquete]]="Empaquetado","listo",PaquetesTramos_estados_1[[#This Row],[pagado]]+(PaquetesTramos_estados_1[[#This Row],[Lead Time]]-1))</f>
        <v>45439.646250000005</v>
      </c>
      <c r="AR125" s="16" t="e">
        <f ca="1">IF(PaquetesTramos_estados_1[[#This Row],[estado_paquete]]="empaquetado","listo",TEXT((DAY(TODAY())-DAY(PaquetesTramos_estados_1[[#This Row],[pagado]])),"dd")&amp;" Dias")</f>
        <v>#VALUE!</v>
      </c>
      <c r="AS12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5" s="19" t="str">
        <f t="shared" si="1"/>
        <v>15:10</v>
      </c>
    </row>
    <row r="126" spans="1:46" x14ac:dyDescent="0.25">
      <c r="A126" s="14" t="s">
        <v>949</v>
      </c>
      <c r="B126" s="14" t="s">
        <v>292</v>
      </c>
      <c r="C126" s="14" t="s">
        <v>5</v>
      </c>
      <c r="D126" s="14" t="s">
        <v>1</v>
      </c>
      <c r="E126" s="14" t="s">
        <v>1</v>
      </c>
      <c r="F126" s="14" t="s">
        <v>19</v>
      </c>
      <c r="G126" s="14" t="s">
        <v>332</v>
      </c>
      <c r="H126" s="14" t="s">
        <v>288</v>
      </c>
      <c r="I126" s="14" t="s">
        <v>288</v>
      </c>
      <c r="J126" s="15">
        <v>45441</v>
      </c>
      <c r="K126" s="14" t="s">
        <v>950</v>
      </c>
      <c r="L126" s="16">
        <v>45439.688449074078</v>
      </c>
      <c r="M126" s="16">
        <v>45439.710902777777</v>
      </c>
      <c r="N126" s="16"/>
      <c r="O126" s="14" t="s">
        <v>288</v>
      </c>
      <c r="P126" s="14" t="s">
        <v>288</v>
      </c>
      <c r="Q126" s="14" t="s">
        <v>288</v>
      </c>
      <c r="R126" s="14" t="s">
        <v>288</v>
      </c>
      <c r="S126" s="14" t="s">
        <v>288</v>
      </c>
      <c r="T126" s="14" t="s">
        <v>292</v>
      </c>
      <c r="U126" s="14" t="s">
        <v>36</v>
      </c>
      <c r="V126" s="14" t="s">
        <v>6</v>
      </c>
      <c r="W126" s="14" t="s">
        <v>59</v>
      </c>
      <c r="X126" s="14" t="s">
        <v>1</v>
      </c>
      <c r="Y126" s="14" t="s">
        <v>1</v>
      </c>
      <c r="Z126" s="14" t="s">
        <v>60</v>
      </c>
      <c r="AA126" s="14" t="s">
        <v>7</v>
      </c>
      <c r="AB126" s="14" t="s">
        <v>951</v>
      </c>
      <c r="AC126" s="14" t="s">
        <v>8</v>
      </c>
      <c r="AD126" s="14" t="s">
        <v>10</v>
      </c>
      <c r="AE126" s="14" t="s">
        <v>5</v>
      </c>
      <c r="AF126" s="14" t="s">
        <v>290</v>
      </c>
      <c r="AG126" s="14" t="s">
        <v>291</v>
      </c>
      <c r="AH126" s="14" t="s">
        <v>952</v>
      </c>
      <c r="AI126">
        <v>43481986</v>
      </c>
      <c r="AJ126" s="16">
        <v>45439.688449074078</v>
      </c>
      <c r="AK126">
        <v>2</v>
      </c>
      <c r="AL126">
        <v>61.36</v>
      </c>
      <c r="AM126">
        <v>11.04</v>
      </c>
      <c r="AN126">
        <v>72.400000000000006</v>
      </c>
      <c r="AO126" s="14" t="e">
        <f>VLOOKUP(PaquetesTramos_estados_1[[#This Row],[tienda_stock]],#REF!,2,0)</f>
        <v>#REF!</v>
      </c>
      <c r="AP126" s="18">
        <v>1.0138888888888888</v>
      </c>
      <c r="AQ126" s="19" t="str">
        <f>IF(PaquetesTramos_estados_1[[#This Row],[estado_paquete]]="Empaquetado","listo",PaquetesTramos_estados_1[[#This Row],[pagado]]+(PaquetesTramos_estados_1[[#This Row],[Lead Time]]-1))</f>
        <v>listo</v>
      </c>
      <c r="AR126" s="16" t="str">
        <f ca="1">IF(PaquetesTramos_estados_1[[#This Row],[estado_paquete]]="empaquetado","listo",TEXT((DAY(TODAY())-DAY(PaquetesTramos_estados_1[[#This Row],[pagado]])),"dd")&amp;" Dias")</f>
        <v>listo</v>
      </c>
      <c r="AS126" s="14" t="str">
        <f ca="1">IF(PaquetesTramos_estados_1[[#This Row],[estado_paquete]]="Empaquetado","listo",IF(NOW()&lt;PaquetesTramos_estados_1[[#This Row],[TimeLimite]],"Dentro de Tiempo","Fuera de Tiempo"))</f>
        <v>listo</v>
      </c>
      <c r="AT126" s="19" t="str">
        <f t="shared" si="1"/>
        <v>16:31</v>
      </c>
    </row>
    <row r="127" spans="1:46" x14ac:dyDescent="0.25">
      <c r="A127" s="14" t="s">
        <v>953</v>
      </c>
      <c r="B127" s="14" t="s">
        <v>17</v>
      </c>
      <c r="C127" s="14" t="s">
        <v>5</v>
      </c>
      <c r="D127" s="14" t="s">
        <v>1</v>
      </c>
      <c r="E127" s="14" t="s">
        <v>1</v>
      </c>
      <c r="F127" s="14" t="s">
        <v>19</v>
      </c>
      <c r="G127" s="14" t="s">
        <v>3</v>
      </c>
      <c r="H127" s="14" t="s">
        <v>288</v>
      </c>
      <c r="I127" s="14" t="s">
        <v>288</v>
      </c>
      <c r="J127" s="15">
        <v>45440</v>
      </c>
      <c r="K127" s="14" t="s">
        <v>954</v>
      </c>
      <c r="L127" s="16">
        <v>45439.720046296294</v>
      </c>
      <c r="M127" s="16"/>
      <c r="N127" s="16"/>
      <c r="O127" s="14" t="s">
        <v>288</v>
      </c>
      <c r="P127" s="14" t="s">
        <v>288</v>
      </c>
      <c r="Q127" s="14" t="s">
        <v>288</v>
      </c>
      <c r="R127" s="14" t="s">
        <v>288</v>
      </c>
      <c r="S127" s="14" t="s">
        <v>288</v>
      </c>
      <c r="T127" s="14" t="s">
        <v>17</v>
      </c>
      <c r="U127" s="14" t="s">
        <v>18</v>
      </c>
      <c r="V127" s="14" t="s">
        <v>6</v>
      </c>
      <c r="W127" s="14" t="s">
        <v>120</v>
      </c>
      <c r="X127" s="14" t="s">
        <v>1</v>
      </c>
      <c r="Y127" s="14" t="s">
        <v>1</v>
      </c>
      <c r="Z127" s="14" t="s">
        <v>121</v>
      </c>
      <c r="AA127" s="14" t="s">
        <v>56</v>
      </c>
      <c r="AB127" s="14" t="s">
        <v>955</v>
      </c>
      <c r="AC127" s="14" t="s">
        <v>8</v>
      </c>
      <c r="AD127" s="14" t="s">
        <v>32</v>
      </c>
      <c r="AE127" s="14" t="s">
        <v>5</v>
      </c>
      <c r="AF127" s="14" t="s">
        <v>290</v>
      </c>
      <c r="AG127" s="14" t="s">
        <v>291</v>
      </c>
      <c r="AH127" s="14" t="s">
        <v>956</v>
      </c>
      <c r="AI127">
        <v>40247282</v>
      </c>
      <c r="AJ127" s="16">
        <v>45439.720046296294</v>
      </c>
      <c r="AK127">
        <v>5</v>
      </c>
      <c r="AL127">
        <v>275.93</v>
      </c>
      <c r="AM127">
        <v>49.67</v>
      </c>
      <c r="AN127">
        <v>325.60000000000002</v>
      </c>
      <c r="AO127" s="14" t="e">
        <f>VLOOKUP(PaquetesTramos_estados_1[[#This Row],[tienda_stock]],#REF!,2,0)</f>
        <v>#REF!</v>
      </c>
      <c r="AP127" s="18">
        <v>1.0138888888888888</v>
      </c>
      <c r="AQ127" s="19">
        <f>IF(PaquetesTramos_estados_1[[#This Row],[estado_paquete]]="Empaquetado","listo",PaquetesTramos_estados_1[[#This Row],[pagado]]+(PaquetesTramos_estados_1[[#This Row],[Lead Time]]-1))</f>
        <v>45439.733935185184</v>
      </c>
      <c r="AR127" s="16" t="e">
        <f ca="1">IF(PaquetesTramos_estados_1[[#This Row],[estado_paquete]]="empaquetado","listo",TEXT((DAY(TODAY())-DAY(PaquetesTramos_estados_1[[#This Row],[pagado]])),"dd")&amp;" Dias")</f>
        <v>#VALUE!</v>
      </c>
      <c r="AS1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" s="19" t="str">
        <f t="shared" si="1"/>
        <v>17:16</v>
      </c>
    </row>
    <row r="128" spans="1:46" x14ac:dyDescent="0.25">
      <c r="A128" s="14" t="s">
        <v>957</v>
      </c>
      <c r="B128" s="14" t="s">
        <v>292</v>
      </c>
      <c r="C128" s="14" t="s">
        <v>61</v>
      </c>
      <c r="D128" s="14" t="s">
        <v>1</v>
      </c>
      <c r="E128" s="14" t="s">
        <v>1</v>
      </c>
      <c r="F128" s="14" t="s">
        <v>62</v>
      </c>
      <c r="G128" s="14" t="s">
        <v>399</v>
      </c>
      <c r="H128" s="14" t="s">
        <v>288</v>
      </c>
      <c r="I128" s="14" t="s">
        <v>288</v>
      </c>
      <c r="J128" s="15">
        <v>45440</v>
      </c>
      <c r="K128" s="14" t="s">
        <v>958</v>
      </c>
      <c r="L128" s="16">
        <v>45439.72283564815</v>
      </c>
      <c r="M128" s="16">
        <v>45440.16101851852</v>
      </c>
      <c r="N128" s="16"/>
      <c r="O128" s="14" t="s">
        <v>288</v>
      </c>
      <c r="P128" s="14" t="s">
        <v>288</v>
      </c>
      <c r="Q128" s="14" t="s">
        <v>288</v>
      </c>
      <c r="R128" s="14" t="s">
        <v>288</v>
      </c>
      <c r="S128" s="14" t="s">
        <v>288</v>
      </c>
      <c r="T128" s="14" t="s">
        <v>292</v>
      </c>
      <c r="U128" s="14" t="s">
        <v>5</v>
      </c>
      <c r="V128" s="14" t="s">
        <v>6</v>
      </c>
      <c r="W128" s="14" t="s">
        <v>61</v>
      </c>
      <c r="X128" s="14" t="s">
        <v>1</v>
      </c>
      <c r="Y128" s="14" t="s">
        <v>1</v>
      </c>
      <c r="Z128" s="14" t="s">
        <v>62</v>
      </c>
      <c r="AA128" s="14" t="s">
        <v>7</v>
      </c>
      <c r="AB128" s="14" t="s">
        <v>959</v>
      </c>
      <c r="AC128" s="14" t="s">
        <v>8</v>
      </c>
      <c r="AD128" s="14" t="s">
        <v>32</v>
      </c>
      <c r="AE128" s="14" t="s">
        <v>5</v>
      </c>
      <c r="AF128" s="14" t="s">
        <v>290</v>
      </c>
      <c r="AG128" s="14" t="s">
        <v>291</v>
      </c>
      <c r="AH128" s="14" t="s">
        <v>960</v>
      </c>
      <c r="AI128">
        <v>47856361</v>
      </c>
      <c r="AJ128" s="16">
        <v>45439.72283564815</v>
      </c>
      <c r="AK128">
        <v>1</v>
      </c>
      <c r="AL128">
        <v>77.8</v>
      </c>
      <c r="AM128">
        <v>14</v>
      </c>
      <c r="AN128">
        <v>91.8</v>
      </c>
      <c r="AO128" s="14" t="e">
        <f>VLOOKUP(PaquetesTramos_estados_1[[#This Row],[tienda_stock]],#REF!,2,0)</f>
        <v>#REF!</v>
      </c>
      <c r="AP128" s="18">
        <v>1.0138888888888888</v>
      </c>
      <c r="AQ128" s="19" t="str">
        <f>IF(PaquetesTramos_estados_1[[#This Row],[estado_paquete]]="Empaquetado","listo",PaquetesTramos_estados_1[[#This Row],[pagado]]+(PaquetesTramos_estados_1[[#This Row],[Lead Time]]-1))</f>
        <v>listo</v>
      </c>
      <c r="AR128" s="16" t="str">
        <f ca="1">IF(PaquetesTramos_estados_1[[#This Row],[estado_paquete]]="empaquetado","listo",TEXT((DAY(TODAY())-DAY(PaquetesTramos_estados_1[[#This Row],[pagado]])),"dd")&amp;" Dias")</f>
        <v>listo</v>
      </c>
      <c r="AS128" s="14" t="str">
        <f ca="1">IF(PaquetesTramos_estados_1[[#This Row],[estado_paquete]]="Empaquetado","listo",IF(NOW()&lt;PaquetesTramos_estados_1[[#This Row],[TimeLimite]],"Dentro de Tiempo","Fuera de Tiempo"))</f>
        <v>listo</v>
      </c>
      <c r="AT128" s="19" t="str">
        <f t="shared" si="1"/>
        <v>17:20</v>
      </c>
    </row>
    <row r="129" spans="1:46" x14ac:dyDescent="0.25">
      <c r="A129" s="14" t="s">
        <v>961</v>
      </c>
      <c r="B129" s="14" t="s">
        <v>17</v>
      </c>
      <c r="C129" s="14" t="s">
        <v>5</v>
      </c>
      <c r="D129" s="14" t="s">
        <v>1</v>
      </c>
      <c r="E129" s="14" t="s">
        <v>1</v>
      </c>
      <c r="F129" s="14" t="s">
        <v>19</v>
      </c>
      <c r="G129" s="14" t="s">
        <v>3</v>
      </c>
      <c r="H129" s="14" t="s">
        <v>288</v>
      </c>
      <c r="I129" s="14" t="s">
        <v>288</v>
      </c>
      <c r="J129" s="15">
        <v>45440</v>
      </c>
      <c r="K129" s="14" t="s">
        <v>962</v>
      </c>
      <c r="L129" s="16">
        <v>45439.725902777776</v>
      </c>
      <c r="M129" s="16"/>
      <c r="N129" s="16"/>
      <c r="O129" s="14" t="s">
        <v>288</v>
      </c>
      <c r="P129" s="14" t="s">
        <v>288</v>
      </c>
      <c r="Q129" s="14" t="s">
        <v>288</v>
      </c>
      <c r="R129" s="14" t="s">
        <v>288</v>
      </c>
      <c r="S129" s="14" t="s">
        <v>288</v>
      </c>
      <c r="T129" s="14" t="s">
        <v>17</v>
      </c>
      <c r="U129" s="14" t="s">
        <v>18</v>
      </c>
      <c r="V129" s="14" t="s">
        <v>6</v>
      </c>
      <c r="W129" s="14" t="s">
        <v>108</v>
      </c>
      <c r="X129" s="14" t="s">
        <v>1</v>
      </c>
      <c r="Y129" s="14" t="s">
        <v>1</v>
      </c>
      <c r="Z129" s="14" t="s">
        <v>107</v>
      </c>
      <c r="AA129" s="14" t="s">
        <v>7</v>
      </c>
      <c r="AB129" s="14" t="s">
        <v>963</v>
      </c>
      <c r="AC129" s="14" t="s">
        <v>8</v>
      </c>
      <c r="AD129" s="14" t="s">
        <v>27</v>
      </c>
      <c r="AE129" s="14" t="s">
        <v>5</v>
      </c>
      <c r="AF129" s="14" t="s">
        <v>290</v>
      </c>
      <c r="AG129" s="14" t="s">
        <v>291</v>
      </c>
      <c r="AH129" s="14" t="s">
        <v>964</v>
      </c>
      <c r="AI129">
        <v>9825248</v>
      </c>
      <c r="AJ129" s="16">
        <v>45439.725902777776</v>
      </c>
      <c r="AK129">
        <v>1</v>
      </c>
      <c r="AL129">
        <v>119.41</v>
      </c>
      <c r="AM129">
        <v>21.49</v>
      </c>
      <c r="AN129">
        <v>140.9</v>
      </c>
      <c r="AO129" s="14" t="e">
        <f>VLOOKUP(PaquetesTramos_estados_1[[#This Row],[tienda_stock]],#REF!,2,0)</f>
        <v>#REF!</v>
      </c>
      <c r="AP129" s="18">
        <v>1.0138888888888888</v>
      </c>
      <c r="AQ129" s="19">
        <f>IF(PaquetesTramos_estados_1[[#This Row],[estado_paquete]]="Empaquetado","listo",PaquetesTramos_estados_1[[#This Row],[pagado]]+(PaquetesTramos_estados_1[[#This Row],[Lead Time]]-1))</f>
        <v>45439.739791666667</v>
      </c>
      <c r="AR129" s="16" t="e">
        <f ca="1">IF(PaquetesTramos_estados_1[[#This Row],[estado_paquete]]="empaquetado","listo",TEXT((DAY(TODAY())-DAY(PaquetesTramos_estados_1[[#This Row],[pagado]])),"dd")&amp;" Dias")</f>
        <v>#VALUE!</v>
      </c>
      <c r="AS1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9" s="19" t="str">
        <f t="shared" si="1"/>
        <v>17:25</v>
      </c>
    </row>
    <row r="130" spans="1:46" x14ac:dyDescent="0.25">
      <c r="A130" s="14" t="s">
        <v>965</v>
      </c>
      <c r="B130" s="14" t="s">
        <v>292</v>
      </c>
      <c r="C130" s="14" t="s">
        <v>108</v>
      </c>
      <c r="D130" s="14" t="s">
        <v>1</v>
      </c>
      <c r="E130" s="14" t="s">
        <v>1</v>
      </c>
      <c r="F130" s="14" t="s">
        <v>107</v>
      </c>
      <c r="G130" s="14" t="s">
        <v>30</v>
      </c>
      <c r="H130" s="14" t="s">
        <v>966</v>
      </c>
      <c r="I130" s="14" t="s">
        <v>288</v>
      </c>
      <c r="J130" s="15">
        <v>45443</v>
      </c>
      <c r="K130" s="14" t="s">
        <v>967</v>
      </c>
      <c r="L130" s="16">
        <v>45439.781342592592</v>
      </c>
      <c r="M130" s="16">
        <v>45439.829976851855</v>
      </c>
      <c r="N130" s="16"/>
      <c r="O130" s="14" t="s">
        <v>288</v>
      </c>
      <c r="P130" s="14" t="s">
        <v>288</v>
      </c>
      <c r="Q130" s="14" t="s">
        <v>288</v>
      </c>
      <c r="R130" s="14" t="s">
        <v>288</v>
      </c>
      <c r="S130" s="14" t="s">
        <v>288</v>
      </c>
      <c r="T130" s="14" t="s">
        <v>292</v>
      </c>
      <c r="U130" s="14" t="s">
        <v>968</v>
      </c>
      <c r="V130" s="14" t="s">
        <v>6</v>
      </c>
      <c r="W130" s="14" t="s">
        <v>108</v>
      </c>
      <c r="X130" s="14" t="s">
        <v>1</v>
      </c>
      <c r="Y130" s="14" t="s">
        <v>1</v>
      </c>
      <c r="Z130" s="14" t="s">
        <v>107</v>
      </c>
      <c r="AA130" s="14" t="s">
        <v>7</v>
      </c>
      <c r="AB130" s="14" t="s">
        <v>969</v>
      </c>
      <c r="AC130" s="14" t="s">
        <v>8</v>
      </c>
      <c r="AD130" s="14" t="s">
        <v>88</v>
      </c>
      <c r="AE130" s="14" t="s">
        <v>5</v>
      </c>
      <c r="AF130" s="14" t="s">
        <v>290</v>
      </c>
      <c r="AG130" s="14" t="s">
        <v>291</v>
      </c>
      <c r="AH130" s="14" t="s">
        <v>970</v>
      </c>
      <c r="AI130">
        <v>75969063</v>
      </c>
      <c r="AJ130" s="16">
        <v>45439.781342592592</v>
      </c>
      <c r="AK130">
        <v>1</v>
      </c>
      <c r="AL130">
        <v>37.96</v>
      </c>
      <c r="AM130">
        <v>6.84</v>
      </c>
      <c r="AN130">
        <v>44.8</v>
      </c>
      <c r="AO130" s="14" t="e">
        <f>VLOOKUP(PaquetesTramos_estados_1[[#This Row],[tienda_stock]],#REF!,2,0)</f>
        <v>#REF!</v>
      </c>
      <c r="AP130" s="18">
        <v>1.0138888888888888</v>
      </c>
      <c r="AQ130" s="19" t="str">
        <f>IF(PaquetesTramos_estados_1[[#This Row],[estado_paquete]]="Empaquetado","listo",PaquetesTramos_estados_1[[#This Row],[pagado]]+(PaquetesTramos_estados_1[[#This Row],[Lead Time]]-1))</f>
        <v>listo</v>
      </c>
      <c r="AR130" s="16" t="str">
        <f ca="1">IF(PaquetesTramos_estados_1[[#This Row],[estado_paquete]]="empaquetado","listo",TEXT((DAY(TODAY())-DAY(PaquetesTramos_estados_1[[#This Row],[pagado]])),"dd")&amp;" Dias")</f>
        <v>listo</v>
      </c>
      <c r="AS130" s="14" t="str">
        <f ca="1">IF(PaquetesTramos_estados_1[[#This Row],[estado_paquete]]="Empaquetado","listo",IF(NOW()&lt;PaquetesTramos_estados_1[[#This Row],[TimeLimite]],"Dentro de Tiempo","Fuera de Tiempo"))</f>
        <v>listo</v>
      </c>
      <c r="AT130" s="19" t="str">
        <f t="shared" ref="AT130:AT193" si="2">TEXT(L130,"HH:MM")</f>
        <v>18:45</v>
      </c>
    </row>
    <row r="131" spans="1:46" x14ac:dyDescent="0.25">
      <c r="A131" s="14" t="s">
        <v>971</v>
      </c>
      <c r="B131" s="14" t="s">
        <v>20</v>
      </c>
      <c r="C131" s="14" t="s">
        <v>156</v>
      </c>
      <c r="D131" s="14" t="s">
        <v>46</v>
      </c>
      <c r="E131" s="14" t="s">
        <v>157</v>
      </c>
      <c r="F131" s="14" t="s">
        <v>158</v>
      </c>
      <c r="G131" s="14" t="s">
        <v>35</v>
      </c>
      <c r="H131" s="14" t="s">
        <v>288</v>
      </c>
      <c r="I131" s="14" t="s">
        <v>288</v>
      </c>
      <c r="J131" s="15">
        <v>45442</v>
      </c>
      <c r="K131" s="14" t="s">
        <v>972</v>
      </c>
      <c r="L131" s="16">
        <v>45439.77375</v>
      </c>
      <c r="M131" s="16"/>
      <c r="N131" s="16"/>
      <c r="O131" s="14" t="s">
        <v>288</v>
      </c>
      <c r="P131" s="14" t="s">
        <v>288</v>
      </c>
      <c r="Q131" s="14" t="s">
        <v>288</v>
      </c>
      <c r="R131" s="14" t="s">
        <v>288</v>
      </c>
      <c r="S131" s="14" t="s">
        <v>288</v>
      </c>
      <c r="T131" s="14" t="s">
        <v>20</v>
      </c>
      <c r="U131" s="14" t="s">
        <v>5</v>
      </c>
      <c r="V131" s="14" t="s">
        <v>6</v>
      </c>
      <c r="W131" s="14" t="s">
        <v>156</v>
      </c>
      <c r="X131" s="14" t="s">
        <v>46</v>
      </c>
      <c r="Y131" s="14" t="s">
        <v>157</v>
      </c>
      <c r="Z131" s="14" t="s">
        <v>158</v>
      </c>
      <c r="AA131" s="14" t="s">
        <v>56</v>
      </c>
      <c r="AB131" s="14" t="s">
        <v>973</v>
      </c>
      <c r="AC131" s="14" t="s">
        <v>8</v>
      </c>
      <c r="AD131" s="14" t="s">
        <v>32</v>
      </c>
      <c r="AE131" s="14" t="s">
        <v>5</v>
      </c>
      <c r="AF131" s="14" t="s">
        <v>290</v>
      </c>
      <c r="AG131" s="14" t="s">
        <v>291</v>
      </c>
      <c r="AH131" s="14" t="s">
        <v>974</v>
      </c>
      <c r="AI131">
        <v>46285958</v>
      </c>
      <c r="AJ131" s="16">
        <v>45439.77375</v>
      </c>
      <c r="AK131">
        <v>2</v>
      </c>
      <c r="AL131">
        <v>47.29</v>
      </c>
      <c r="AM131">
        <v>8.51</v>
      </c>
      <c r="AN131">
        <v>55.8</v>
      </c>
      <c r="AO131" s="14" t="e">
        <f>VLOOKUP(PaquetesTramos_estados_1[[#This Row],[tienda_stock]],#REF!,2,0)</f>
        <v>#REF!</v>
      </c>
      <c r="AP131" s="18">
        <v>1.0138888888888888</v>
      </c>
      <c r="AQ131" s="19">
        <f>IF(PaquetesTramos_estados_1[[#This Row],[estado_paquete]]="Empaquetado","listo",PaquetesTramos_estados_1[[#This Row],[pagado]]+(PaquetesTramos_estados_1[[#This Row],[Lead Time]]-1))</f>
        <v>45439.787638888891</v>
      </c>
      <c r="AR131" s="16" t="e">
        <f ca="1">IF(PaquetesTramos_estados_1[[#This Row],[estado_paquete]]="empaquetado","listo",TEXT((DAY(TODAY())-DAY(PaquetesTramos_estados_1[[#This Row],[pagado]])),"dd")&amp;" Dias")</f>
        <v>#VALUE!</v>
      </c>
      <c r="AS13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" s="19" t="str">
        <f t="shared" si="2"/>
        <v>18:34</v>
      </c>
    </row>
    <row r="132" spans="1:46" x14ac:dyDescent="0.25">
      <c r="A132" s="14" t="s">
        <v>975</v>
      </c>
      <c r="B132" s="14" t="s">
        <v>17</v>
      </c>
      <c r="C132" s="14" t="s">
        <v>5</v>
      </c>
      <c r="D132" s="14" t="s">
        <v>1</v>
      </c>
      <c r="E132" s="14" t="s">
        <v>1</v>
      </c>
      <c r="F132" s="14" t="s">
        <v>19</v>
      </c>
      <c r="G132" s="14" t="s">
        <v>3</v>
      </c>
      <c r="H132" s="14" t="s">
        <v>288</v>
      </c>
      <c r="I132" s="14" t="s">
        <v>288</v>
      </c>
      <c r="J132" s="15">
        <v>45440</v>
      </c>
      <c r="K132" s="14" t="s">
        <v>976</v>
      </c>
      <c r="L132" s="16">
        <v>45439.793668981481</v>
      </c>
      <c r="M132" s="16"/>
      <c r="N132" s="16"/>
      <c r="O132" s="14" t="s">
        <v>288</v>
      </c>
      <c r="P132" s="14" t="s">
        <v>288</v>
      </c>
      <c r="Q132" s="14" t="s">
        <v>288</v>
      </c>
      <c r="R132" s="14" t="s">
        <v>288</v>
      </c>
      <c r="S132" s="14" t="s">
        <v>288</v>
      </c>
      <c r="T132" s="14" t="s">
        <v>17</v>
      </c>
      <c r="U132" s="14" t="s">
        <v>18</v>
      </c>
      <c r="V132" s="14" t="s">
        <v>87</v>
      </c>
      <c r="W132" s="14" t="s">
        <v>288</v>
      </c>
      <c r="X132" s="14" t="s">
        <v>288</v>
      </c>
      <c r="Y132" s="14" t="s">
        <v>288</v>
      </c>
      <c r="Z132" s="14" t="s">
        <v>288</v>
      </c>
      <c r="AA132" s="14" t="s">
        <v>56</v>
      </c>
      <c r="AB132" s="14" t="s">
        <v>977</v>
      </c>
      <c r="AC132" s="14" t="s">
        <v>8</v>
      </c>
      <c r="AD132" s="14" t="s">
        <v>32</v>
      </c>
      <c r="AE132" s="14" t="s">
        <v>5</v>
      </c>
      <c r="AF132" s="14" t="s">
        <v>290</v>
      </c>
      <c r="AG132" s="14" t="s">
        <v>291</v>
      </c>
      <c r="AH132" s="14" t="s">
        <v>978</v>
      </c>
      <c r="AI132">
        <v>73658589</v>
      </c>
      <c r="AJ132" s="16">
        <v>45439.793668981481</v>
      </c>
      <c r="AK132">
        <v>2</v>
      </c>
      <c r="AL132">
        <v>125.51</v>
      </c>
      <c r="AM132">
        <v>22.59</v>
      </c>
      <c r="AN132">
        <v>148.1</v>
      </c>
      <c r="AO132" s="14" t="e">
        <f>VLOOKUP(PaquetesTramos_estados_1[[#This Row],[tienda_stock]],#REF!,2,0)</f>
        <v>#REF!</v>
      </c>
      <c r="AP132" s="18">
        <v>1.0138888888888888</v>
      </c>
      <c r="AQ132" s="19">
        <f>IF(PaquetesTramos_estados_1[[#This Row],[estado_paquete]]="Empaquetado","listo",PaquetesTramos_estados_1[[#This Row],[pagado]]+(PaquetesTramos_estados_1[[#This Row],[Lead Time]]-1))</f>
        <v>45439.807557870372</v>
      </c>
      <c r="AR132" s="16" t="e">
        <f ca="1">IF(PaquetesTramos_estados_1[[#This Row],[estado_paquete]]="empaquetado","listo",TEXT((DAY(TODAY())-DAY(PaquetesTramos_estados_1[[#This Row],[pagado]])),"dd")&amp;" Dias")</f>
        <v>#VALUE!</v>
      </c>
      <c r="AS1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" s="19" t="str">
        <f t="shared" si="2"/>
        <v>19:02</v>
      </c>
    </row>
    <row r="133" spans="1:46" x14ac:dyDescent="0.25">
      <c r="A133" s="14" t="s">
        <v>979</v>
      </c>
      <c r="B133" s="14" t="s">
        <v>17</v>
      </c>
      <c r="C133" s="14" t="s">
        <v>161</v>
      </c>
      <c r="D133" s="14" t="s">
        <v>1</v>
      </c>
      <c r="E133" s="14" t="s">
        <v>1</v>
      </c>
      <c r="F133" s="14" t="s">
        <v>1</v>
      </c>
      <c r="G133" s="14" t="s">
        <v>30</v>
      </c>
      <c r="H133" s="14" t="s">
        <v>288</v>
      </c>
      <c r="I133" s="14" t="s">
        <v>288</v>
      </c>
      <c r="J133" s="15">
        <v>45441</v>
      </c>
      <c r="K133" s="14" t="s">
        <v>980</v>
      </c>
      <c r="L133" s="16">
        <v>45439.920289351852</v>
      </c>
      <c r="M133" s="16"/>
      <c r="N133" s="16"/>
      <c r="O133" s="14" t="s">
        <v>288</v>
      </c>
      <c r="P133" s="14" t="s">
        <v>288</v>
      </c>
      <c r="Q133" s="14" t="s">
        <v>288</v>
      </c>
      <c r="R133" s="14" t="s">
        <v>288</v>
      </c>
      <c r="S133" s="14" t="s">
        <v>288</v>
      </c>
      <c r="T133" s="14" t="s">
        <v>17</v>
      </c>
      <c r="U133" s="14" t="s">
        <v>144</v>
      </c>
      <c r="V133" s="14" t="s">
        <v>6</v>
      </c>
      <c r="W133" s="14" t="s">
        <v>161</v>
      </c>
      <c r="X133" s="14" t="s">
        <v>1</v>
      </c>
      <c r="Y133" s="14" t="s">
        <v>1</v>
      </c>
      <c r="Z133" s="14" t="s">
        <v>1</v>
      </c>
      <c r="AA133" s="14" t="s">
        <v>7</v>
      </c>
      <c r="AB133" s="14" t="s">
        <v>981</v>
      </c>
      <c r="AC133" s="14" t="s">
        <v>8</v>
      </c>
      <c r="AD133" s="14" t="s">
        <v>88</v>
      </c>
      <c r="AE133" s="14" t="s">
        <v>5</v>
      </c>
      <c r="AF133" s="14" t="s">
        <v>290</v>
      </c>
      <c r="AG133" s="14" t="s">
        <v>291</v>
      </c>
      <c r="AH133" s="14" t="s">
        <v>982</v>
      </c>
      <c r="AI133">
        <v>44481980</v>
      </c>
      <c r="AJ133" s="16">
        <v>45439.920289351852</v>
      </c>
      <c r="AK133">
        <v>2</v>
      </c>
      <c r="AL133">
        <v>43.47</v>
      </c>
      <c r="AM133">
        <v>7.83</v>
      </c>
      <c r="AN133">
        <v>51.3</v>
      </c>
      <c r="AO133" s="14" t="e">
        <f>VLOOKUP(PaquetesTramos_estados_1[[#This Row],[tienda_stock]],#REF!,2,0)</f>
        <v>#REF!</v>
      </c>
      <c r="AP133" s="18">
        <v>1.0138888888888888</v>
      </c>
      <c r="AQ133" s="19">
        <f>IF(PaquetesTramos_estados_1[[#This Row],[estado_paquete]]="Empaquetado","listo",PaquetesTramos_estados_1[[#This Row],[pagado]]+(PaquetesTramos_estados_1[[#This Row],[Lead Time]]-1))</f>
        <v>45439.934178240743</v>
      </c>
      <c r="AR133" s="16" t="e">
        <f ca="1">IF(PaquetesTramos_estados_1[[#This Row],[estado_paquete]]="empaquetado","listo",TEXT((DAY(TODAY())-DAY(PaquetesTramos_estados_1[[#This Row],[pagado]])),"dd")&amp;" Dias")</f>
        <v>#VALUE!</v>
      </c>
      <c r="AS13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3" s="19" t="str">
        <f t="shared" si="2"/>
        <v>22:05</v>
      </c>
    </row>
    <row r="134" spans="1:46" x14ac:dyDescent="0.25">
      <c r="A134" s="14" t="s">
        <v>983</v>
      </c>
      <c r="B134" s="14" t="s">
        <v>17</v>
      </c>
      <c r="C134" s="14" t="s">
        <v>5</v>
      </c>
      <c r="D134" s="14" t="s">
        <v>1</v>
      </c>
      <c r="E134" s="14" t="s">
        <v>1</v>
      </c>
      <c r="F134" s="14" t="s">
        <v>19</v>
      </c>
      <c r="G134" s="14" t="s">
        <v>3</v>
      </c>
      <c r="H134" s="14" t="s">
        <v>288</v>
      </c>
      <c r="I134" s="14" t="s">
        <v>288</v>
      </c>
      <c r="J134" s="15">
        <v>45443</v>
      </c>
      <c r="K134" s="14" t="s">
        <v>984</v>
      </c>
      <c r="L134" s="16">
        <v>45439.938877314817</v>
      </c>
      <c r="M134" s="16"/>
      <c r="N134" s="16"/>
      <c r="O134" s="14" t="s">
        <v>288</v>
      </c>
      <c r="P134" s="14" t="s">
        <v>288</v>
      </c>
      <c r="Q134" s="14" t="s">
        <v>288</v>
      </c>
      <c r="R134" s="14" t="s">
        <v>288</v>
      </c>
      <c r="S134" s="14" t="s">
        <v>288</v>
      </c>
      <c r="T134" s="14" t="s">
        <v>17</v>
      </c>
      <c r="U134" s="14" t="s">
        <v>18</v>
      </c>
      <c r="V134" s="14" t="s">
        <v>6</v>
      </c>
      <c r="W134" s="14" t="s">
        <v>63</v>
      </c>
      <c r="X134" s="14" t="s">
        <v>64</v>
      </c>
      <c r="Y134" s="14" t="s">
        <v>65</v>
      </c>
      <c r="Z134" s="14" t="s">
        <v>66</v>
      </c>
      <c r="AA134" s="14" t="s">
        <v>7</v>
      </c>
      <c r="AB134" s="14" t="s">
        <v>985</v>
      </c>
      <c r="AC134" s="14" t="s">
        <v>8</v>
      </c>
      <c r="AD134" s="14" t="s">
        <v>32</v>
      </c>
      <c r="AE134" s="14" t="s">
        <v>5</v>
      </c>
      <c r="AF134" s="14" t="s">
        <v>290</v>
      </c>
      <c r="AG134" s="14" t="s">
        <v>291</v>
      </c>
      <c r="AH134" s="14" t="s">
        <v>986</v>
      </c>
      <c r="AI134">
        <v>71040091</v>
      </c>
      <c r="AJ134" s="16">
        <v>45439.938877314817</v>
      </c>
      <c r="AK134">
        <v>1</v>
      </c>
      <c r="AL134">
        <v>189.74</v>
      </c>
      <c r="AM134">
        <v>34.159999999999997</v>
      </c>
      <c r="AN134">
        <v>223.9</v>
      </c>
      <c r="AO134" s="14" t="e">
        <f>VLOOKUP(PaquetesTramos_estados_1[[#This Row],[tienda_stock]],#REF!,2,0)</f>
        <v>#REF!</v>
      </c>
      <c r="AP134" s="18">
        <v>1.0138888888888888</v>
      </c>
      <c r="AQ134" s="19">
        <f>IF(PaquetesTramos_estados_1[[#This Row],[estado_paquete]]="Empaquetado","listo",PaquetesTramos_estados_1[[#This Row],[pagado]]+(PaquetesTramos_estados_1[[#This Row],[Lead Time]]-1))</f>
        <v>45439.952766203707</v>
      </c>
      <c r="AR134" s="16" t="e">
        <f ca="1">IF(PaquetesTramos_estados_1[[#This Row],[estado_paquete]]="empaquetado","listo",TEXT((DAY(TODAY())-DAY(PaquetesTramos_estados_1[[#This Row],[pagado]])),"dd")&amp;" Dias")</f>
        <v>#VALUE!</v>
      </c>
      <c r="AS1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" s="19" t="str">
        <f t="shared" si="2"/>
        <v>22:31</v>
      </c>
    </row>
    <row r="135" spans="1:46" x14ac:dyDescent="0.25">
      <c r="A135" s="14" t="s">
        <v>987</v>
      </c>
      <c r="B135" s="14" t="s">
        <v>292</v>
      </c>
      <c r="C135" s="14" t="s">
        <v>61</v>
      </c>
      <c r="D135" s="14" t="s">
        <v>1</v>
      </c>
      <c r="E135" s="14" t="s">
        <v>1</v>
      </c>
      <c r="F135" s="14" t="s">
        <v>62</v>
      </c>
      <c r="G135" s="14" t="s">
        <v>399</v>
      </c>
      <c r="H135" s="14" t="s">
        <v>288</v>
      </c>
      <c r="I135" s="14" t="s">
        <v>288</v>
      </c>
      <c r="J135" s="15">
        <v>45440</v>
      </c>
      <c r="K135" s="14" t="s">
        <v>988</v>
      </c>
      <c r="L135" s="16">
        <v>45439.943645833337</v>
      </c>
      <c r="M135" s="16">
        <v>45440.150254629632</v>
      </c>
      <c r="N135" s="16"/>
      <c r="O135" s="14" t="s">
        <v>288</v>
      </c>
      <c r="P135" s="14" t="s">
        <v>288</v>
      </c>
      <c r="Q135" s="14" t="s">
        <v>288</v>
      </c>
      <c r="R135" s="14" t="s">
        <v>288</v>
      </c>
      <c r="S135" s="14" t="s">
        <v>288</v>
      </c>
      <c r="T135" s="14" t="s">
        <v>292</v>
      </c>
      <c r="U135" s="14" t="s">
        <v>5</v>
      </c>
      <c r="V135" s="14" t="s">
        <v>6</v>
      </c>
      <c r="W135" s="14" t="s">
        <v>61</v>
      </c>
      <c r="X135" s="14" t="s">
        <v>1</v>
      </c>
      <c r="Y135" s="14" t="s">
        <v>1</v>
      </c>
      <c r="Z135" s="14" t="s">
        <v>62</v>
      </c>
      <c r="AA135" s="14" t="s">
        <v>7</v>
      </c>
      <c r="AB135" s="14" t="s">
        <v>989</v>
      </c>
      <c r="AC135" s="14" t="s">
        <v>8</v>
      </c>
      <c r="AD135" s="14" t="s">
        <v>93</v>
      </c>
      <c r="AE135" s="14" t="s">
        <v>5</v>
      </c>
      <c r="AF135" s="14" t="s">
        <v>290</v>
      </c>
      <c r="AG135" s="14" t="s">
        <v>291</v>
      </c>
      <c r="AH135" s="14" t="s">
        <v>990</v>
      </c>
      <c r="AI135">
        <v>70261558</v>
      </c>
      <c r="AJ135" s="16">
        <v>45439.943645833337</v>
      </c>
      <c r="AK135">
        <v>1</v>
      </c>
      <c r="AL135">
        <v>10</v>
      </c>
      <c r="AM135">
        <v>1.8</v>
      </c>
      <c r="AN135">
        <v>11.8</v>
      </c>
      <c r="AO135" s="14" t="e">
        <f>VLOOKUP(PaquetesTramos_estados_1[[#This Row],[tienda_stock]],#REF!,2,0)</f>
        <v>#REF!</v>
      </c>
      <c r="AP135" s="18">
        <v>1.0138888888888888</v>
      </c>
      <c r="AQ135" s="19" t="str">
        <f>IF(PaquetesTramos_estados_1[[#This Row],[estado_paquete]]="Empaquetado","listo",PaquetesTramos_estados_1[[#This Row],[pagado]]+(PaquetesTramos_estados_1[[#This Row],[Lead Time]]-1))</f>
        <v>listo</v>
      </c>
      <c r="AR135" s="16" t="str">
        <f ca="1">IF(PaquetesTramos_estados_1[[#This Row],[estado_paquete]]="empaquetado","listo",TEXT((DAY(TODAY())-DAY(PaquetesTramos_estados_1[[#This Row],[pagado]])),"dd")&amp;" Dias")</f>
        <v>listo</v>
      </c>
      <c r="AS135" s="14" t="str">
        <f ca="1">IF(PaquetesTramos_estados_1[[#This Row],[estado_paquete]]="Empaquetado","listo",IF(NOW()&lt;PaquetesTramos_estados_1[[#This Row],[TimeLimite]],"Dentro de Tiempo","Fuera de Tiempo"))</f>
        <v>listo</v>
      </c>
      <c r="AT135" s="19" t="str">
        <f t="shared" si="2"/>
        <v>22:38</v>
      </c>
    </row>
    <row r="136" spans="1:46" x14ac:dyDescent="0.25">
      <c r="A136" s="14" t="s">
        <v>991</v>
      </c>
      <c r="B136" s="14" t="s">
        <v>17</v>
      </c>
      <c r="C136" s="14" t="s">
        <v>5</v>
      </c>
      <c r="D136" s="14" t="s">
        <v>1</v>
      </c>
      <c r="E136" s="14" t="s">
        <v>1</v>
      </c>
      <c r="F136" s="14" t="s">
        <v>19</v>
      </c>
      <c r="G136" s="14" t="s">
        <v>3</v>
      </c>
      <c r="H136" s="14" t="s">
        <v>288</v>
      </c>
      <c r="I136" s="14" t="s">
        <v>288</v>
      </c>
      <c r="J136" s="15">
        <v>45441</v>
      </c>
      <c r="K136" s="14" t="s">
        <v>992</v>
      </c>
      <c r="L136" s="16">
        <v>45440.025127314817</v>
      </c>
      <c r="M136" s="16"/>
      <c r="N136" s="16"/>
      <c r="O136" s="14" t="s">
        <v>288</v>
      </c>
      <c r="P136" s="14" t="s">
        <v>288</v>
      </c>
      <c r="Q136" s="14" t="s">
        <v>288</v>
      </c>
      <c r="R136" s="14" t="s">
        <v>288</v>
      </c>
      <c r="S136" s="14" t="s">
        <v>288</v>
      </c>
      <c r="T136" s="14" t="s">
        <v>17</v>
      </c>
      <c r="U136" s="14" t="s">
        <v>18</v>
      </c>
      <c r="V136" s="14" t="s">
        <v>6</v>
      </c>
      <c r="W136" s="14" t="s">
        <v>21</v>
      </c>
      <c r="X136" s="14" t="s">
        <v>1</v>
      </c>
      <c r="Y136" s="14" t="s">
        <v>1</v>
      </c>
      <c r="Z136" s="14" t="s">
        <v>113</v>
      </c>
      <c r="AA136" s="14" t="s">
        <v>56</v>
      </c>
      <c r="AB136" s="14" t="s">
        <v>993</v>
      </c>
      <c r="AC136" s="14" t="s">
        <v>8</v>
      </c>
      <c r="AD136" s="14" t="s">
        <v>27</v>
      </c>
      <c r="AE136" s="14" t="s">
        <v>5</v>
      </c>
      <c r="AF136" s="14" t="s">
        <v>290</v>
      </c>
      <c r="AG136" s="14" t="s">
        <v>291</v>
      </c>
      <c r="AH136" s="14" t="s">
        <v>994</v>
      </c>
      <c r="AI136">
        <v>41688730</v>
      </c>
      <c r="AJ136" s="16">
        <v>45440.025127314817</v>
      </c>
      <c r="AK136">
        <v>2</v>
      </c>
      <c r="AL136">
        <v>267.12</v>
      </c>
      <c r="AM136">
        <v>48.08</v>
      </c>
      <c r="AN136">
        <v>315.2</v>
      </c>
      <c r="AO136" s="14" t="e">
        <f>VLOOKUP(PaquetesTramos_estados_1[[#This Row],[tienda_stock]],#REF!,2,0)</f>
        <v>#REF!</v>
      </c>
      <c r="AP136" s="18">
        <v>1.0138888888888888</v>
      </c>
      <c r="AQ136" s="19">
        <f>IF(PaquetesTramos_estados_1[[#This Row],[estado_paquete]]="Empaquetado","listo",PaquetesTramos_estados_1[[#This Row],[pagado]]+(PaquetesTramos_estados_1[[#This Row],[Lead Time]]-1))</f>
        <v>45440.039016203707</v>
      </c>
      <c r="AR136" s="16" t="e">
        <f ca="1">IF(PaquetesTramos_estados_1[[#This Row],[estado_paquete]]="empaquetado","listo",TEXT((DAY(TODAY())-DAY(PaquetesTramos_estados_1[[#This Row],[pagado]])),"dd")&amp;" Dias")</f>
        <v>#VALUE!</v>
      </c>
      <c r="AS13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" s="19" t="str">
        <f t="shared" si="2"/>
        <v>00:36</v>
      </c>
    </row>
    <row r="137" spans="1:46" x14ac:dyDescent="0.25">
      <c r="A137" s="14" t="s">
        <v>995</v>
      </c>
      <c r="B137" s="14" t="s">
        <v>292</v>
      </c>
      <c r="C137" s="14" t="s">
        <v>21</v>
      </c>
      <c r="D137" s="14" t="s">
        <v>1</v>
      </c>
      <c r="E137" s="14" t="s">
        <v>1</v>
      </c>
      <c r="F137" s="14" t="s">
        <v>113</v>
      </c>
      <c r="G137" s="14" t="s">
        <v>399</v>
      </c>
      <c r="H137" s="14" t="s">
        <v>288</v>
      </c>
      <c r="I137" s="14" t="s">
        <v>288</v>
      </c>
      <c r="J137" s="15">
        <v>45441</v>
      </c>
      <c r="K137" s="14" t="s">
        <v>996</v>
      </c>
      <c r="L137" s="16">
        <v>45440.025127314817</v>
      </c>
      <c r="M137" s="16">
        <v>45440.194826388892</v>
      </c>
      <c r="N137" s="16"/>
      <c r="O137" s="14" t="s">
        <v>288</v>
      </c>
      <c r="P137" s="14" t="s">
        <v>288</v>
      </c>
      <c r="Q137" s="14" t="s">
        <v>288</v>
      </c>
      <c r="R137" s="14" t="s">
        <v>288</v>
      </c>
      <c r="S137" s="14" t="s">
        <v>288</v>
      </c>
      <c r="T137" s="14" t="s">
        <v>292</v>
      </c>
      <c r="U137" s="14" t="s">
        <v>5</v>
      </c>
      <c r="V137" s="14" t="s">
        <v>6</v>
      </c>
      <c r="W137" s="14" t="s">
        <v>21</v>
      </c>
      <c r="X137" s="14" t="s">
        <v>1</v>
      </c>
      <c r="Y137" s="14" t="s">
        <v>1</v>
      </c>
      <c r="Z137" s="14" t="s">
        <v>113</v>
      </c>
      <c r="AA137" s="14" t="s">
        <v>56</v>
      </c>
      <c r="AB137" s="14" t="s">
        <v>993</v>
      </c>
      <c r="AC137" s="14" t="s">
        <v>8</v>
      </c>
      <c r="AD137" s="14" t="s">
        <v>27</v>
      </c>
      <c r="AE137" s="14" t="s">
        <v>5</v>
      </c>
      <c r="AF137" s="14" t="s">
        <v>290</v>
      </c>
      <c r="AG137" s="14" t="s">
        <v>291</v>
      </c>
      <c r="AH137" s="14" t="s">
        <v>994</v>
      </c>
      <c r="AI137">
        <v>41688730</v>
      </c>
      <c r="AJ137" s="16">
        <v>45440.025127314817</v>
      </c>
      <c r="AK137">
        <v>2</v>
      </c>
      <c r="AL137">
        <v>267.12</v>
      </c>
      <c r="AM137">
        <v>48.08</v>
      </c>
      <c r="AN137">
        <v>315.2</v>
      </c>
      <c r="AO137" s="14" t="e">
        <f>VLOOKUP(PaquetesTramos_estados_1[[#This Row],[tienda_stock]],#REF!,2,0)</f>
        <v>#REF!</v>
      </c>
      <c r="AP137" s="18">
        <v>1.0138888888888888</v>
      </c>
      <c r="AQ137" s="19" t="str">
        <f>IF(PaquetesTramos_estados_1[[#This Row],[estado_paquete]]="Empaquetado","listo",PaquetesTramos_estados_1[[#This Row],[pagado]]+(PaquetesTramos_estados_1[[#This Row],[Lead Time]]-1))</f>
        <v>listo</v>
      </c>
      <c r="AR137" s="16" t="str">
        <f ca="1">IF(PaquetesTramos_estados_1[[#This Row],[estado_paquete]]="empaquetado","listo",TEXT((DAY(TODAY())-DAY(PaquetesTramos_estados_1[[#This Row],[pagado]])),"dd")&amp;" Dias")</f>
        <v>listo</v>
      </c>
      <c r="AS137" s="14" t="str">
        <f ca="1">IF(PaquetesTramos_estados_1[[#This Row],[estado_paquete]]="Empaquetado","listo",IF(NOW()&lt;PaquetesTramos_estados_1[[#This Row],[TimeLimite]],"Dentro de Tiempo","Fuera de Tiempo"))</f>
        <v>listo</v>
      </c>
      <c r="AT137" s="19" t="str">
        <f t="shared" si="2"/>
        <v>00:36</v>
      </c>
    </row>
    <row r="138" spans="1:46" x14ac:dyDescent="0.25">
      <c r="A138" s="14" t="s">
        <v>997</v>
      </c>
      <c r="B138" s="14" t="s">
        <v>17</v>
      </c>
      <c r="C138" s="14" t="s">
        <v>5</v>
      </c>
      <c r="D138" s="14" t="s">
        <v>1</v>
      </c>
      <c r="E138" s="14" t="s">
        <v>1</v>
      </c>
      <c r="F138" s="14" t="s">
        <v>19</v>
      </c>
      <c r="G138" s="14" t="s">
        <v>399</v>
      </c>
      <c r="H138" s="14" t="s">
        <v>288</v>
      </c>
      <c r="I138" s="14" t="s">
        <v>288</v>
      </c>
      <c r="J138" s="15">
        <v>45442</v>
      </c>
      <c r="K138" s="14" t="s">
        <v>998</v>
      </c>
      <c r="L138" s="16">
        <v>45440.28392361111</v>
      </c>
      <c r="M138" s="16"/>
      <c r="N138" s="16"/>
      <c r="O138" s="14" t="s">
        <v>288</v>
      </c>
      <c r="P138" s="14" t="s">
        <v>288</v>
      </c>
      <c r="Q138" s="14" t="s">
        <v>288</v>
      </c>
      <c r="R138" s="14" t="s">
        <v>288</v>
      </c>
      <c r="S138" s="14" t="s">
        <v>288</v>
      </c>
      <c r="T138" s="14" t="s">
        <v>17</v>
      </c>
      <c r="U138" s="14" t="s">
        <v>58</v>
      </c>
      <c r="V138" s="14" t="s">
        <v>6</v>
      </c>
      <c r="W138" s="14" t="s">
        <v>141</v>
      </c>
      <c r="X138" s="14" t="s">
        <v>1</v>
      </c>
      <c r="Y138" s="14" t="s">
        <v>1</v>
      </c>
      <c r="Z138" s="14" t="s">
        <v>15</v>
      </c>
      <c r="AA138" s="14" t="s">
        <v>7</v>
      </c>
      <c r="AB138" s="14" t="s">
        <v>999</v>
      </c>
      <c r="AC138" s="14" t="s">
        <v>8</v>
      </c>
      <c r="AD138" s="14" t="s">
        <v>27</v>
      </c>
      <c r="AE138" s="14" t="s">
        <v>5</v>
      </c>
      <c r="AF138" s="14" t="s">
        <v>290</v>
      </c>
      <c r="AG138" s="14" t="s">
        <v>291</v>
      </c>
      <c r="AH138" s="14" t="s">
        <v>1000</v>
      </c>
      <c r="AI138">
        <v>47262918</v>
      </c>
      <c r="AJ138" s="16">
        <v>45440.28392361111</v>
      </c>
      <c r="AK138">
        <v>1</v>
      </c>
      <c r="AL138">
        <v>35.42</v>
      </c>
      <c r="AM138">
        <v>6.38</v>
      </c>
      <c r="AN138">
        <v>41.8</v>
      </c>
      <c r="AO138" s="14" t="e">
        <f>VLOOKUP(PaquetesTramos_estados_1[[#This Row],[tienda_stock]],#REF!,2,0)</f>
        <v>#REF!</v>
      </c>
      <c r="AP138" s="18">
        <v>1.0138888888888888</v>
      </c>
      <c r="AQ138" s="19">
        <f>IF(PaquetesTramos_estados_1[[#This Row],[estado_paquete]]="Empaquetado","listo",PaquetesTramos_estados_1[[#This Row],[pagado]]+(PaquetesTramos_estados_1[[#This Row],[Lead Time]]-1))</f>
        <v>45440.297812500001</v>
      </c>
      <c r="AR138" s="16" t="e">
        <f ca="1">IF(PaquetesTramos_estados_1[[#This Row],[estado_paquete]]="empaquetado","listo",TEXT((DAY(TODAY())-DAY(PaquetesTramos_estados_1[[#This Row],[pagado]])),"dd")&amp;" Dias")</f>
        <v>#VALUE!</v>
      </c>
      <c r="AS13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" s="19" t="str">
        <f t="shared" si="2"/>
        <v>06:48</v>
      </c>
    </row>
    <row r="139" spans="1:46" x14ac:dyDescent="0.25">
      <c r="A139" s="14" t="s">
        <v>1001</v>
      </c>
      <c r="B139" s="14" t="s">
        <v>17</v>
      </c>
      <c r="C139" s="14" t="s">
        <v>288</v>
      </c>
      <c r="D139" s="14" t="s">
        <v>1</v>
      </c>
      <c r="E139" s="14" t="s">
        <v>1</v>
      </c>
      <c r="F139" s="14" t="s">
        <v>169</v>
      </c>
      <c r="G139" s="14" t="s">
        <v>30</v>
      </c>
      <c r="H139" s="14" t="s">
        <v>288</v>
      </c>
      <c r="I139" s="14" t="s">
        <v>288</v>
      </c>
      <c r="J139" s="15">
        <v>45441</v>
      </c>
      <c r="K139" s="14" t="s">
        <v>1002</v>
      </c>
      <c r="L139" s="16">
        <v>45439.983622685184</v>
      </c>
      <c r="M139" s="16"/>
      <c r="N139" s="16"/>
      <c r="O139" s="14" t="s">
        <v>288</v>
      </c>
      <c r="P139" s="14" t="s">
        <v>288</v>
      </c>
      <c r="Q139" s="14" t="s">
        <v>288</v>
      </c>
      <c r="R139" s="14" t="s">
        <v>288</v>
      </c>
      <c r="S139" s="14" t="s">
        <v>288</v>
      </c>
      <c r="T139" s="14" t="s">
        <v>17</v>
      </c>
      <c r="U139" s="14" t="s">
        <v>5</v>
      </c>
      <c r="V139" s="14" t="s">
        <v>87</v>
      </c>
      <c r="W139" s="14" t="s">
        <v>288</v>
      </c>
      <c r="X139" s="14" t="s">
        <v>288</v>
      </c>
      <c r="Y139" s="14" t="s">
        <v>288</v>
      </c>
      <c r="Z139" s="14" t="s">
        <v>288</v>
      </c>
      <c r="AA139" s="14" t="s">
        <v>7</v>
      </c>
      <c r="AB139" s="14" t="s">
        <v>1003</v>
      </c>
      <c r="AC139" s="14" t="s">
        <v>8</v>
      </c>
      <c r="AD139" s="14" t="s">
        <v>88</v>
      </c>
      <c r="AE139" s="14" t="s">
        <v>5</v>
      </c>
      <c r="AF139" s="14" t="s">
        <v>290</v>
      </c>
      <c r="AG139" s="14" t="s">
        <v>291</v>
      </c>
      <c r="AH139" s="14" t="s">
        <v>1004</v>
      </c>
      <c r="AI139">
        <v>44733040</v>
      </c>
      <c r="AJ139" s="16">
        <v>45439.983622685184</v>
      </c>
      <c r="AK139">
        <v>1</v>
      </c>
      <c r="AL139">
        <v>25.25</v>
      </c>
      <c r="AM139">
        <v>4.55</v>
      </c>
      <c r="AN139">
        <v>29.8</v>
      </c>
      <c r="AO139" s="14" t="e">
        <f>VLOOKUP(PaquetesTramos_estados_1[[#This Row],[tienda_stock]],#REF!,2,0)</f>
        <v>#REF!</v>
      </c>
      <c r="AP139" s="18">
        <v>1.0138888888888888</v>
      </c>
      <c r="AQ139" s="19">
        <f>IF(PaquetesTramos_estados_1[[#This Row],[estado_paquete]]="Empaquetado","listo",PaquetesTramos_estados_1[[#This Row],[pagado]]+(PaquetesTramos_estados_1[[#This Row],[Lead Time]]-1))</f>
        <v>45439.997511574074</v>
      </c>
      <c r="AR139" s="16" t="e">
        <f ca="1">IF(PaquetesTramos_estados_1[[#This Row],[estado_paquete]]="empaquetado","listo",TEXT((DAY(TODAY())-DAY(PaquetesTramos_estados_1[[#This Row],[pagado]])),"dd")&amp;" Dias")</f>
        <v>#VALUE!</v>
      </c>
      <c r="AS13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" s="19" t="str">
        <f t="shared" si="2"/>
        <v>23:36</v>
      </c>
    </row>
    <row r="140" spans="1:46" x14ac:dyDescent="0.25">
      <c r="A140" s="14" t="s">
        <v>1005</v>
      </c>
      <c r="B140" s="14" t="s">
        <v>17</v>
      </c>
      <c r="C140" s="14" t="s">
        <v>288</v>
      </c>
      <c r="D140" s="14" t="s">
        <v>40</v>
      </c>
      <c r="E140" s="14" t="s">
        <v>233</v>
      </c>
      <c r="F140" s="14" t="s">
        <v>232</v>
      </c>
      <c r="G140" s="14" t="s">
        <v>30</v>
      </c>
      <c r="H140" s="14" t="s">
        <v>288</v>
      </c>
      <c r="I140" s="14" t="s">
        <v>288</v>
      </c>
      <c r="J140" s="15">
        <v>45448</v>
      </c>
      <c r="K140" s="14" t="s">
        <v>1006</v>
      </c>
      <c r="L140" s="16">
        <v>45440.311435185184</v>
      </c>
      <c r="M140" s="16"/>
      <c r="N140" s="16"/>
      <c r="O140" s="14" t="s">
        <v>288</v>
      </c>
      <c r="P140" s="14" t="s">
        <v>288</v>
      </c>
      <c r="Q140" s="14" t="s">
        <v>288</v>
      </c>
      <c r="R140" s="14" t="s">
        <v>288</v>
      </c>
      <c r="S140" s="14" t="s">
        <v>288</v>
      </c>
      <c r="T140" s="14" t="s">
        <v>17</v>
      </c>
      <c r="U140" s="14" t="s">
        <v>5</v>
      </c>
      <c r="V140" s="14" t="s">
        <v>87</v>
      </c>
      <c r="W140" s="14" t="s">
        <v>288</v>
      </c>
      <c r="X140" s="14" t="s">
        <v>288</v>
      </c>
      <c r="Y140" s="14" t="s">
        <v>288</v>
      </c>
      <c r="Z140" s="14" t="s">
        <v>288</v>
      </c>
      <c r="AA140" s="14" t="s">
        <v>7</v>
      </c>
      <c r="AB140" s="14" t="s">
        <v>1007</v>
      </c>
      <c r="AC140" s="14" t="s">
        <v>8</v>
      </c>
      <c r="AD140" s="14" t="s">
        <v>32</v>
      </c>
      <c r="AE140" s="14" t="s">
        <v>5</v>
      </c>
      <c r="AF140" s="14" t="s">
        <v>290</v>
      </c>
      <c r="AG140" s="14" t="s">
        <v>291</v>
      </c>
      <c r="AH140" s="14" t="s">
        <v>1008</v>
      </c>
      <c r="AI140">
        <v>74235672</v>
      </c>
      <c r="AJ140" s="16">
        <v>45440.311435185184</v>
      </c>
      <c r="AK140">
        <v>1</v>
      </c>
      <c r="AL140">
        <v>91.02</v>
      </c>
      <c r="AM140">
        <v>16.38</v>
      </c>
      <c r="AN140">
        <v>107.4</v>
      </c>
      <c r="AO140" s="14" t="e">
        <f>VLOOKUP(PaquetesTramos_estados_1[[#This Row],[tienda_stock]],#REF!,2,0)</f>
        <v>#REF!</v>
      </c>
      <c r="AP140" s="18">
        <v>1.0138888888888888</v>
      </c>
      <c r="AQ140" s="19">
        <f>IF(PaquetesTramos_estados_1[[#This Row],[estado_paquete]]="Empaquetado","listo",PaquetesTramos_estados_1[[#This Row],[pagado]]+(PaquetesTramos_estados_1[[#This Row],[Lead Time]]-1))</f>
        <v>45440.325324074074</v>
      </c>
      <c r="AR140" s="16" t="e">
        <f ca="1">IF(PaquetesTramos_estados_1[[#This Row],[estado_paquete]]="empaquetado","listo",TEXT((DAY(TODAY())-DAY(PaquetesTramos_estados_1[[#This Row],[pagado]])),"dd")&amp;" Dias")</f>
        <v>#VALUE!</v>
      </c>
      <c r="AS14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0" s="19" t="str">
        <f t="shared" si="2"/>
        <v>07:28</v>
      </c>
    </row>
    <row r="141" spans="1:46" x14ac:dyDescent="0.25">
      <c r="A141" s="14" t="s">
        <v>1009</v>
      </c>
      <c r="B141" s="14" t="s">
        <v>292</v>
      </c>
      <c r="C141" s="14" t="s">
        <v>151</v>
      </c>
      <c r="D141" s="14" t="s">
        <v>81</v>
      </c>
      <c r="E141" s="14" t="s">
        <v>82</v>
      </c>
      <c r="F141" s="14" t="s">
        <v>82</v>
      </c>
      <c r="G141" s="14" t="s">
        <v>35</v>
      </c>
      <c r="H141" s="14" t="s">
        <v>288</v>
      </c>
      <c r="I141" s="14" t="s">
        <v>288</v>
      </c>
      <c r="J141" s="15">
        <v>45442</v>
      </c>
      <c r="K141" s="14" t="s">
        <v>1010</v>
      </c>
      <c r="L141" s="16">
        <v>45438.4843287037</v>
      </c>
      <c r="M141" s="16">
        <v>45439.350347222222</v>
      </c>
      <c r="N141" s="16"/>
      <c r="O141" s="14" t="s">
        <v>288</v>
      </c>
      <c r="P141" s="14" t="s">
        <v>288</v>
      </c>
      <c r="Q141" s="14" t="s">
        <v>288</v>
      </c>
      <c r="R141" s="14" t="s">
        <v>288</v>
      </c>
      <c r="S141" s="14" t="s">
        <v>288</v>
      </c>
      <c r="T141" s="14" t="s">
        <v>292</v>
      </c>
      <c r="U141" s="14" t="s">
        <v>5</v>
      </c>
      <c r="V141" s="14" t="s">
        <v>6</v>
      </c>
      <c r="W141" s="14" t="s">
        <v>151</v>
      </c>
      <c r="X141" s="14" t="s">
        <v>81</v>
      </c>
      <c r="Y141" s="14" t="s">
        <v>82</v>
      </c>
      <c r="Z141" s="14" t="s">
        <v>82</v>
      </c>
      <c r="AA141" s="14" t="s">
        <v>56</v>
      </c>
      <c r="AB141" s="14" t="s">
        <v>1011</v>
      </c>
      <c r="AC141" s="14" t="s">
        <v>8</v>
      </c>
      <c r="AD141" s="14" t="s">
        <v>32</v>
      </c>
      <c r="AE141" s="14" t="s">
        <v>5</v>
      </c>
      <c r="AF141" s="14" t="s">
        <v>290</v>
      </c>
      <c r="AG141" s="14" t="s">
        <v>291</v>
      </c>
      <c r="AH141" s="14" t="s">
        <v>1012</v>
      </c>
      <c r="AI141">
        <v>71992472</v>
      </c>
      <c r="AJ141" s="16">
        <v>45438.4843287037</v>
      </c>
      <c r="AK141">
        <v>5</v>
      </c>
      <c r="AL141">
        <v>387.63</v>
      </c>
      <c r="AM141">
        <v>69.77</v>
      </c>
      <c r="AN141">
        <v>457.4</v>
      </c>
      <c r="AO141" s="14" t="e">
        <f>VLOOKUP(PaquetesTramos_estados_1[[#This Row],[tienda_stock]],#REF!,2,0)</f>
        <v>#REF!</v>
      </c>
      <c r="AP141" s="18">
        <v>1.0138888888888888</v>
      </c>
      <c r="AQ141" s="19" t="str">
        <f>IF(PaquetesTramos_estados_1[[#This Row],[estado_paquete]]="Empaquetado","listo",PaquetesTramos_estados_1[[#This Row],[pagado]]+(PaquetesTramos_estados_1[[#This Row],[Lead Time]]-1))</f>
        <v>listo</v>
      </c>
      <c r="AR141" s="16" t="str">
        <f ca="1">IF(PaquetesTramos_estados_1[[#This Row],[estado_paquete]]="empaquetado","listo",TEXT((DAY(TODAY())-DAY(PaquetesTramos_estados_1[[#This Row],[pagado]])),"dd")&amp;" Dias")</f>
        <v>listo</v>
      </c>
      <c r="AS141" s="14" t="str">
        <f ca="1">IF(PaquetesTramos_estados_1[[#This Row],[estado_paquete]]="Empaquetado","listo",IF(NOW()&lt;PaquetesTramos_estados_1[[#This Row],[TimeLimite]],"Dentro de Tiempo","Fuera de Tiempo"))</f>
        <v>listo</v>
      </c>
      <c r="AT141" s="19" t="str">
        <f t="shared" si="2"/>
        <v>11:37</v>
      </c>
    </row>
    <row r="142" spans="1:46" x14ac:dyDescent="0.25">
      <c r="A142" s="14" t="s">
        <v>1013</v>
      </c>
      <c r="B142" s="14" t="s">
        <v>17</v>
      </c>
      <c r="C142" s="14" t="s">
        <v>5</v>
      </c>
      <c r="D142" s="14" t="s">
        <v>1</v>
      </c>
      <c r="E142" s="14" t="s">
        <v>1</v>
      </c>
      <c r="F142" s="14" t="s">
        <v>19</v>
      </c>
      <c r="G142" s="14" t="s">
        <v>399</v>
      </c>
      <c r="H142" s="14" t="s">
        <v>288</v>
      </c>
      <c r="I142" s="14" t="s">
        <v>288</v>
      </c>
      <c r="J142" s="15">
        <v>45440</v>
      </c>
      <c r="K142" s="14" t="s">
        <v>1014</v>
      </c>
      <c r="L142" s="16">
        <v>45438.713125000002</v>
      </c>
      <c r="M142" s="16"/>
      <c r="N142" s="16"/>
      <c r="O142" s="14" t="s">
        <v>288</v>
      </c>
      <c r="P142" s="14" t="s">
        <v>288</v>
      </c>
      <c r="Q142" s="14" t="s">
        <v>288</v>
      </c>
      <c r="R142" s="14" t="s">
        <v>288</v>
      </c>
      <c r="S142" s="14" t="s">
        <v>288</v>
      </c>
      <c r="T142" s="14" t="s">
        <v>17</v>
      </c>
      <c r="U142" s="14" t="s">
        <v>1015</v>
      </c>
      <c r="V142" s="14" t="s">
        <v>6</v>
      </c>
      <c r="W142" s="14" t="s">
        <v>26</v>
      </c>
      <c r="X142" s="14" t="s">
        <v>1</v>
      </c>
      <c r="Y142" s="14" t="s">
        <v>1</v>
      </c>
      <c r="Z142" s="14" t="s">
        <v>169</v>
      </c>
      <c r="AA142" s="14" t="s">
        <v>7</v>
      </c>
      <c r="AB142" s="14" t="s">
        <v>1016</v>
      </c>
      <c r="AC142" s="14" t="s">
        <v>8</v>
      </c>
      <c r="AD142" s="14" t="s">
        <v>9</v>
      </c>
      <c r="AE142" s="14" t="s">
        <v>26</v>
      </c>
      <c r="AF142" s="14" t="s">
        <v>290</v>
      </c>
      <c r="AG142" s="14" t="s">
        <v>291</v>
      </c>
      <c r="AH142" s="14" t="s">
        <v>1017</v>
      </c>
      <c r="AI142">
        <v>47106863</v>
      </c>
      <c r="AJ142" s="16">
        <v>45438.713125000002</v>
      </c>
      <c r="AK142">
        <v>1</v>
      </c>
      <c r="AL142">
        <v>35.42</v>
      </c>
      <c r="AM142">
        <v>6.38</v>
      </c>
      <c r="AN142">
        <v>41.8</v>
      </c>
      <c r="AO142" s="14" t="e">
        <f>VLOOKUP(PaquetesTramos_estados_1[[#This Row],[tienda_stock]],#REF!,2,0)</f>
        <v>#REF!</v>
      </c>
      <c r="AP142" s="18">
        <v>1.0138888888888888</v>
      </c>
      <c r="AQ142" s="19">
        <f>IF(PaquetesTramos_estados_1[[#This Row],[estado_paquete]]="Empaquetado","listo",PaquetesTramos_estados_1[[#This Row],[pagado]]+(PaquetesTramos_estados_1[[#This Row],[Lead Time]]-1))</f>
        <v>45438.727013888893</v>
      </c>
      <c r="AR142" s="16" t="e">
        <f ca="1">IF(PaquetesTramos_estados_1[[#This Row],[estado_paquete]]="empaquetado","listo",TEXT((DAY(TODAY())-DAY(PaquetesTramos_estados_1[[#This Row],[pagado]])),"dd")&amp;" Dias")</f>
        <v>#VALUE!</v>
      </c>
      <c r="AS1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2" s="19" t="str">
        <f t="shared" si="2"/>
        <v>17:06</v>
      </c>
    </row>
    <row r="143" spans="1:46" x14ac:dyDescent="0.25">
      <c r="A143" s="14" t="s">
        <v>1018</v>
      </c>
      <c r="B143" s="14" t="s">
        <v>292</v>
      </c>
      <c r="C143" s="14" t="s">
        <v>294</v>
      </c>
      <c r="D143" s="14" t="s">
        <v>1</v>
      </c>
      <c r="E143" s="14" t="s">
        <v>1</v>
      </c>
      <c r="F143" s="14" t="s">
        <v>13</v>
      </c>
      <c r="G143" s="14" t="s">
        <v>399</v>
      </c>
      <c r="H143" s="14" t="s">
        <v>288</v>
      </c>
      <c r="I143" s="14" t="s">
        <v>288</v>
      </c>
      <c r="J143" s="15">
        <v>45440</v>
      </c>
      <c r="K143" s="14" t="s">
        <v>1019</v>
      </c>
      <c r="L143" s="16">
        <v>45439.373923611114</v>
      </c>
      <c r="M143" s="16">
        <v>45439.490081018521</v>
      </c>
      <c r="N143" s="16"/>
      <c r="O143" s="14" t="s">
        <v>288</v>
      </c>
      <c r="P143" s="14" t="s">
        <v>288</v>
      </c>
      <c r="Q143" s="14" t="s">
        <v>288</v>
      </c>
      <c r="R143" s="14" t="s">
        <v>288</v>
      </c>
      <c r="S143" s="14" t="s">
        <v>288</v>
      </c>
      <c r="T143" s="14" t="s">
        <v>292</v>
      </c>
      <c r="U143" s="14" t="s">
        <v>5</v>
      </c>
      <c r="V143" s="14" t="s">
        <v>6</v>
      </c>
      <c r="W143" s="14" t="s">
        <v>294</v>
      </c>
      <c r="X143" s="14" t="s">
        <v>1</v>
      </c>
      <c r="Y143" s="14" t="s">
        <v>1</v>
      </c>
      <c r="Z143" s="14" t="s">
        <v>13</v>
      </c>
      <c r="AA143" s="14" t="s">
        <v>7</v>
      </c>
      <c r="AB143" s="14" t="s">
        <v>1020</v>
      </c>
      <c r="AC143" s="14" t="s">
        <v>8</v>
      </c>
      <c r="AD143" s="14" t="s">
        <v>93</v>
      </c>
      <c r="AE143" s="14" t="s">
        <v>5</v>
      </c>
      <c r="AF143" s="14" t="s">
        <v>290</v>
      </c>
      <c r="AG143" s="14" t="s">
        <v>291</v>
      </c>
      <c r="AH143" s="14" t="s">
        <v>1021</v>
      </c>
      <c r="AI143">
        <v>3186436</v>
      </c>
      <c r="AJ143" s="16">
        <v>45439.373923611114</v>
      </c>
      <c r="AK143">
        <v>1</v>
      </c>
      <c r="AL143">
        <v>144.83000000000001</v>
      </c>
      <c r="AM143">
        <v>26.07</v>
      </c>
      <c r="AN143">
        <v>170.9</v>
      </c>
      <c r="AO143" s="14" t="e">
        <f>VLOOKUP(PaquetesTramos_estados_1[[#This Row],[tienda_stock]],#REF!,2,0)</f>
        <v>#REF!</v>
      </c>
      <c r="AP143" s="18">
        <v>1.0138888888888888</v>
      </c>
      <c r="AQ143" s="19" t="str">
        <f>IF(PaquetesTramos_estados_1[[#This Row],[estado_paquete]]="Empaquetado","listo",PaquetesTramos_estados_1[[#This Row],[pagado]]+(PaquetesTramos_estados_1[[#This Row],[Lead Time]]-1))</f>
        <v>listo</v>
      </c>
      <c r="AR143" s="16" t="str">
        <f ca="1">IF(PaquetesTramos_estados_1[[#This Row],[estado_paquete]]="empaquetado","listo",TEXT((DAY(TODAY())-DAY(PaquetesTramos_estados_1[[#This Row],[pagado]])),"dd")&amp;" Dias")</f>
        <v>listo</v>
      </c>
      <c r="AS143" s="14" t="str">
        <f ca="1">IF(PaquetesTramos_estados_1[[#This Row],[estado_paquete]]="Empaquetado","listo",IF(NOW()&lt;PaquetesTramos_estados_1[[#This Row],[TimeLimite]],"Dentro de Tiempo","Fuera de Tiempo"))</f>
        <v>listo</v>
      </c>
      <c r="AT143" s="19" t="str">
        <f t="shared" si="2"/>
        <v>08:58</v>
      </c>
    </row>
    <row r="144" spans="1:46" x14ac:dyDescent="0.25">
      <c r="A144" s="14" t="s">
        <v>1022</v>
      </c>
      <c r="B144" s="14" t="s">
        <v>17</v>
      </c>
      <c r="C144" s="14" t="s">
        <v>5</v>
      </c>
      <c r="D144" s="14" t="s">
        <v>1</v>
      </c>
      <c r="E144" s="14" t="s">
        <v>1</v>
      </c>
      <c r="F144" s="14" t="s">
        <v>19</v>
      </c>
      <c r="G144" s="14" t="s">
        <v>3</v>
      </c>
      <c r="H144" s="14" t="s">
        <v>288</v>
      </c>
      <c r="I144" s="14" t="s">
        <v>288</v>
      </c>
      <c r="J144" s="15">
        <v>45444</v>
      </c>
      <c r="K144" s="14" t="s">
        <v>1023</v>
      </c>
      <c r="L144" s="16">
        <v>45439.430613425924</v>
      </c>
      <c r="M144" s="16"/>
      <c r="N144" s="16"/>
      <c r="O144" s="14" t="s">
        <v>288</v>
      </c>
      <c r="P144" s="14" t="s">
        <v>288</v>
      </c>
      <c r="Q144" s="14" t="s">
        <v>288</v>
      </c>
      <c r="R144" s="14" t="s">
        <v>288</v>
      </c>
      <c r="S144" s="14" t="s">
        <v>288</v>
      </c>
      <c r="T144" s="14" t="s">
        <v>17</v>
      </c>
      <c r="U144" s="14" t="s">
        <v>18</v>
      </c>
      <c r="V144" s="14" t="s">
        <v>6</v>
      </c>
      <c r="W144" s="14" t="s">
        <v>52</v>
      </c>
      <c r="X144" s="14" t="s">
        <v>53</v>
      </c>
      <c r="Y144" s="14" t="s">
        <v>54</v>
      </c>
      <c r="Z144" s="14" t="s">
        <v>55</v>
      </c>
      <c r="AA144" s="14" t="s">
        <v>56</v>
      </c>
      <c r="AB144" s="14" t="s">
        <v>1024</v>
      </c>
      <c r="AC144" s="14" t="s">
        <v>8</v>
      </c>
      <c r="AD144" s="14" t="s">
        <v>27</v>
      </c>
      <c r="AE144" s="14" t="s">
        <v>5</v>
      </c>
      <c r="AF144" s="14" t="s">
        <v>290</v>
      </c>
      <c r="AG144" s="14" t="s">
        <v>291</v>
      </c>
      <c r="AH144" s="14" t="s">
        <v>1025</v>
      </c>
      <c r="AI144">
        <v>70291153</v>
      </c>
      <c r="AJ144" s="16">
        <v>45439.430613425924</v>
      </c>
      <c r="AK144">
        <v>2</v>
      </c>
      <c r="AL144">
        <v>97.2</v>
      </c>
      <c r="AM144">
        <v>17.5</v>
      </c>
      <c r="AN144">
        <v>114.7</v>
      </c>
      <c r="AO144" s="14" t="e">
        <f>VLOOKUP(PaquetesTramos_estados_1[[#This Row],[tienda_stock]],#REF!,2,0)</f>
        <v>#REF!</v>
      </c>
      <c r="AP144" s="18">
        <v>1.0138888888888888</v>
      </c>
      <c r="AQ144" s="19">
        <f>IF(PaquetesTramos_estados_1[[#This Row],[estado_paquete]]="Empaquetado","listo",PaquetesTramos_estados_1[[#This Row],[pagado]]+(PaquetesTramos_estados_1[[#This Row],[Lead Time]]-1))</f>
        <v>45439.444502314815</v>
      </c>
      <c r="AR144" s="16" t="e">
        <f ca="1">IF(PaquetesTramos_estados_1[[#This Row],[estado_paquete]]="empaquetado","listo",TEXT((DAY(TODAY())-DAY(PaquetesTramos_estados_1[[#This Row],[pagado]])),"dd")&amp;" Dias")</f>
        <v>#VALUE!</v>
      </c>
      <c r="AS14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4" s="19" t="str">
        <f t="shared" si="2"/>
        <v>10:20</v>
      </c>
    </row>
    <row r="145" spans="1:46" x14ac:dyDescent="0.25">
      <c r="A145" s="14" t="s">
        <v>1026</v>
      </c>
      <c r="B145" s="14" t="s">
        <v>292</v>
      </c>
      <c r="C145" s="14" t="s">
        <v>288</v>
      </c>
      <c r="D145" s="14" t="s">
        <v>1</v>
      </c>
      <c r="E145" s="14" t="s">
        <v>1</v>
      </c>
      <c r="F145" s="14" t="s">
        <v>94</v>
      </c>
      <c r="G145" s="14" t="s">
        <v>89</v>
      </c>
      <c r="H145" s="14" t="s">
        <v>288</v>
      </c>
      <c r="I145" s="14" t="s">
        <v>288</v>
      </c>
      <c r="J145" s="15">
        <v>45440</v>
      </c>
      <c r="K145" s="14" t="s">
        <v>1027</v>
      </c>
      <c r="L145" s="16">
        <v>45439.505752314813</v>
      </c>
      <c r="M145" s="16">
        <v>45439.608761574076</v>
      </c>
      <c r="N145" s="16"/>
      <c r="O145" s="14" t="s">
        <v>288</v>
      </c>
      <c r="P145" s="14" t="s">
        <v>288</v>
      </c>
      <c r="Q145" s="14" t="s">
        <v>288</v>
      </c>
      <c r="R145" s="14" t="s">
        <v>288</v>
      </c>
      <c r="S145" s="14" t="s">
        <v>288</v>
      </c>
      <c r="T145" s="14" t="s">
        <v>292</v>
      </c>
      <c r="U145" s="14" t="s">
        <v>5</v>
      </c>
      <c r="V145" s="14" t="s">
        <v>87</v>
      </c>
      <c r="W145" s="14" t="s">
        <v>288</v>
      </c>
      <c r="X145" s="14" t="s">
        <v>288</v>
      </c>
      <c r="Y145" s="14" t="s">
        <v>288</v>
      </c>
      <c r="Z145" s="14" t="s">
        <v>288</v>
      </c>
      <c r="AA145" s="14" t="s">
        <v>7</v>
      </c>
      <c r="AB145" s="14" t="s">
        <v>1028</v>
      </c>
      <c r="AC145" s="14" t="s">
        <v>8</v>
      </c>
      <c r="AD145" s="14" t="s">
        <v>88</v>
      </c>
      <c r="AE145" s="14" t="s">
        <v>5</v>
      </c>
      <c r="AF145" s="14" t="s">
        <v>290</v>
      </c>
      <c r="AG145" s="14" t="s">
        <v>291</v>
      </c>
      <c r="AH145" s="14" t="s">
        <v>1029</v>
      </c>
      <c r="AI145">
        <v>8254230</v>
      </c>
      <c r="AJ145" s="16">
        <v>45439.505752314813</v>
      </c>
      <c r="AK145">
        <v>1</v>
      </c>
      <c r="AL145">
        <v>48.98</v>
      </c>
      <c r="AM145">
        <v>8.82</v>
      </c>
      <c r="AN145">
        <v>57.8</v>
      </c>
      <c r="AO145" s="14" t="e">
        <f>VLOOKUP(PaquetesTramos_estados_1[[#This Row],[tienda_stock]],#REF!,2,0)</f>
        <v>#REF!</v>
      </c>
      <c r="AP145" s="18">
        <v>1.0138888888888888</v>
      </c>
      <c r="AQ145" s="19" t="str">
        <f>IF(PaquetesTramos_estados_1[[#This Row],[estado_paquete]]="Empaquetado","listo",PaquetesTramos_estados_1[[#This Row],[pagado]]+(PaquetesTramos_estados_1[[#This Row],[Lead Time]]-1))</f>
        <v>listo</v>
      </c>
      <c r="AR145" s="16" t="str">
        <f ca="1">IF(PaquetesTramos_estados_1[[#This Row],[estado_paquete]]="empaquetado","listo",TEXT((DAY(TODAY())-DAY(PaquetesTramos_estados_1[[#This Row],[pagado]])),"dd")&amp;" Dias")</f>
        <v>listo</v>
      </c>
      <c r="AS145" s="14" t="str">
        <f ca="1">IF(PaquetesTramos_estados_1[[#This Row],[estado_paquete]]="Empaquetado","listo",IF(NOW()&lt;PaquetesTramos_estados_1[[#This Row],[TimeLimite]],"Dentro de Tiempo","Fuera de Tiempo"))</f>
        <v>listo</v>
      </c>
      <c r="AT145" s="19" t="str">
        <f t="shared" si="2"/>
        <v>12:08</v>
      </c>
    </row>
    <row r="146" spans="1:46" x14ac:dyDescent="0.25">
      <c r="A146" s="14" t="s">
        <v>1030</v>
      </c>
      <c r="B146" s="14" t="s">
        <v>292</v>
      </c>
      <c r="C146" s="14" t="s">
        <v>84</v>
      </c>
      <c r="D146" s="14" t="s">
        <v>81</v>
      </c>
      <c r="E146" s="14" t="s">
        <v>82</v>
      </c>
      <c r="F146" s="14" t="s">
        <v>82</v>
      </c>
      <c r="G146" s="14" t="s">
        <v>35</v>
      </c>
      <c r="H146" s="14" t="s">
        <v>288</v>
      </c>
      <c r="I146" s="14" t="s">
        <v>288</v>
      </c>
      <c r="J146" s="15">
        <v>45443</v>
      </c>
      <c r="K146" s="14" t="s">
        <v>1031</v>
      </c>
      <c r="L146" s="16">
        <v>45439.509386574071</v>
      </c>
      <c r="M146" s="16">
        <v>45439.720254629632</v>
      </c>
      <c r="N146" s="16"/>
      <c r="O146" s="14" t="s">
        <v>288</v>
      </c>
      <c r="P146" s="14" t="s">
        <v>288</v>
      </c>
      <c r="Q146" s="14" t="s">
        <v>288</v>
      </c>
      <c r="R146" s="14" t="s">
        <v>288</v>
      </c>
      <c r="S146" s="14" t="s">
        <v>288</v>
      </c>
      <c r="T146" s="14" t="s">
        <v>292</v>
      </c>
      <c r="U146" s="14" t="s">
        <v>5</v>
      </c>
      <c r="V146" s="14" t="s">
        <v>6</v>
      </c>
      <c r="W146" s="14" t="s">
        <v>84</v>
      </c>
      <c r="X146" s="14" t="s">
        <v>81</v>
      </c>
      <c r="Y146" s="14" t="s">
        <v>82</v>
      </c>
      <c r="Z146" s="14" t="s">
        <v>82</v>
      </c>
      <c r="AA146" s="14" t="s">
        <v>7</v>
      </c>
      <c r="AB146" s="14" t="s">
        <v>1032</v>
      </c>
      <c r="AC146" s="14" t="s">
        <v>8</v>
      </c>
      <c r="AD146" s="14" t="s">
        <v>10</v>
      </c>
      <c r="AE146" s="14" t="s">
        <v>84</v>
      </c>
      <c r="AF146" s="14" t="s">
        <v>290</v>
      </c>
      <c r="AG146" s="14" t="s">
        <v>291</v>
      </c>
      <c r="AH146" s="14" t="s">
        <v>1033</v>
      </c>
      <c r="AI146">
        <v>18160767</v>
      </c>
      <c r="AJ146" s="16">
        <v>45439.509386574071</v>
      </c>
      <c r="AK146">
        <v>1</v>
      </c>
      <c r="AL146">
        <v>152.03</v>
      </c>
      <c r="AM146">
        <v>27.37</v>
      </c>
      <c r="AN146">
        <v>179.4</v>
      </c>
      <c r="AO146" s="14" t="e">
        <f>VLOOKUP(PaquetesTramos_estados_1[[#This Row],[tienda_stock]],#REF!,2,0)</f>
        <v>#REF!</v>
      </c>
      <c r="AP146" s="18">
        <v>1.0138888888888888</v>
      </c>
      <c r="AQ146" s="19" t="str">
        <f>IF(PaquetesTramos_estados_1[[#This Row],[estado_paquete]]="Empaquetado","listo",PaquetesTramos_estados_1[[#This Row],[pagado]]+(PaquetesTramos_estados_1[[#This Row],[Lead Time]]-1))</f>
        <v>listo</v>
      </c>
      <c r="AR146" s="16" t="str">
        <f ca="1">IF(PaquetesTramos_estados_1[[#This Row],[estado_paquete]]="empaquetado","listo",TEXT((DAY(TODAY())-DAY(PaquetesTramos_estados_1[[#This Row],[pagado]])),"dd")&amp;" Dias")</f>
        <v>listo</v>
      </c>
      <c r="AS146" s="14" t="str">
        <f ca="1">IF(PaquetesTramos_estados_1[[#This Row],[estado_paquete]]="Empaquetado","listo",IF(NOW()&lt;PaquetesTramos_estados_1[[#This Row],[TimeLimite]],"Dentro de Tiempo","Fuera de Tiempo"))</f>
        <v>listo</v>
      </c>
      <c r="AT146" s="19" t="str">
        <f t="shared" si="2"/>
        <v>12:13</v>
      </c>
    </row>
    <row r="147" spans="1:46" x14ac:dyDescent="0.25">
      <c r="A147" s="14" t="s">
        <v>1215</v>
      </c>
      <c r="B147" s="14" t="s">
        <v>292</v>
      </c>
      <c r="C147" s="14" t="s">
        <v>288</v>
      </c>
      <c r="D147" s="14" t="s">
        <v>96</v>
      </c>
      <c r="E147" s="14" t="s">
        <v>203</v>
      </c>
      <c r="F147" s="14" t="s">
        <v>1175</v>
      </c>
      <c r="G147" s="14" t="s">
        <v>30</v>
      </c>
      <c r="H147" s="14" t="s">
        <v>288</v>
      </c>
      <c r="I147" s="14" t="s">
        <v>288</v>
      </c>
      <c r="J147" s="15">
        <v>45444</v>
      </c>
      <c r="K147" s="14" t="s">
        <v>1216</v>
      </c>
      <c r="L147" s="16">
        <v>45439.570011574076</v>
      </c>
      <c r="M147" s="16">
        <v>45439.642141203702</v>
      </c>
      <c r="N147" s="16"/>
      <c r="O147" s="14" t="s">
        <v>288</v>
      </c>
      <c r="P147" s="14" t="s">
        <v>288</v>
      </c>
      <c r="Q147" s="14" t="s">
        <v>288</v>
      </c>
      <c r="R147" s="14" t="s">
        <v>288</v>
      </c>
      <c r="S147" s="14" t="s">
        <v>288</v>
      </c>
      <c r="T147" s="14" t="s">
        <v>292</v>
      </c>
      <c r="U147" s="14" t="s">
        <v>5</v>
      </c>
      <c r="V147" s="14" t="s">
        <v>87</v>
      </c>
      <c r="W147" s="14" t="s">
        <v>288</v>
      </c>
      <c r="X147" s="14" t="s">
        <v>288</v>
      </c>
      <c r="Y147" s="14" t="s">
        <v>288</v>
      </c>
      <c r="Z147" s="14" t="s">
        <v>288</v>
      </c>
      <c r="AA147" s="14" t="s">
        <v>56</v>
      </c>
      <c r="AB147" s="14" t="s">
        <v>1178</v>
      </c>
      <c r="AC147" s="14" t="s">
        <v>8</v>
      </c>
      <c r="AD147" s="14" t="s">
        <v>32</v>
      </c>
      <c r="AE147" s="14" t="s">
        <v>5</v>
      </c>
      <c r="AF147" s="14" t="s">
        <v>290</v>
      </c>
      <c r="AG147" s="14" t="s">
        <v>291</v>
      </c>
      <c r="AH147" s="14" t="s">
        <v>1179</v>
      </c>
      <c r="AI147">
        <v>42638308</v>
      </c>
      <c r="AJ147" s="16">
        <v>45439.570011574076</v>
      </c>
      <c r="AK147">
        <v>3</v>
      </c>
      <c r="AL147">
        <v>192.54</v>
      </c>
      <c r="AM147">
        <v>34.659999999999997</v>
      </c>
      <c r="AN147">
        <v>227.2</v>
      </c>
      <c r="AO147" s="14" t="e">
        <f>VLOOKUP(PaquetesTramos_estados_1[[#This Row],[tienda_stock]],#REF!,2,0)</f>
        <v>#REF!</v>
      </c>
      <c r="AP147" s="18">
        <v>1.0138888888888888</v>
      </c>
      <c r="AQ147" s="19" t="str">
        <f>IF(PaquetesTramos_estados_1[[#This Row],[estado_paquete]]="Empaquetado","listo",PaquetesTramos_estados_1[[#This Row],[pagado]]+(PaquetesTramos_estados_1[[#This Row],[Lead Time]]-1))</f>
        <v>listo</v>
      </c>
      <c r="AR147" s="16" t="str">
        <f ca="1">IF(PaquetesTramos_estados_1[[#This Row],[estado_paquete]]="empaquetado","listo",TEXT((DAY(TODAY())-DAY(PaquetesTramos_estados_1[[#This Row],[pagado]])),"dd")&amp;" Dias")</f>
        <v>listo</v>
      </c>
      <c r="AS147" s="14" t="str">
        <f ca="1">IF(PaquetesTramos_estados_1[[#This Row],[estado_paquete]]="Empaquetado","listo",IF(NOW()&lt;PaquetesTramos_estados_1[[#This Row],[TimeLimite]],"Dentro de Tiempo","Fuera de Tiempo"))</f>
        <v>listo</v>
      </c>
      <c r="AT147" s="19" t="str">
        <f t="shared" si="2"/>
        <v>13:40</v>
      </c>
    </row>
    <row r="148" spans="1:46" x14ac:dyDescent="0.25">
      <c r="A148" s="14" t="s">
        <v>1217</v>
      </c>
      <c r="B148" s="14" t="s">
        <v>292</v>
      </c>
      <c r="C148" s="14" t="s">
        <v>288</v>
      </c>
      <c r="D148" s="14" t="s">
        <v>29</v>
      </c>
      <c r="E148" s="14" t="s">
        <v>29</v>
      </c>
      <c r="F148" s="14" t="s">
        <v>29</v>
      </c>
      <c r="G148" s="14" t="s">
        <v>30</v>
      </c>
      <c r="H148" s="14" t="s">
        <v>1218</v>
      </c>
      <c r="I148" s="14" t="s">
        <v>288</v>
      </c>
      <c r="J148" s="15">
        <v>45443</v>
      </c>
      <c r="K148" s="14" t="s">
        <v>1219</v>
      </c>
      <c r="L148" s="16">
        <v>45439.540439814817</v>
      </c>
      <c r="M148" s="16">
        <v>45439.551180555558</v>
      </c>
      <c r="N148" s="16"/>
      <c r="O148" s="14" t="s">
        <v>288</v>
      </c>
      <c r="P148" s="14" t="s">
        <v>288</v>
      </c>
      <c r="Q148" s="14" t="s">
        <v>288</v>
      </c>
      <c r="R148" s="14" t="s">
        <v>288</v>
      </c>
      <c r="S148" s="14" t="s">
        <v>288</v>
      </c>
      <c r="T148" s="14" t="s">
        <v>292</v>
      </c>
      <c r="U148" s="14" t="s">
        <v>168</v>
      </c>
      <c r="V148" s="14" t="s">
        <v>87</v>
      </c>
      <c r="W148" s="14" t="s">
        <v>288</v>
      </c>
      <c r="X148" s="14" t="s">
        <v>288</v>
      </c>
      <c r="Y148" s="14" t="s">
        <v>288</v>
      </c>
      <c r="Z148" s="14" t="s">
        <v>288</v>
      </c>
      <c r="AA148" s="14" t="s">
        <v>7</v>
      </c>
      <c r="AB148" s="14" t="s">
        <v>1220</v>
      </c>
      <c r="AC148" s="14" t="s">
        <v>8</v>
      </c>
      <c r="AD148" s="14" t="s">
        <v>32</v>
      </c>
      <c r="AE148" s="14" t="s">
        <v>5</v>
      </c>
      <c r="AF148" s="14" t="s">
        <v>290</v>
      </c>
      <c r="AG148" s="14" t="s">
        <v>291</v>
      </c>
      <c r="AH148" s="14" t="s">
        <v>1221</v>
      </c>
      <c r="AI148">
        <v>44067757</v>
      </c>
      <c r="AJ148" s="16">
        <v>45439.540439814817</v>
      </c>
      <c r="AK148">
        <v>4</v>
      </c>
      <c r="AL148">
        <v>245.26</v>
      </c>
      <c r="AM148">
        <v>44.14</v>
      </c>
      <c r="AN148">
        <v>289.39999999999998</v>
      </c>
      <c r="AO148" s="14" t="e">
        <f>VLOOKUP(PaquetesTramos_estados_1[[#This Row],[tienda_stock]],#REF!,2,0)</f>
        <v>#REF!</v>
      </c>
      <c r="AP148" s="18">
        <v>1.0138888888888888</v>
      </c>
      <c r="AQ148" s="19" t="str">
        <f>IF(PaquetesTramos_estados_1[[#This Row],[estado_paquete]]="Empaquetado","listo",PaquetesTramos_estados_1[[#This Row],[pagado]]+(PaquetesTramos_estados_1[[#This Row],[Lead Time]]-1))</f>
        <v>listo</v>
      </c>
      <c r="AR148" s="16" t="str">
        <f ca="1">IF(PaquetesTramos_estados_1[[#This Row],[estado_paquete]]="empaquetado","listo",TEXT((DAY(TODAY())-DAY(PaquetesTramos_estados_1[[#This Row],[pagado]])),"dd")&amp;" Dias")</f>
        <v>listo</v>
      </c>
      <c r="AS148" s="14" t="str">
        <f ca="1">IF(PaquetesTramos_estados_1[[#This Row],[estado_paquete]]="Empaquetado","listo",IF(NOW()&lt;PaquetesTramos_estados_1[[#This Row],[TimeLimite]],"Dentro de Tiempo","Fuera de Tiempo"))</f>
        <v>listo</v>
      </c>
      <c r="AT148" s="19" t="str">
        <f t="shared" si="2"/>
        <v>12:58</v>
      </c>
    </row>
    <row r="149" spans="1:46" x14ac:dyDescent="0.25">
      <c r="A149" s="14" t="s">
        <v>1222</v>
      </c>
      <c r="B149" s="14" t="s">
        <v>292</v>
      </c>
      <c r="C149" s="14" t="s">
        <v>71</v>
      </c>
      <c r="D149" s="14" t="s">
        <v>69</v>
      </c>
      <c r="E149" s="14" t="s">
        <v>70</v>
      </c>
      <c r="F149" s="14" t="s">
        <v>70</v>
      </c>
      <c r="G149" s="14" t="s">
        <v>35</v>
      </c>
      <c r="H149" s="14" t="s">
        <v>288</v>
      </c>
      <c r="I149" s="14" t="s">
        <v>288</v>
      </c>
      <c r="J149" s="15">
        <v>45443</v>
      </c>
      <c r="K149" s="14" t="s">
        <v>1223</v>
      </c>
      <c r="L149" s="16">
        <v>45439.552615740744</v>
      </c>
      <c r="M149" s="16">
        <v>45439.851018518515</v>
      </c>
      <c r="N149" s="16"/>
      <c r="O149" s="14" t="s">
        <v>288</v>
      </c>
      <c r="P149" s="14" t="s">
        <v>288</v>
      </c>
      <c r="Q149" s="14" t="s">
        <v>288</v>
      </c>
      <c r="R149" s="14" t="s">
        <v>288</v>
      </c>
      <c r="S149" s="14" t="s">
        <v>288</v>
      </c>
      <c r="T149" s="14" t="s">
        <v>292</v>
      </c>
      <c r="U149" s="14" t="s">
        <v>5</v>
      </c>
      <c r="V149" s="14" t="s">
        <v>6</v>
      </c>
      <c r="W149" s="14" t="s">
        <v>71</v>
      </c>
      <c r="X149" s="14" t="s">
        <v>69</v>
      </c>
      <c r="Y149" s="14" t="s">
        <v>70</v>
      </c>
      <c r="Z149" s="14" t="s">
        <v>70</v>
      </c>
      <c r="AA149" s="14" t="s">
        <v>7</v>
      </c>
      <c r="AB149" s="14" t="s">
        <v>1224</v>
      </c>
      <c r="AC149" s="14" t="s">
        <v>8</v>
      </c>
      <c r="AD149" s="14" t="s">
        <v>32</v>
      </c>
      <c r="AE149" s="14" t="s">
        <v>5</v>
      </c>
      <c r="AF149" s="14" t="s">
        <v>290</v>
      </c>
      <c r="AG149" s="14" t="s">
        <v>291</v>
      </c>
      <c r="AH149" s="14" t="s">
        <v>1225</v>
      </c>
      <c r="AI149">
        <v>75508804</v>
      </c>
      <c r="AJ149" s="16">
        <v>45439.552615740744</v>
      </c>
      <c r="AK149">
        <v>1</v>
      </c>
      <c r="AL149">
        <v>181.52</v>
      </c>
      <c r="AM149">
        <v>32.68</v>
      </c>
      <c r="AN149">
        <v>214.2</v>
      </c>
      <c r="AO149" s="14" t="e">
        <f>VLOOKUP(PaquetesTramos_estados_1[[#This Row],[tienda_stock]],#REF!,2,0)</f>
        <v>#REF!</v>
      </c>
      <c r="AP149" s="18">
        <v>1.0138888888888888</v>
      </c>
      <c r="AQ149" s="19" t="str">
        <f>IF(PaquetesTramos_estados_1[[#This Row],[estado_paquete]]="Empaquetado","listo",PaquetesTramos_estados_1[[#This Row],[pagado]]+(PaquetesTramos_estados_1[[#This Row],[Lead Time]]-1))</f>
        <v>listo</v>
      </c>
      <c r="AR149" s="16" t="str">
        <f ca="1">IF(PaquetesTramos_estados_1[[#This Row],[estado_paquete]]="empaquetado","listo",TEXT((DAY(TODAY())-DAY(PaquetesTramos_estados_1[[#This Row],[pagado]])),"dd")&amp;" Dias")</f>
        <v>listo</v>
      </c>
      <c r="AS149" s="14" t="str">
        <f ca="1">IF(PaquetesTramos_estados_1[[#This Row],[estado_paquete]]="Empaquetado","listo",IF(NOW()&lt;PaquetesTramos_estados_1[[#This Row],[TimeLimite]],"Dentro de Tiempo","Fuera de Tiempo"))</f>
        <v>listo</v>
      </c>
      <c r="AT149" s="19" t="str">
        <f t="shared" si="2"/>
        <v>13:15</v>
      </c>
    </row>
    <row r="150" spans="1:46" x14ac:dyDescent="0.25">
      <c r="A150" s="14" t="s">
        <v>1226</v>
      </c>
      <c r="B150" s="14" t="s">
        <v>292</v>
      </c>
      <c r="C150" s="14" t="s">
        <v>95</v>
      </c>
      <c r="D150" s="14" t="s">
        <v>96</v>
      </c>
      <c r="E150" s="14" t="s">
        <v>97</v>
      </c>
      <c r="F150" s="14" t="s">
        <v>98</v>
      </c>
      <c r="G150" s="14" t="s">
        <v>30</v>
      </c>
      <c r="H150" s="14" t="s">
        <v>1227</v>
      </c>
      <c r="I150" s="14" t="s">
        <v>288</v>
      </c>
      <c r="J150" s="15">
        <v>45448</v>
      </c>
      <c r="K150" s="14" t="s">
        <v>1228</v>
      </c>
      <c r="L150" s="16">
        <v>45439.567048611112</v>
      </c>
      <c r="M150" s="16">
        <v>45439.59033564815</v>
      </c>
      <c r="N150" s="16"/>
      <c r="O150" s="14" t="s">
        <v>288</v>
      </c>
      <c r="P150" s="14" t="s">
        <v>288</v>
      </c>
      <c r="Q150" s="14" t="s">
        <v>288</v>
      </c>
      <c r="R150" s="14" t="s">
        <v>288</v>
      </c>
      <c r="S150" s="14" t="s">
        <v>288</v>
      </c>
      <c r="T150" s="14" t="s">
        <v>292</v>
      </c>
      <c r="U150" s="14" t="s">
        <v>136</v>
      </c>
      <c r="V150" s="14" t="s">
        <v>6</v>
      </c>
      <c r="W150" s="14" t="s">
        <v>95</v>
      </c>
      <c r="X150" s="14" t="s">
        <v>96</v>
      </c>
      <c r="Y150" s="14" t="s">
        <v>97</v>
      </c>
      <c r="Z150" s="14" t="s">
        <v>98</v>
      </c>
      <c r="AA150" s="14" t="s">
        <v>7</v>
      </c>
      <c r="AB150" s="14" t="s">
        <v>1184</v>
      </c>
      <c r="AC150" s="14" t="s">
        <v>8</v>
      </c>
      <c r="AD150" s="14" t="s">
        <v>27</v>
      </c>
      <c r="AE150" s="14" t="s">
        <v>5</v>
      </c>
      <c r="AF150" s="14" t="s">
        <v>290</v>
      </c>
      <c r="AG150" s="14" t="s">
        <v>291</v>
      </c>
      <c r="AH150" s="14" t="s">
        <v>1185</v>
      </c>
      <c r="AI150">
        <v>73094802</v>
      </c>
      <c r="AJ150" s="16">
        <v>45439.567048611112</v>
      </c>
      <c r="AK150">
        <v>4</v>
      </c>
      <c r="AL150">
        <v>252.78</v>
      </c>
      <c r="AM150">
        <v>45.52</v>
      </c>
      <c r="AN150">
        <v>298.3</v>
      </c>
      <c r="AO150" s="14" t="e">
        <f>VLOOKUP(PaquetesTramos_estados_1[[#This Row],[tienda_stock]],#REF!,2,0)</f>
        <v>#REF!</v>
      </c>
      <c r="AP150" s="18">
        <v>1.0138888888888888</v>
      </c>
      <c r="AQ150" s="19" t="str">
        <f>IF(PaquetesTramos_estados_1[[#This Row],[estado_paquete]]="Empaquetado","listo",PaquetesTramos_estados_1[[#This Row],[pagado]]+(PaquetesTramos_estados_1[[#This Row],[Lead Time]]-1))</f>
        <v>listo</v>
      </c>
      <c r="AR150" s="16" t="str">
        <f ca="1">IF(PaquetesTramos_estados_1[[#This Row],[estado_paquete]]="empaquetado","listo",TEXT((DAY(TODAY())-DAY(PaquetesTramos_estados_1[[#This Row],[pagado]])),"dd")&amp;" Dias")</f>
        <v>listo</v>
      </c>
      <c r="AS150" s="14" t="str">
        <f ca="1">IF(PaquetesTramos_estados_1[[#This Row],[estado_paquete]]="Empaquetado","listo",IF(NOW()&lt;PaquetesTramos_estados_1[[#This Row],[TimeLimite]],"Dentro de Tiempo","Fuera de Tiempo"))</f>
        <v>listo</v>
      </c>
      <c r="AT150" s="19" t="str">
        <f t="shared" si="2"/>
        <v>13:36</v>
      </c>
    </row>
    <row r="151" spans="1:46" x14ac:dyDescent="0.25">
      <c r="A151" s="14" t="s">
        <v>1229</v>
      </c>
      <c r="B151" s="14" t="s">
        <v>292</v>
      </c>
      <c r="C151" s="14" t="s">
        <v>95</v>
      </c>
      <c r="D151" s="14" t="s">
        <v>96</v>
      </c>
      <c r="E151" s="14" t="s">
        <v>97</v>
      </c>
      <c r="F151" s="14" t="s">
        <v>98</v>
      </c>
      <c r="G151" s="14" t="s">
        <v>35</v>
      </c>
      <c r="H151" s="14" t="s">
        <v>288</v>
      </c>
      <c r="I151" s="14" t="s">
        <v>288</v>
      </c>
      <c r="J151" s="15">
        <v>45444</v>
      </c>
      <c r="K151" s="14" t="s">
        <v>1230</v>
      </c>
      <c r="L151" s="16">
        <v>45439.567048611112</v>
      </c>
      <c r="M151" s="16">
        <v>45439.868726851855</v>
      </c>
      <c r="N151" s="16"/>
      <c r="O151" s="14" t="s">
        <v>288</v>
      </c>
      <c r="P151" s="14" t="s">
        <v>288</v>
      </c>
      <c r="Q151" s="14" t="s">
        <v>288</v>
      </c>
      <c r="R151" s="14" t="s">
        <v>288</v>
      </c>
      <c r="S151" s="14" t="s">
        <v>288</v>
      </c>
      <c r="T151" s="14" t="s">
        <v>292</v>
      </c>
      <c r="U151" s="14" t="s">
        <v>5</v>
      </c>
      <c r="V151" s="14" t="s">
        <v>6</v>
      </c>
      <c r="W151" s="14" t="s">
        <v>95</v>
      </c>
      <c r="X151" s="14" t="s">
        <v>96</v>
      </c>
      <c r="Y151" s="14" t="s">
        <v>97</v>
      </c>
      <c r="Z151" s="14" t="s">
        <v>98</v>
      </c>
      <c r="AA151" s="14" t="s">
        <v>7</v>
      </c>
      <c r="AB151" s="14" t="s">
        <v>1184</v>
      </c>
      <c r="AC151" s="14" t="s">
        <v>8</v>
      </c>
      <c r="AD151" s="14" t="s">
        <v>27</v>
      </c>
      <c r="AE151" s="14" t="s">
        <v>5</v>
      </c>
      <c r="AF151" s="14" t="s">
        <v>290</v>
      </c>
      <c r="AG151" s="14" t="s">
        <v>291</v>
      </c>
      <c r="AH151" s="14" t="s">
        <v>1185</v>
      </c>
      <c r="AI151">
        <v>73094802</v>
      </c>
      <c r="AJ151" s="16">
        <v>45439.567048611112</v>
      </c>
      <c r="AK151">
        <v>4</v>
      </c>
      <c r="AL151">
        <v>252.78</v>
      </c>
      <c r="AM151">
        <v>45.52</v>
      </c>
      <c r="AN151">
        <v>298.3</v>
      </c>
      <c r="AO151" s="14" t="e">
        <f>VLOOKUP(PaquetesTramos_estados_1[[#This Row],[tienda_stock]],#REF!,2,0)</f>
        <v>#REF!</v>
      </c>
      <c r="AP151" s="18">
        <v>1.0138888888888888</v>
      </c>
      <c r="AQ151" s="19" t="str">
        <f>IF(PaquetesTramos_estados_1[[#This Row],[estado_paquete]]="Empaquetado","listo",PaquetesTramos_estados_1[[#This Row],[pagado]]+(PaquetesTramos_estados_1[[#This Row],[Lead Time]]-1))</f>
        <v>listo</v>
      </c>
      <c r="AR151" s="16" t="str">
        <f ca="1">IF(PaquetesTramos_estados_1[[#This Row],[estado_paquete]]="empaquetado","listo",TEXT((DAY(TODAY())-DAY(PaquetesTramos_estados_1[[#This Row],[pagado]])),"dd")&amp;" Dias")</f>
        <v>listo</v>
      </c>
      <c r="AS151" s="14" t="str">
        <f ca="1">IF(PaquetesTramos_estados_1[[#This Row],[estado_paquete]]="Empaquetado","listo",IF(NOW()&lt;PaquetesTramos_estados_1[[#This Row],[TimeLimite]],"Dentro de Tiempo","Fuera de Tiempo"))</f>
        <v>listo</v>
      </c>
      <c r="AT151" s="19" t="str">
        <f t="shared" si="2"/>
        <v>13:36</v>
      </c>
    </row>
    <row r="152" spans="1:46" x14ac:dyDescent="0.25">
      <c r="A152" s="14" t="s">
        <v>1231</v>
      </c>
      <c r="B152" s="14" t="s">
        <v>292</v>
      </c>
      <c r="C152" s="14" t="s">
        <v>288</v>
      </c>
      <c r="D152" s="14" t="s">
        <v>1</v>
      </c>
      <c r="E152" s="14" t="s">
        <v>1</v>
      </c>
      <c r="F152" s="14" t="s">
        <v>2</v>
      </c>
      <c r="G152" s="14" t="s">
        <v>89</v>
      </c>
      <c r="H152" s="14" t="s">
        <v>288</v>
      </c>
      <c r="I152" s="14" t="s">
        <v>288</v>
      </c>
      <c r="J152" s="15">
        <v>45440</v>
      </c>
      <c r="K152" s="14" t="s">
        <v>1232</v>
      </c>
      <c r="L152" s="16">
        <v>45439.582465277781</v>
      </c>
      <c r="M152" s="16">
        <v>45439.687731481485</v>
      </c>
      <c r="N152" s="16"/>
      <c r="O152" s="14" t="s">
        <v>288</v>
      </c>
      <c r="P152" s="14" t="s">
        <v>288</v>
      </c>
      <c r="Q152" s="14" t="s">
        <v>288</v>
      </c>
      <c r="R152" s="14" t="s">
        <v>288</v>
      </c>
      <c r="S152" s="14" t="s">
        <v>288</v>
      </c>
      <c r="T152" s="14" t="s">
        <v>292</v>
      </c>
      <c r="U152" s="14" t="s">
        <v>5</v>
      </c>
      <c r="V152" s="14" t="s">
        <v>87</v>
      </c>
      <c r="W152" s="14" t="s">
        <v>288</v>
      </c>
      <c r="X152" s="14" t="s">
        <v>288</v>
      </c>
      <c r="Y152" s="14" t="s">
        <v>288</v>
      </c>
      <c r="Z152" s="14" t="s">
        <v>288</v>
      </c>
      <c r="AA152" s="14" t="s">
        <v>7</v>
      </c>
      <c r="AB152" s="14" t="s">
        <v>1233</v>
      </c>
      <c r="AC152" s="14" t="s">
        <v>8</v>
      </c>
      <c r="AD152" s="14" t="s">
        <v>27</v>
      </c>
      <c r="AE152" s="14" t="s">
        <v>5</v>
      </c>
      <c r="AF152" s="14" t="s">
        <v>290</v>
      </c>
      <c r="AG152" s="14" t="s">
        <v>291</v>
      </c>
      <c r="AH152" s="14" t="s">
        <v>1234</v>
      </c>
      <c r="AI152">
        <v>7625145</v>
      </c>
      <c r="AJ152" s="16">
        <v>45439.582465277781</v>
      </c>
      <c r="AK152">
        <v>1</v>
      </c>
      <c r="AL152">
        <v>47.29</v>
      </c>
      <c r="AM152">
        <v>8.51</v>
      </c>
      <c r="AN152">
        <v>55.8</v>
      </c>
      <c r="AO152" s="14" t="e">
        <f>VLOOKUP(PaquetesTramos_estados_1[[#This Row],[tienda_stock]],#REF!,2,0)</f>
        <v>#REF!</v>
      </c>
      <c r="AP152" s="18">
        <v>1.0138888888888888</v>
      </c>
      <c r="AQ152" s="19" t="str">
        <f>IF(PaquetesTramos_estados_1[[#This Row],[estado_paquete]]="Empaquetado","listo",PaquetesTramos_estados_1[[#This Row],[pagado]]+(PaquetesTramos_estados_1[[#This Row],[Lead Time]]-1))</f>
        <v>listo</v>
      </c>
      <c r="AR152" s="16" t="str">
        <f ca="1">IF(PaquetesTramos_estados_1[[#This Row],[estado_paquete]]="empaquetado","listo",TEXT((DAY(TODAY())-DAY(PaquetesTramos_estados_1[[#This Row],[pagado]])),"dd")&amp;" Dias")</f>
        <v>listo</v>
      </c>
      <c r="AS152" s="14" t="str">
        <f ca="1">IF(PaquetesTramos_estados_1[[#This Row],[estado_paquete]]="Empaquetado","listo",IF(NOW()&lt;PaquetesTramos_estados_1[[#This Row],[TimeLimite]],"Dentro de Tiempo","Fuera de Tiempo"))</f>
        <v>listo</v>
      </c>
      <c r="AT152" s="19" t="str">
        <f t="shared" si="2"/>
        <v>13:58</v>
      </c>
    </row>
    <row r="153" spans="1:46" x14ac:dyDescent="0.25">
      <c r="A153" s="14" t="s">
        <v>1235</v>
      </c>
      <c r="B153" s="14" t="s">
        <v>292</v>
      </c>
      <c r="C153" s="14" t="s">
        <v>72</v>
      </c>
      <c r="D153" s="14" t="s">
        <v>73</v>
      </c>
      <c r="E153" s="14" t="s">
        <v>74</v>
      </c>
      <c r="F153" s="14" t="s">
        <v>74</v>
      </c>
      <c r="G153" s="14" t="s">
        <v>35</v>
      </c>
      <c r="H153" s="14" t="s">
        <v>288</v>
      </c>
      <c r="I153" s="14" t="s">
        <v>288</v>
      </c>
      <c r="J153" s="15">
        <v>45443</v>
      </c>
      <c r="K153" s="14" t="s">
        <v>1236</v>
      </c>
      <c r="L153" s="16">
        <v>45439.586400462962</v>
      </c>
      <c r="M153" s="16">
        <v>45439.695254629631</v>
      </c>
      <c r="N153" s="16"/>
      <c r="O153" s="14" t="s">
        <v>288</v>
      </c>
      <c r="P153" s="14" t="s">
        <v>288</v>
      </c>
      <c r="Q153" s="14" t="s">
        <v>288</v>
      </c>
      <c r="R153" s="14" t="s">
        <v>288</v>
      </c>
      <c r="S153" s="14" t="s">
        <v>288</v>
      </c>
      <c r="T153" s="14" t="s">
        <v>292</v>
      </c>
      <c r="U153" s="14" t="s">
        <v>5</v>
      </c>
      <c r="V153" s="14" t="s">
        <v>6</v>
      </c>
      <c r="W153" s="14" t="s">
        <v>72</v>
      </c>
      <c r="X153" s="14" t="s">
        <v>73</v>
      </c>
      <c r="Y153" s="14" t="s">
        <v>74</v>
      </c>
      <c r="Z153" s="14" t="s">
        <v>74</v>
      </c>
      <c r="AA153" s="14" t="s">
        <v>7</v>
      </c>
      <c r="AB153" s="14" t="s">
        <v>1237</v>
      </c>
      <c r="AC153" s="14" t="s">
        <v>8</v>
      </c>
      <c r="AD153" s="14" t="s">
        <v>27</v>
      </c>
      <c r="AE153" s="14" t="s">
        <v>5</v>
      </c>
      <c r="AF153" s="14" t="s">
        <v>290</v>
      </c>
      <c r="AG153" s="14" t="s">
        <v>291</v>
      </c>
      <c r="AH153" s="14" t="s">
        <v>1238</v>
      </c>
      <c r="AI153">
        <v>73976066</v>
      </c>
      <c r="AJ153" s="16">
        <v>45439.586400462962</v>
      </c>
      <c r="AK153">
        <v>1</v>
      </c>
      <c r="AL153">
        <v>80.34</v>
      </c>
      <c r="AM153">
        <v>14.46</v>
      </c>
      <c r="AN153">
        <v>94.8</v>
      </c>
      <c r="AO153" s="14" t="e">
        <f>VLOOKUP(PaquetesTramos_estados_1[[#This Row],[tienda_stock]],#REF!,2,0)</f>
        <v>#REF!</v>
      </c>
      <c r="AP153" s="18">
        <v>1.0138888888888888</v>
      </c>
      <c r="AQ153" s="19" t="str">
        <f>IF(PaquetesTramos_estados_1[[#This Row],[estado_paquete]]="Empaquetado","listo",PaquetesTramos_estados_1[[#This Row],[pagado]]+(PaquetesTramos_estados_1[[#This Row],[Lead Time]]-1))</f>
        <v>listo</v>
      </c>
      <c r="AR153" s="16" t="str">
        <f ca="1">IF(PaquetesTramos_estados_1[[#This Row],[estado_paquete]]="empaquetado","listo",TEXT((DAY(TODAY())-DAY(PaquetesTramos_estados_1[[#This Row],[pagado]])),"dd")&amp;" Dias")</f>
        <v>listo</v>
      </c>
      <c r="AS153" s="14" t="str">
        <f ca="1">IF(PaquetesTramos_estados_1[[#This Row],[estado_paquete]]="Empaquetado","listo",IF(NOW()&lt;PaquetesTramos_estados_1[[#This Row],[TimeLimite]],"Dentro de Tiempo","Fuera de Tiempo"))</f>
        <v>listo</v>
      </c>
      <c r="AT153" s="19" t="str">
        <f t="shared" si="2"/>
        <v>14:04</v>
      </c>
    </row>
    <row r="154" spans="1:46" x14ac:dyDescent="0.25">
      <c r="A154" s="14" t="s">
        <v>1239</v>
      </c>
      <c r="B154" s="14" t="s">
        <v>17</v>
      </c>
      <c r="C154" s="14" t="s">
        <v>5</v>
      </c>
      <c r="D154" s="14" t="s">
        <v>1</v>
      </c>
      <c r="E154" s="14" t="s">
        <v>1</v>
      </c>
      <c r="F154" s="14" t="s">
        <v>19</v>
      </c>
      <c r="G154" s="14" t="s">
        <v>3</v>
      </c>
      <c r="H154" s="14" t="s">
        <v>288</v>
      </c>
      <c r="I154" s="14" t="s">
        <v>288</v>
      </c>
      <c r="J154" s="15">
        <v>45443</v>
      </c>
      <c r="K154" s="14" t="s">
        <v>1240</v>
      </c>
      <c r="L154" s="16">
        <v>45439.602013888885</v>
      </c>
      <c r="M154" s="16"/>
      <c r="N154" s="16"/>
      <c r="O154" s="14" t="s">
        <v>288</v>
      </c>
      <c r="P154" s="14" t="s">
        <v>288</v>
      </c>
      <c r="Q154" s="14" t="s">
        <v>288</v>
      </c>
      <c r="R154" s="14" t="s">
        <v>288</v>
      </c>
      <c r="S154" s="14" t="s">
        <v>288</v>
      </c>
      <c r="T154" s="14" t="s">
        <v>17</v>
      </c>
      <c r="U154" s="14" t="s">
        <v>18</v>
      </c>
      <c r="V154" s="14" t="s">
        <v>6</v>
      </c>
      <c r="W154" s="14" t="s">
        <v>67</v>
      </c>
      <c r="X154" s="14" t="s">
        <v>64</v>
      </c>
      <c r="Y154" s="14" t="s">
        <v>65</v>
      </c>
      <c r="Z154" s="14" t="s">
        <v>66</v>
      </c>
      <c r="AA154" s="14" t="s">
        <v>7</v>
      </c>
      <c r="AB154" s="14" t="s">
        <v>1241</v>
      </c>
      <c r="AC154" s="14" t="s">
        <v>8</v>
      </c>
      <c r="AD154" s="14" t="s">
        <v>10</v>
      </c>
      <c r="AE154" s="14" t="s">
        <v>67</v>
      </c>
      <c r="AF154" s="14" t="s">
        <v>290</v>
      </c>
      <c r="AG154" s="14" t="s">
        <v>291</v>
      </c>
      <c r="AH154" s="14" t="s">
        <v>1242</v>
      </c>
      <c r="AI154">
        <v>32981716</v>
      </c>
      <c r="AJ154" s="16">
        <v>45439.602013888885</v>
      </c>
      <c r="AK154">
        <v>1</v>
      </c>
      <c r="AL154">
        <v>187.46</v>
      </c>
      <c r="AM154">
        <v>33.74</v>
      </c>
      <c r="AN154">
        <v>221.2</v>
      </c>
      <c r="AO154" s="14" t="e">
        <f>VLOOKUP(PaquetesTramos_estados_1[[#This Row],[tienda_stock]],#REF!,2,0)</f>
        <v>#REF!</v>
      </c>
      <c r="AP154" s="18">
        <v>1.0138888888888888</v>
      </c>
      <c r="AQ154" s="19">
        <f>IF(PaquetesTramos_estados_1[[#This Row],[estado_paquete]]="Empaquetado","listo",PaquetesTramos_estados_1[[#This Row],[pagado]]+(PaquetesTramos_estados_1[[#This Row],[Lead Time]]-1))</f>
        <v>45439.615902777776</v>
      </c>
      <c r="AR154" s="16" t="e">
        <f ca="1">IF(PaquetesTramos_estados_1[[#This Row],[estado_paquete]]="empaquetado","listo",TEXT((DAY(TODAY())-DAY(PaquetesTramos_estados_1[[#This Row],[pagado]])),"dd")&amp;" Dias")</f>
        <v>#VALUE!</v>
      </c>
      <c r="AS1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" s="19" t="str">
        <f t="shared" si="2"/>
        <v>14:26</v>
      </c>
    </row>
    <row r="155" spans="1:46" x14ac:dyDescent="0.25">
      <c r="A155" s="14" t="s">
        <v>1243</v>
      </c>
      <c r="B155" s="14" t="s">
        <v>292</v>
      </c>
      <c r="C155" s="14" t="s">
        <v>154</v>
      </c>
      <c r="D155" s="14" t="s">
        <v>91</v>
      </c>
      <c r="E155" s="14" t="s">
        <v>91</v>
      </c>
      <c r="F155" s="14" t="s">
        <v>91</v>
      </c>
      <c r="G155" s="14" t="s">
        <v>35</v>
      </c>
      <c r="H155" s="14" t="s">
        <v>288</v>
      </c>
      <c r="I155" s="14" t="s">
        <v>288</v>
      </c>
      <c r="J155" s="15">
        <v>45443</v>
      </c>
      <c r="K155" s="14" t="s">
        <v>1244</v>
      </c>
      <c r="L155" s="16">
        <v>45439.624583333331</v>
      </c>
      <c r="M155" s="16">
        <v>45440.185833333337</v>
      </c>
      <c r="N155" s="16"/>
      <c r="O155" s="14" t="s">
        <v>288</v>
      </c>
      <c r="P155" s="14" t="s">
        <v>288</v>
      </c>
      <c r="Q155" s="14" t="s">
        <v>288</v>
      </c>
      <c r="R155" s="14" t="s">
        <v>288</v>
      </c>
      <c r="S155" s="14" t="s">
        <v>288</v>
      </c>
      <c r="T155" s="14" t="s">
        <v>292</v>
      </c>
      <c r="U155" s="14" t="s">
        <v>5</v>
      </c>
      <c r="V155" s="14" t="s">
        <v>6</v>
      </c>
      <c r="W155" s="14" t="s">
        <v>154</v>
      </c>
      <c r="X155" s="14" t="s">
        <v>91</v>
      </c>
      <c r="Y155" s="14" t="s">
        <v>91</v>
      </c>
      <c r="Z155" s="14" t="s">
        <v>91</v>
      </c>
      <c r="AA155" s="14" t="s">
        <v>7</v>
      </c>
      <c r="AB155" s="14" t="s">
        <v>1245</v>
      </c>
      <c r="AC155" s="14" t="s">
        <v>8</v>
      </c>
      <c r="AD155" s="14" t="s">
        <v>93</v>
      </c>
      <c r="AE155" s="14" t="s">
        <v>5</v>
      </c>
      <c r="AF155" s="14" t="s">
        <v>290</v>
      </c>
      <c r="AG155" s="14" t="s">
        <v>291</v>
      </c>
      <c r="AH155" s="14" t="s">
        <v>1246</v>
      </c>
      <c r="AI155">
        <v>29603227</v>
      </c>
      <c r="AJ155" s="16">
        <v>45439.624583333331</v>
      </c>
      <c r="AK155">
        <v>2</v>
      </c>
      <c r="AL155">
        <v>29.41</v>
      </c>
      <c r="AM155">
        <v>5.29</v>
      </c>
      <c r="AN155">
        <v>34.700000000000003</v>
      </c>
      <c r="AO155" s="14" t="e">
        <f>VLOOKUP(PaquetesTramos_estados_1[[#This Row],[tienda_stock]],#REF!,2,0)</f>
        <v>#REF!</v>
      </c>
      <c r="AP155" s="18">
        <v>1.0138888888888888</v>
      </c>
      <c r="AQ155" s="19" t="str">
        <f>IF(PaquetesTramos_estados_1[[#This Row],[estado_paquete]]="Empaquetado","listo",PaquetesTramos_estados_1[[#This Row],[pagado]]+(PaquetesTramos_estados_1[[#This Row],[Lead Time]]-1))</f>
        <v>listo</v>
      </c>
      <c r="AR155" s="16" t="str">
        <f ca="1">IF(PaquetesTramos_estados_1[[#This Row],[estado_paquete]]="empaquetado","listo",TEXT((DAY(TODAY())-DAY(PaquetesTramos_estados_1[[#This Row],[pagado]])),"dd")&amp;" Dias")</f>
        <v>listo</v>
      </c>
      <c r="AS155" s="14" t="str">
        <f ca="1">IF(PaquetesTramos_estados_1[[#This Row],[estado_paquete]]="Empaquetado","listo",IF(NOW()&lt;PaquetesTramos_estados_1[[#This Row],[TimeLimite]],"Dentro de Tiempo","Fuera de Tiempo"))</f>
        <v>listo</v>
      </c>
      <c r="AT155" s="19" t="str">
        <f t="shared" si="2"/>
        <v>14:59</v>
      </c>
    </row>
    <row r="156" spans="1:46" x14ac:dyDescent="0.25">
      <c r="A156" s="14" t="s">
        <v>1247</v>
      </c>
      <c r="B156" s="14" t="s">
        <v>17</v>
      </c>
      <c r="C156" s="14" t="s">
        <v>145</v>
      </c>
      <c r="D156" s="14" t="s">
        <v>1</v>
      </c>
      <c r="E156" s="14" t="s">
        <v>1</v>
      </c>
      <c r="F156" s="14" t="s">
        <v>121</v>
      </c>
      <c r="G156" s="14" t="s">
        <v>175</v>
      </c>
      <c r="H156" s="14" t="s">
        <v>288</v>
      </c>
      <c r="I156" s="14" t="s">
        <v>288</v>
      </c>
      <c r="J156" s="15">
        <v>45441</v>
      </c>
      <c r="K156" s="14" t="s">
        <v>1248</v>
      </c>
      <c r="L156" s="16">
        <v>45439.628148148149</v>
      </c>
      <c r="M156" s="16"/>
      <c r="N156" s="16"/>
      <c r="O156" s="14" t="s">
        <v>288</v>
      </c>
      <c r="P156" s="14" t="s">
        <v>288</v>
      </c>
      <c r="Q156" s="14" t="s">
        <v>288</v>
      </c>
      <c r="R156" s="14" t="s">
        <v>288</v>
      </c>
      <c r="S156" s="14" t="s">
        <v>288</v>
      </c>
      <c r="T156" s="14" t="s">
        <v>17</v>
      </c>
      <c r="U156" s="14" t="s">
        <v>165</v>
      </c>
      <c r="V156" s="14" t="s">
        <v>6</v>
      </c>
      <c r="W156" s="14" t="s">
        <v>145</v>
      </c>
      <c r="X156" s="14" t="s">
        <v>1</v>
      </c>
      <c r="Y156" s="14" t="s">
        <v>1</v>
      </c>
      <c r="Z156" s="14" t="s">
        <v>121</v>
      </c>
      <c r="AA156" s="14" t="s">
        <v>7</v>
      </c>
      <c r="AB156" s="14" t="s">
        <v>1249</v>
      </c>
      <c r="AC156" s="14" t="s">
        <v>8</v>
      </c>
      <c r="AD156" s="14" t="s">
        <v>9</v>
      </c>
      <c r="AE156" s="14" t="s">
        <v>145</v>
      </c>
      <c r="AF156" s="14" t="s">
        <v>290</v>
      </c>
      <c r="AG156" s="14" t="s">
        <v>291</v>
      </c>
      <c r="AH156" s="14" t="s">
        <v>1250</v>
      </c>
      <c r="AI156">
        <v>41936302</v>
      </c>
      <c r="AJ156" s="16">
        <v>45439.628148148149</v>
      </c>
      <c r="AK156">
        <v>1</v>
      </c>
      <c r="AL156">
        <v>119.66</v>
      </c>
      <c r="AM156">
        <v>21.54</v>
      </c>
      <c r="AN156">
        <v>141.19999999999999</v>
      </c>
      <c r="AO156" s="14" t="e">
        <f>VLOOKUP(PaquetesTramos_estados_1[[#This Row],[tienda_stock]],#REF!,2,0)</f>
        <v>#REF!</v>
      </c>
      <c r="AP156" s="18">
        <v>1.0138888888888888</v>
      </c>
      <c r="AQ156" s="19">
        <f>IF(PaquetesTramos_estados_1[[#This Row],[estado_paquete]]="Empaquetado","listo",PaquetesTramos_estados_1[[#This Row],[pagado]]+(PaquetesTramos_estados_1[[#This Row],[Lead Time]]-1))</f>
        <v>45439.64203703704</v>
      </c>
      <c r="AR156" s="16" t="e">
        <f ca="1">IF(PaquetesTramos_estados_1[[#This Row],[estado_paquete]]="empaquetado","listo",TEXT((DAY(TODAY())-DAY(PaquetesTramos_estados_1[[#This Row],[pagado]])),"dd")&amp;" Dias")</f>
        <v>#VALUE!</v>
      </c>
      <c r="AS15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" s="19" t="str">
        <f t="shared" si="2"/>
        <v>15:04</v>
      </c>
    </row>
    <row r="157" spans="1:46" x14ac:dyDescent="0.25">
      <c r="A157" s="14" t="s">
        <v>1251</v>
      </c>
      <c r="B157" s="14" t="s">
        <v>292</v>
      </c>
      <c r="C157" s="14" t="s">
        <v>139</v>
      </c>
      <c r="D157" s="14" t="s">
        <v>29</v>
      </c>
      <c r="E157" s="14" t="s">
        <v>140</v>
      </c>
      <c r="F157" s="14" t="s">
        <v>140</v>
      </c>
      <c r="G157" s="14" t="s">
        <v>35</v>
      </c>
      <c r="H157" s="14" t="s">
        <v>288</v>
      </c>
      <c r="I157" s="14" t="s">
        <v>288</v>
      </c>
      <c r="J157" s="15">
        <v>45444</v>
      </c>
      <c r="K157" s="14" t="s">
        <v>1252</v>
      </c>
      <c r="L157" s="16">
        <v>45439.734942129631</v>
      </c>
      <c r="M157" s="16">
        <v>45440.224224537036</v>
      </c>
      <c r="N157" s="16"/>
      <c r="O157" s="14" t="s">
        <v>288</v>
      </c>
      <c r="P157" s="14" t="s">
        <v>288</v>
      </c>
      <c r="Q157" s="14" t="s">
        <v>288</v>
      </c>
      <c r="R157" s="14" t="s">
        <v>288</v>
      </c>
      <c r="S157" s="14" t="s">
        <v>288</v>
      </c>
      <c r="T157" s="14" t="s">
        <v>292</v>
      </c>
      <c r="U157" s="14" t="s">
        <v>5</v>
      </c>
      <c r="V157" s="14" t="s">
        <v>6</v>
      </c>
      <c r="W157" s="14" t="s">
        <v>139</v>
      </c>
      <c r="X157" s="14" t="s">
        <v>29</v>
      </c>
      <c r="Y157" s="14" t="s">
        <v>140</v>
      </c>
      <c r="Z157" s="14" t="s">
        <v>140</v>
      </c>
      <c r="AA157" s="14" t="s">
        <v>7</v>
      </c>
      <c r="AB157" s="14" t="s">
        <v>1253</v>
      </c>
      <c r="AC157" s="14" t="s">
        <v>8</v>
      </c>
      <c r="AD157" s="14" t="s">
        <v>32</v>
      </c>
      <c r="AE157" s="14" t="s">
        <v>139</v>
      </c>
      <c r="AF157" s="14" t="s">
        <v>290</v>
      </c>
      <c r="AG157" s="14" t="s">
        <v>291</v>
      </c>
      <c r="AH157" s="14" t="s">
        <v>1254</v>
      </c>
      <c r="AI157">
        <v>40851715</v>
      </c>
      <c r="AJ157" s="16">
        <v>45439.734942129631</v>
      </c>
      <c r="AK157">
        <v>1</v>
      </c>
      <c r="AL157">
        <v>37.96</v>
      </c>
      <c r="AM157">
        <v>6.84</v>
      </c>
      <c r="AN157">
        <v>44.8</v>
      </c>
      <c r="AO157" s="14" t="e">
        <f>VLOOKUP(PaquetesTramos_estados_1[[#This Row],[tienda_stock]],#REF!,2,0)</f>
        <v>#REF!</v>
      </c>
      <c r="AP157" s="18">
        <v>1.0138888888888888</v>
      </c>
      <c r="AQ157" s="19" t="str">
        <f>IF(PaquetesTramos_estados_1[[#This Row],[estado_paquete]]="Empaquetado","listo",PaquetesTramos_estados_1[[#This Row],[pagado]]+(PaquetesTramos_estados_1[[#This Row],[Lead Time]]-1))</f>
        <v>listo</v>
      </c>
      <c r="AR157" s="16" t="str">
        <f ca="1">IF(PaquetesTramos_estados_1[[#This Row],[estado_paquete]]="empaquetado","listo",TEXT((DAY(TODAY())-DAY(PaquetesTramos_estados_1[[#This Row],[pagado]])),"dd")&amp;" Dias")</f>
        <v>listo</v>
      </c>
      <c r="AS157" s="14" t="str">
        <f ca="1">IF(PaquetesTramos_estados_1[[#This Row],[estado_paquete]]="Empaquetado","listo",IF(NOW()&lt;PaquetesTramos_estados_1[[#This Row],[TimeLimite]],"Dentro de Tiempo","Fuera de Tiempo"))</f>
        <v>listo</v>
      </c>
      <c r="AT157" s="19" t="str">
        <f t="shared" si="2"/>
        <v>17:38</v>
      </c>
    </row>
    <row r="158" spans="1:46" x14ac:dyDescent="0.25">
      <c r="A158" s="14" t="s">
        <v>1255</v>
      </c>
      <c r="B158" s="14" t="s">
        <v>292</v>
      </c>
      <c r="C158" s="14" t="s">
        <v>156</v>
      </c>
      <c r="D158" s="14" t="s">
        <v>46</v>
      </c>
      <c r="E158" s="14" t="s">
        <v>157</v>
      </c>
      <c r="F158" s="14" t="s">
        <v>158</v>
      </c>
      <c r="G158" s="14" t="s">
        <v>35</v>
      </c>
      <c r="H158" s="14" t="s">
        <v>288</v>
      </c>
      <c r="I158" s="14" t="s">
        <v>288</v>
      </c>
      <c r="J158" s="15">
        <v>45442</v>
      </c>
      <c r="K158" s="14" t="s">
        <v>1256</v>
      </c>
      <c r="L158" s="16">
        <v>45439.74423611111</v>
      </c>
      <c r="M158" s="16">
        <v>45440.215462962966</v>
      </c>
      <c r="N158" s="16"/>
      <c r="O158" s="14" t="s">
        <v>288</v>
      </c>
      <c r="P158" s="14" t="s">
        <v>288</v>
      </c>
      <c r="Q158" s="14" t="s">
        <v>288</v>
      </c>
      <c r="R158" s="14" t="s">
        <v>288</v>
      </c>
      <c r="S158" s="14" t="s">
        <v>288</v>
      </c>
      <c r="T158" s="14" t="s">
        <v>292</v>
      </c>
      <c r="U158" s="14" t="s">
        <v>5</v>
      </c>
      <c r="V158" s="14" t="s">
        <v>6</v>
      </c>
      <c r="W158" s="14" t="s">
        <v>156</v>
      </c>
      <c r="X158" s="14" t="s">
        <v>46</v>
      </c>
      <c r="Y158" s="14" t="s">
        <v>157</v>
      </c>
      <c r="Z158" s="14" t="s">
        <v>158</v>
      </c>
      <c r="AA158" s="14" t="s">
        <v>7</v>
      </c>
      <c r="AB158" s="14" t="s">
        <v>1257</v>
      </c>
      <c r="AC158" s="14" t="s">
        <v>8</v>
      </c>
      <c r="AD158" s="14" t="s">
        <v>9</v>
      </c>
      <c r="AE158" s="14" t="s">
        <v>156</v>
      </c>
      <c r="AF158" s="14" t="s">
        <v>290</v>
      </c>
      <c r="AG158" s="14" t="s">
        <v>291</v>
      </c>
      <c r="AH158" s="14" t="s">
        <v>1258</v>
      </c>
      <c r="AI158">
        <v>48317865</v>
      </c>
      <c r="AJ158" s="16">
        <v>45439.74423611111</v>
      </c>
      <c r="AK158">
        <v>1</v>
      </c>
      <c r="AL158">
        <v>80.34</v>
      </c>
      <c r="AM158">
        <v>14.46</v>
      </c>
      <c r="AN158">
        <v>94.8</v>
      </c>
      <c r="AO158" s="14" t="e">
        <f>VLOOKUP(PaquetesTramos_estados_1[[#This Row],[tienda_stock]],#REF!,2,0)</f>
        <v>#REF!</v>
      </c>
      <c r="AP158" s="18">
        <v>1.0138888888888888</v>
      </c>
      <c r="AQ158" s="19" t="str">
        <f>IF(PaquetesTramos_estados_1[[#This Row],[estado_paquete]]="Empaquetado","listo",PaquetesTramos_estados_1[[#This Row],[pagado]]+(PaquetesTramos_estados_1[[#This Row],[Lead Time]]-1))</f>
        <v>listo</v>
      </c>
      <c r="AR158" s="16" t="str">
        <f ca="1">IF(PaquetesTramos_estados_1[[#This Row],[estado_paquete]]="empaquetado","listo",TEXT((DAY(TODAY())-DAY(PaquetesTramos_estados_1[[#This Row],[pagado]])),"dd")&amp;" Dias")</f>
        <v>listo</v>
      </c>
      <c r="AS158" s="14" t="str">
        <f ca="1">IF(PaquetesTramos_estados_1[[#This Row],[estado_paquete]]="Empaquetado","listo",IF(NOW()&lt;PaquetesTramos_estados_1[[#This Row],[TimeLimite]],"Dentro de Tiempo","Fuera de Tiempo"))</f>
        <v>listo</v>
      </c>
      <c r="AT158" s="19" t="str">
        <f t="shared" si="2"/>
        <v>17:51</v>
      </c>
    </row>
    <row r="159" spans="1:46" x14ac:dyDescent="0.25">
      <c r="A159" s="14" t="s">
        <v>1259</v>
      </c>
      <c r="B159" s="14" t="s">
        <v>17</v>
      </c>
      <c r="C159" s="14" t="s">
        <v>5</v>
      </c>
      <c r="D159" s="14" t="s">
        <v>1</v>
      </c>
      <c r="E159" s="14" t="s">
        <v>1</v>
      </c>
      <c r="F159" s="14" t="s">
        <v>19</v>
      </c>
      <c r="G159" s="14" t="s">
        <v>3</v>
      </c>
      <c r="H159" s="14" t="s">
        <v>288</v>
      </c>
      <c r="I159" s="14" t="s">
        <v>288</v>
      </c>
      <c r="J159" s="15">
        <v>45444</v>
      </c>
      <c r="K159" s="14" t="s">
        <v>1260</v>
      </c>
      <c r="L159" s="16">
        <v>45439.768171296295</v>
      </c>
      <c r="M159" s="16"/>
      <c r="N159" s="16"/>
      <c r="O159" s="14" t="s">
        <v>288</v>
      </c>
      <c r="P159" s="14" t="s">
        <v>288</v>
      </c>
      <c r="Q159" s="14" t="s">
        <v>288</v>
      </c>
      <c r="R159" s="14" t="s">
        <v>288</v>
      </c>
      <c r="S159" s="14" t="s">
        <v>288</v>
      </c>
      <c r="T159" s="14" t="s">
        <v>17</v>
      </c>
      <c r="U159" s="14" t="s">
        <v>18</v>
      </c>
      <c r="V159" s="14" t="s">
        <v>87</v>
      </c>
      <c r="W159" s="14" t="s">
        <v>288</v>
      </c>
      <c r="X159" s="14" t="s">
        <v>288</v>
      </c>
      <c r="Y159" s="14" t="s">
        <v>288</v>
      </c>
      <c r="Z159" s="14" t="s">
        <v>288</v>
      </c>
      <c r="AA159" s="14" t="s">
        <v>7</v>
      </c>
      <c r="AB159" s="14" t="s">
        <v>1261</v>
      </c>
      <c r="AC159" s="14" t="s">
        <v>8</v>
      </c>
      <c r="AD159" s="14" t="s">
        <v>32</v>
      </c>
      <c r="AE159" s="14" t="s">
        <v>5</v>
      </c>
      <c r="AF159" s="14" t="s">
        <v>290</v>
      </c>
      <c r="AG159" s="14" t="s">
        <v>291</v>
      </c>
      <c r="AH159" s="14" t="s">
        <v>1262</v>
      </c>
      <c r="AI159">
        <v>47387317</v>
      </c>
      <c r="AJ159" s="16">
        <v>45439.768171296295</v>
      </c>
      <c r="AK159">
        <v>1</v>
      </c>
      <c r="AL159">
        <v>71.86</v>
      </c>
      <c r="AM159">
        <v>12.94</v>
      </c>
      <c r="AN159">
        <v>84.8</v>
      </c>
      <c r="AO159" s="14" t="e">
        <f>VLOOKUP(PaquetesTramos_estados_1[[#This Row],[tienda_stock]],#REF!,2,0)</f>
        <v>#REF!</v>
      </c>
      <c r="AP159" s="18">
        <v>1.0138888888888888</v>
      </c>
      <c r="AQ159" s="19">
        <f>IF(PaquetesTramos_estados_1[[#This Row],[estado_paquete]]="Empaquetado","listo",PaquetesTramos_estados_1[[#This Row],[pagado]]+(PaquetesTramos_estados_1[[#This Row],[Lead Time]]-1))</f>
        <v>45439.782060185185</v>
      </c>
      <c r="AR159" s="16" t="e">
        <f ca="1">IF(PaquetesTramos_estados_1[[#This Row],[estado_paquete]]="empaquetado","listo",TEXT((DAY(TODAY())-DAY(PaquetesTramos_estados_1[[#This Row],[pagado]])),"dd")&amp;" Dias")</f>
        <v>#VALUE!</v>
      </c>
      <c r="AS1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" s="19" t="str">
        <f t="shared" si="2"/>
        <v>18:26</v>
      </c>
    </row>
    <row r="160" spans="1:46" x14ac:dyDescent="0.25">
      <c r="A160" s="14" t="s">
        <v>1263</v>
      </c>
      <c r="B160" s="14" t="s">
        <v>292</v>
      </c>
      <c r="C160" s="14" t="s">
        <v>130</v>
      </c>
      <c r="D160" s="14" t="s">
        <v>96</v>
      </c>
      <c r="E160" s="14" t="s">
        <v>131</v>
      </c>
      <c r="F160" s="14" t="s">
        <v>131</v>
      </c>
      <c r="G160" s="14" t="s">
        <v>35</v>
      </c>
      <c r="H160" s="14" t="s">
        <v>288</v>
      </c>
      <c r="I160" s="14" t="s">
        <v>288</v>
      </c>
      <c r="J160" s="15">
        <v>45447</v>
      </c>
      <c r="K160" s="14" t="s">
        <v>1264</v>
      </c>
      <c r="L160" s="16">
        <v>45439.826527777775</v>
      </c>
      <c r="M160" s="16">
        <v>45440.214444444442</v>
      </c>
      <c r="N160" s="16"/>
      <c r="O160" s="14" t="s">
        <v>288</v>
      </c>
      <c r="P160" s="14" t="s">
        <v>288</v>
      </c>
      <c r="Q160" s="14" t="s">
        <v>288</v>
      </c>
      <c r="R160" s="14" t="s">
        <v>288</v>
      </c>
      <c r="S160" s="14" t="s">
        <v>288</v>
      </c>
      <c r="T160" s="14" t="s">
        <v>292</v>
      </c>
      <c r="U160" s="14" t="s">
        <v>5</v>
      </c>
      <c r="V160" s="14" t="s">
        <v>6</v>
      </c>
      <c r="W160" s="14" t="s">
        <v>130</v>
      </c>
      <c r="X160" s="14" t="s">
        <v>96</v>
      </c>
      <c r="Y160" s="14" t="s">
        <v>131</v>
      </c>
      <c r="Z160" s="14" t="s">
        <v>131</v>
      </c>
      <c r="AA160" s="14" t="s">
        <v>7</v>
      </c>
      <c r="AB160" s="14" t="s">
        <v>1265</v>
      </c>
      <c r="AC160" s="14" t="s">
        <v>8</v>
      </c>
      <c r="AD160" s="14" t="s">
        <v>32</v>
      </c>
      <c r="AE160" s="14" t="s">
        <v>5</v>
      </c>
      <c r="AF160" s="14" t="s">
        <v>290</v>
      </c>
      <c r="AG160" s="14" t="s">
        <v>291</v>
      </c>
      <c r="AH160" s="14" t="s">
        <v>1266</v>
      </c>
      <c r="AI160">
        <v>75832854</v>
      </c>
      <c r="AJ160" s="16">
        <v>45439.826527777775</v>
      </c>
      <c r="AK160">
        <v>1</v>
      </c>
      <c r="AL160">
        <v>126.52</v>
      </c>
      <c r="AM160">
        <v>22.78</v>
      </c>
      <c r="AN160">
        <v>149.30000000000001</v>
      </c>
      <c r="AO160" s="14" t="e">
        <f>VLOOKUP(PaquetesTramos_estados_1[[#This Row],[tienda_stock]],#REF!,2,0)</f>
        <v>#REF!</v>
      </c>
      <c r="AP160" s="18">
        <v>1.0138888888888888</v>
      </c>
      <c r="AQ160" s="19" t="str">
        <f>IF(PaquetesTramos_estados_1[[#This Row],[estado_paquete]]="Empaquetado","listo",PaquetesTramos_estados_1[[#This Row],[pagado]]+(PaquetesTramos_estados_1[[#This Row],[Lead Time]]-1))</f>
        <v>listo</v>
      </c>
      <c r="AR160" s="16" t="str">
        <f ca="1">IF(PaquetesTramos_estados_1[[#This Row],[estado_paquete]]="empaquetado","listo",TEXT((DAY(TODAY())-DAY(PaquetesTramos_estados_1[[#This Row],[pagado]])),"dd")&amp;" Dias")</f>
        <v>listo</v>
      </c>
      <c r="AS160" s="14" t="str">
        <f ca="1">IF(PaquetesTramos_estados_1[[#This Row],[estado_paquete]]="Empaquetado","listo",IF(NOW()&lt;PaquetesTramos_estados_1[[#This Row],[TimeLimite]],"Dentro de Tiempo","Fuera de Tiempo"))</f>
        <v>listo</v>
      </c>
      <c r="AT160" s="19" t="str">
        <f t="shared" si="2"/>
        <v>19:50</v>
      </c>
    </row>
    <row r="161" spans="1:46" x14ac:dyDescent="0.25">
      <c r="A161" s="14" t="s">
        <v>1267</v>
      </c>
      <c r="B161" s="14" t="s">
        <v>292</v>
      </c>
      <c r="C161" s="14" t="s">
        <v>5</v>
      </c>
      <c r="D161" s="14" t="s">
        <v>1</v>
      </c>
      <c r="E161" s="14" t="s">
        <v>1</v>
      </c>
      <c r="F161" s="14" t="s">
        <v>19</v>
      </c>
      <c r="G161" s="14" t="s">
        <v>332</v>
      </c>
      <c r="H161" s="14" t="s">
        <v>288</v>
      </c>
      <c r="I161" s="14" t="s">
        <v>288</v>
      </c>
      <c r="J161" s="15">
        <v>45448</v>
      </c>
      <c r="K161" s="14" t="s">
        <v>1268</v>
      </c>
      <c r="L161" s="16">
        <v>45439.848657407405</v>
      </c>
      <c r="M161" s="16">
        <v>45439.949907407405</v>
      </c>
      <c r="N161" s="16"/>
      <c r="O161" s="14" t="s">
        <v>288</v>
      </c>
      <c r="P161" s="14" t="s">
        <v>288</v>
      </c>
      <c r="Q161" s="14" t="s">
        <v>288</v>
      </c>
      <c r="R161" s="14" t="s">
        <v>288</v>
      </c>
      <c r="S161" s="14" t="s">
        <v>288</v>
      </c>
      <c r="T161" s="14" t="s">
        <v>292</v>
      </c>
      <c r="U161" s="14" t="s">
        <v>36</v>
      </c>
      <c r="V161" s="14" t="s">
        <v>6</v>
      </c>
      <c r="W161" s="14" t="s">
        <v>130</v>
      </c>
      <c r="X161" s="14" t="s">
        <v>96</v>
      </c>
      <c r="Y161" s="14" t="s">
        <v>131</v>
      </c>
      <c r="Z161" s="14" t="s">
        <v>131</v>
      </c>
      <c r="AA161" s="14" t="s">
        <v>7</v>
      </c>
      <c r="AB161" s="14" t="s">
        <v>1269</v>
      </c>
      <c r="AC161" s="14" t="s">
        <v>8</v>
      </c>
      <c r="AD161" s="14" t="s">
        <v>9</v>
      </c>
      <c r="AE161" s="14" t="s">
        <v>130</v>
      </c>
      <c r="AF161" s="14" t="s">
        <v>296</v>
      </c>
      <c r="AG161" s="14" t="s">
        <v>291</v>
      </c>
      <c r="AH161" s="14" t="s">
        <v>1270</v>
      </c>
      <c r="AI161">
        <v>817509</v>
      </c>
      <c r="AJ161" s="16">
        <v>45439.848657407405</v>
      </c>
      <c r="AK161">
        <v>1</v>
      </c>
      <c r="AL161">
        <v>44.8</v>
      </c>
      <c r="AM161">
        <v>0</v>
      </c>
      <c r="AN161">
        <v>44.8</v>
      </c>
      <c r="AO161" s="14" t="e">
        <f>VLOOKUP(PaquetesTramos_estados_1[[#This Row],[tienda_stock]],#REF!,2,0)</f>
        <v>#REF!</v>
      </c>
      <c r="AP161" s="18">
        <v>1.0138888888888888</v>
      </c>
      <c r="AQ161" s="19" t="str">
        <f>IF(PaquetesTramos_estados_1[[#This Row],[estado_paquete]]="Empaquetado","listo",PaquetesTramos_estados_1[[#This Row],[pagado]]+(PaquetesTramos_estados_1[[#This Row],[Lead Time]]-1))</f>
        <v>listo</v>
      </c>
      <c r="AR161" s="16" t="str">
        <f ca="1">IF(PaquetesTramos_estados_1[[#This Row],[estado_paquete]]="empaquetado","listo",TEXT((DAY(TODAY())-DAY(PaquetesTramos_estados_1[[#This Row],[pagado]])),"dd")&amp;" Dias")</f>
        <v>listo</v>
      </c>
      <c r="AS161" s="14" t="str">
        <f ca="1">IF(PaquetesTramos_estados_1[[#This Row],[estado_paquete]]="Empaquetado","listo",IF(NOW()&lt;PaquetesTramos_estados_1[[#This Row],[TimeLimite]],"Dentro de Tiempo","Fuera de Tiempo"))</f>
        <v>listo</v>
      </c>
      <c r="AT161" s="19" t="str">
        <f t="shared" si="2"/>
        <v>20:22</v>
      </c>
    </row>
    <row r="162" spans="1:46" x14ac:dyDescent="0.25">
      <c r="A162" s="14" t="s">
        <v>1271</v>
      </c>
      <c r="B162" s="14" t="s">
        <v>20</v>
      </c>
      <c r="C162" s="14" t="s">
        <v>101</v>
      </c>
      <c r="D162" s="14" t="s">
        <v>102</v>
      </c>
      <c r="E162" s="14" t="s">
        <v>103</v>
      </c>
      <c r="F162" s="14" t="s">
        <v>102</v>
      </c>
      <c r="G162" s="14" t="s">
        <v>35</v>
      </c>
      <c r="H162" s="14" t="s">
        <v>288</v>
      </c>
      <c r="I162" s="14" t="s">
        <v>288</v>
      </c>
      <c r="J162" s="15">
        <v>45442</v>
      </c>
      <c r="K162" s="14" t="s">
        <v>1272</v>
      </c>
      <c r="L162" s="16">
        <v>45439.866423611114</v>
      </c>
      <c r="M162" s="16"/>
      <c r="N162" s="16"/>
      <c r="O162" s="14" t="s">
        <v>288</v>
      </c>
      <c r="P162" s="14" t="s">
        <v>288</v>
      </c>
      <c r="Q162" s="14" t="s">
        <v>288</v>
      </c>
      <c r="R162" s="14" t="s">
        <v>288</v>
      </c>
      <c r="S162" s="14" t="s">
        <v>288</v>
      </c>
      <c r="T162" s="14" t="s">
        <v>20</v>
      </c>
      <c r="U162" s="14" t="s">
        <v>5</v>
      </c>
      <c r="V162" s="14" t="s">
        <v>6</v>
      </c>
      <c r="W162" s="14" t="s">
        <v>101</v>
      </c>
      <c r="X162" s="14" t="s">
        <v>102</v>
      </c>
      <c r="Y162" s="14" t="s">
        <v>103</v>
      </c>
      <c r="Z162" s="14" t="s">
        <v>102</v>
      </c>
      <c r="AA162" s="14" t="s">
        <v>7</v>
      </c>
      <c r="AB162" s="14" t="s">
        <v>1273</v>
      </c>
      <c r="AC162" s="14" t="s">
        <v>8</v>
      </c>
      <c r="AD162" s="14" t="s">
        <v>32</v>
      </c>
      <c r="AE162" s="14" t="s">
        <v>5</v>
      </c>
      <c r="AF162" s="14" t="s">
        <v>290</v>
      </c>
      <c r="AG162" s="14" t="s">
        <v>291</v>
      </c>
      <c r="AH162" s="14" t="s">
        <v>1274</v>
      </c>
      <c r="AI162">
        <v>70752614</v>
      </c>
      <c r="AJ162" s="16">
        <v>45439.866423611114</v>
      </c>
      <c r="AK162">
        <v>1</v>
      </c>
      <c r="AL162">
        <v>98.98</v>
      </c>
      <c r="AM162">
        <v>17.82</v>
      </c>
      <c r="AN162">
        <v>116.8</v>
      </c>
      <c r="AO162" s="14" t="e">
        <f>VLOOKUP(PaquetesTramos_estados_1[[#This Row],[tienda_stock]],#REF!,2,0)</f>
        <v>#REF!</v>
      </c>
      <c r="AP162" s="18">
        <v>1.0138888888888888</v>
      </c>
      <c r="AQ162" s="19">
        <f>IF(PaquetesTramos_estados_1[[#This Row],[estado_paquete]]="Empaquetado","listo",PaquetesTramos_estados_1[[#This Row],[pagado]]+(PaquetesTramos_estados_1[[#This Row],[Lead Time]]-1))</f>
        <v>45439.880312500005</v>
      </c>
      <c r="AR162" s="16" t="e">
        <f ca="1">IF(PaquetesTramos_estados_1[[#This Row],[estado_paquete]]="empaquetado","listo",TEXT((DAY(TODAY())-DAY(PaquetesTramos_estados_1[[#This Row],[pagado]])),"dd")&amp;" Dias")</f>
        <v>#VALUE!</v>
      </c>
      <c r="AS1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2" s="19" t="str">
        <f t="shared" si="2"/>
        <v>20:47</v>
      </c>
    </row>
    <row r="163" spans="1:46" x14ac:dyDescent="0.25">
      <c r="A163" s="14" t="s">
        <v>570</v>
      </c>
      <c r="B163" s="14" t="s">
        <v>17</v>
      </c>
      <c r="C163" s="14" t="s">
        <v>5</v>
      </c>
      <c r="D163" s="14" t="s">
        <v>1</v>
      </c>
      <c r="E163" s="14" t="s">
        <v>1</v>
      </c>
      <c r="F163" s="14" t="s">
        <v>19</v>
      </c>
      <c r="G163" s="14" t="s">
        <v>399</v>
      </c>
      <c r="H163" s="14" t="s">
        <v>288</v>
      </c>
      <c r="I163" s="14" t="s">
        <v>288</v>
      </c>
      <c r="J163" s="15">
        <v>45444</v>
      </c>
      <c r="K163" s="14" t="s">
        <v>571</v>
      </c>
      <c r="L163" s="16">
        <v>45440.323298611111</v>
      </c>
      <c r="M163" s="16"/>
      <c r="N163" s="16"/>
      <c r="O163" s="14" t="s">
        <v>288</v>
      </c>
      <c r="P163" s="14" t="s">
        <v>288</v>
      </c>
      <c r="Q163" s="14" t="s">
        <v>288</v>
      </c>
      <c r="R163" s="14" t="s">
        <v>288</v>
      </c>
      <c r="S163" s="14" t="s">
        <v>288</v>
      </c>
      <c r="T163" s="14" t="s">
        <v>17</v>
      </c>
      <c r="U163" s="14" t="s">
        <v>21</v>
      </c>
      <c r="V163" s="14" t="s">
        <v>6</v>
      </c>
      <c r="W163" s="14" t="s">
        <v>71</v>
      </c>
      <c r="X163" s="14" t="s">
        <v>69</v>
      </c>
      <c r="Y163" s="14" t="s">
        <v>70</v>
      </c>
      <c r="Z163" s="14" t="s">
        <v>70</v>
      </c>
      <c r="AA163" s="14" t="s">
        <v>7</v>
      </c>
      <c r="AB163" s="14" t="s">
        <v>572</v>
      </c>
      <c r="AC163" s="14" t="s">
        <v>8</v>
      </c>
      <c r="AD163" s="14" t="s">
        <v>27</v>
      </c>
      <c r="AE163" s="14" t="s">
        <v>5</v>
      </c>
      <c r="AF163" s="14" t="s">
        <v>290</v>
      </c>
      <c r="AG163" s="14" t="s">
        <v>291</v>
      </c>
      <c r="AH163" s="14" t="s">
        <v>573</v>
      </c>
      <c r="AI163">
        <v>41714490</v>
      </c>
      <c r="AJ163" s="16">
        <v>45440.323298611111</v>
      </c>
      <c r="AK163">
        <v>12</v>
      </c>
      <c r="AL163">
        <v>490.21</v>
      </c>
      <c r="AM163">
        <v>88.29</v>
      </c>
      <c r="AN163">
        <v>578.5</v>
      </c>
      <c r="AO163" s="14" t="e">
        <f>VLOOKUP(PaquetesTramos_estados_1[[#This Row],[tienda_stock]],#REF!,2,0)</f>
        <v>#REF!</v>
      </c>
      <c r="AP163" s="18">
        <v>1.0138888888888888</v>
      </c>
      <c r="AQ163" s="19">
        <f>IF(PaquetesTramos_estados_1[[#This Row],[estado_paquete]]="Empaquetado","listo",PaquetesTramos_estados_1[[#This Row],[pagado]]+(PaquetesTramos_estados_1[[#This Row],[Lead Time]]-1))</f>
        <v>45440.337187500001</v>
      </c>
      <c r="AR163" s="16" t="e">
        <f ca="1">IF(PaquetesTramos_estados_1[[#This Row],[estado_paquete]]="empaquetado","listo",TEXT((DAY(TODAY())-DAY(PaquetesTramos_estados_1[[#This Row],[pagado]])),"dd")&amp;" Dias")</f>
        <v>#VALUE!</v>
      </c>
      <c r="AS16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3" s="19" t="str">
        <f t="shared" si="2"/>
        <v>07:45</v>
      </c>
    </row>
    <row r="164" spans="1:46" x14ac:dyDescent="0.25">
      <c r="A164" s="14" t="s">
        <v>574</v>
      </c>
      <c r="B164" s="14" t="s">
        <v>17</v>
      </c>
      <c r="C164" s="14" t="s">
        <v>71</v>
      </c>
      <c r="D164" s="14" t="s">
        <v>69</v>
      </c>
      <c r="E164" s="14" t="s">
        <v>70</v>
      </c>
      <c r="F164" s="14" t="s">
        <v>70</v>
      </c>
      <c r="G164" s="14" t="s">
        <v>35</v>
      </c>
      <c r="H164" s="14" t="s">
        <v>288</v>
      </c>
      <c r="I164" s="14" t="s">
        <v>288</v>
      </c>
      <c r="J164" s="15">
        <v>45444</v>
      </c>
      <c r="K164" s="14" t="s">
        <v>575</v>
      </c>
      <c r="L164" s="16">
        <v>45440.323298611111</v>
      </c>
      <c r="M164" s="16"/>
      <c r="N164" s="16"/>
      <c r="O164" s="14" t="s">
        <v>288</v>
      </c>
      <c r="P164" s="14" t="s">
        <v>288</v>
      </c>
      <c r="Q164" s="14" t="s">
        <v>288</v>
      </c>
      <c r="R164" s="14" t="s">
        <v>288</v>
      </c>
      <c r="S164" s="14" t="s">
        <v>288</v>
      </c>
      <c r="T164" s="14" t="s">
        <v>17</v>
      </c>
      <c r="U164" s="14" t="s">
        <v>5</v>
      </c>
      <c r="V164" s="14" t="s">
        <v>6</v>
      </c>
      <c r="W164" s="14" t="s">
        <v>71</v>
      </c>
      <c r="X164" s="14" t="s">
        <v>69</v>
      </c>
      <c r="Y164" s="14" t="s">
        <v>70</v>
      </c>
      <c r="Z164" s="14" t="s">
        <v>70</v>
      </c>
      <c r="AA164" s="14" t="s">
        <v>56</v>
      </c>
      <c r="AB164" s="14" t="s">
        <v>572</v>
      </c>
      <c r="AC164" s="14" t="s">
        <v>8</v>
      </c>
      <c r="AD164" s="14" t="s">
        <v>27</v>
      </c>
      <c r="AE164" s="14" t="s">
        <v>5</v>
      </c>
      <c r="AF164" s="14" t="s">
        <v>290</v>
      </c>
      <c r="AG164" s="14" t="s">
        <v>291</v>
      </c>
      <c r="AH164" s="14" t="s">
        <v>573</v>
      </c>
      <c r="AI164">
        <v>41714490</v>
      </c>
      <c r="AJ164" s="16">
        <v>45440.323298611111</v>
      </c>
      <c r="AK164">
        <v>12</v>
      </c>
      <c r="AL164">
        <v>490.21</v>
      </c>
      <c r="AM164">
        <v>88.29</v>
      </c>
      <c r="AN164">
        <v>578.5</v>
      </c>
      <c r="AO164" s="14" t="e">
        <f>VLOOKUP(PaquetesTramos_estados_1[[#This Row],[tienda_stock]],#REF!,2,0)</f>
        <v>#REF!</v>
      </c>
      <c r="AP164" s="18">
        <v>1.0138888888888888</v>
      </c>
      <c r="AQ164" s="19">
        <f>IF(PaquetesTramos_estados_1[[#This Row],[estado_paquete]]="Empaquetado","listo",PaquetesTramos_estados_1[[#This Row],[pagado]]+(PaquetesTramos_estados_1[[#This Row],[Lead Time]]-1))</f>
        <v>45440.337187500001</v>
      </c>
      <c r="AR164" s="16" t="e">
        <f ca="1">IF(PaquetesTramos_estados_1[[#This Row],[estado_paquete]]="empaquetado","listo",TEXT((DAY(TODAY())-DAY(PaquetesTramos_estados_1[[#This Row],[pagado]])),"dd")&amp;" Dias")</f>
        <v>#VALUE!</v>
      </c>
      <c r="AS1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4" s="19" t="str">
        <f t="shared" si="2"/>
        <v>07:45</v>
      </c>
    </row>
    <row r="165" spans="1:46" x14ac:dyDescent="0.25">
      <c r="A165" s="14" t="s">
        <v>637</v>
      </c>
      <c r="B165" s="14" t="s">
        <v>292</v>
      </c>
      <c r="C165" s="14" t="s">
        <v>28</v>
      </c>
      <c r="D165" s="14" t="s">
        <v>29</v>
      </c>
      <c r="E165" s="14" t="s">
        <v>29</v>
      </c>
      <c r="F165" s="14" t="s">
        <v>29</v>
      </c>
      <c r="G165" s="14" t="s">
        <v>3</v>
      </c>
      <c r="H165" s="14" t="s">
        <v>288</v>
      </c>
      <c r="I165" s="14" t="s">
        <v>288</v>
      </c>
      <c r="J165" s="15">
        <v>45439</v>
      </c>
      <c r="K165" s="14" t="s">
        <v>638</v>
      </c>
      <c r="L165" s="16">
        <v>45436.348495370374</v>
      </c>
      <c r="M165" s="16">
        <v>45436.425451388888</v>
      </c>
      <c r="N165" s="16"/>
      <c r="O165" s="14" t="s">
        <v>288</v>
      </c>
      <c r="P165" s="14" t="s">
        <v>288</v>
      </c>
      <c r="Q165" s="14" t="s">
        <v>288</v>
      </c>
      <c r="R165" s="14" t="s">
        <v>288</v>
      </c>
      <c r="S165" s="14" t="s">
        <v>288</v>
      </c>
      <c r="T165" s="14" t="s">
        <v>292</v>
      </c>
      <c r="U165" s="14" t="s">
        <v>42</v>
      </c>
      <c r="V165" s="14" t="s">
        <v>6</v>
      </c>
      <c r="W165" s="14" t="s">
        <v>28</v>
      </c>
      <c r="X165" s="14" t="s">
        <v>29</v>
      </c>
      <c r="Y165" s="14" t="s">
        <v>29</v>
      </c>
      <c r="Z165" s="14" t="s">
        <v>29</v>
      </c>
      <c r="AA165" s="14" t="s">
        <v>7</v>
      </c>
      <c r="AB165" s="14" t="s">
        <v>639</v>
      </c>
      <c r="AC165" s="14" t="s">
        <v>8</v>
      </c>
      <c r="AD165" s="14" t="s">
        <v>32</v>
      </c>
      <c r="AE165" s="14" t="s">
        <v>5</v>
      </c>
      <c r="AF165" s="14" t="s">
        <v>290</v>
      </c>
      <c r="AG165" s="14" t="s">
        <v>291</v>
      </c>
      <c r="AH165" s="14" t="s">
        <v>640</v>
      </c>
      <c r="AI165">
        <v>47686308</v>
      </c>
      <c r="AJ165" s="16">
        <v>45436.348495370374</v>
      </c>
      <c r="AK165">
        <v>3</v>
      </c>
      <c r="AL165">
        <v>221.6</v>
      </c>
      <c r="AM165">
        <v>39.9</v>
      </c>
      <c r="AN165">
        <v>261.5</v>
      </c>
      <c r="AO165" s="14" t="e">
        <f>VLOOKUP(PaquetesTramos_estados_1[[#This Row],[tienda_stock]],#REF!,2,0)</f>
        <v>#REF!</v>
      </c>
      <c r="AP165" s="18">
        <v>1.0138888888888888</v>
      </c>
      <c r="AQ165" s="19" t="str">
        <f>IF(PaquetesTramos_estados_1[[#This Row],[estado_paquete]]="Empaquetado","listo",PaquetesTramos_estados_1[[#This Row],[pagado]]+(PaquetesTramos_estados_1[[#This Row],[Lead Time]]-1))</f>
        <v>listo</v>
      </c>
      <c r="AR165" s="16" t="str">
        <f ca="1">IF(PaquetesTramos_estados_1[[#This Row],[estado_paquete]]="empaquetado","listo",TEXT((DAY(TODAY())-DAY(PaquetesTramos_estados_1[[#This Row],[pagado]])),"dd")&amp;" Dias")</f>
        <v>listo</v>
      </c>
      <c r="AS165" s="14" t="str">
        <f ca="1">IF(PaquetesTramos_estados_1[[#This Row],[estado_paquete]]="Empaquetado","listo",IF(NOW()&lt;PaquetesTramos_estados_1[[#This Row],[TimeLimite]],"Dentro de Tiempo","Fuera de Tiempo"))</f>
        <v>listo</v>
      </c>
      <c r="AT165" s="19" t="str">
        <f t="shared" si="2"/>
        <v>08:21</v>
      </c>
    </row>
    <row r="166" spans="1:46" x14ac:dyDescent="0.25">
      <c r="A166" s="14" t="s">
        <v>641</v>
      </c>
      <c r="B166" s="14" t="s">
        <v>292</v>
      </c>
      <c r="C166" s="14" t="s">
        <v>5</v>
      </c>
      <c r="D166" s="14" t="s">
        <v>1</v>
      </c>
      <c r="E166" s="14" t="s">
        <v>1</v>
      </c>
      <c r="F166" s="14" t="s">
        <v>19</v>
      </c>
      <c r="G166" s="14" t="s">
        <v>437</v>
      </c>
      <c r="H166" s="14" t="s">
        <v>288</v>
      </c>
      <c r="I166" s="14" t="s">
        <v>288</v>
      </c>
      <c r="J166" s="15">
        <v>45443</v>
      </c>
      <c r="K166" s="14" t="s">
        <v>642</v>
      </c>
      <c r="L166" s="16">
        <v>45438.804027777776</v>
      </c>
      <c r="M166" s="16">
        <v>45439.430787037039</v>
      </c>
      <c r="N166" s="16"/>
      <c r="O166" s="14" t="s">
        <v>288</v>
      </c>
      <c r="P166" s="14" t="s">
        <v>288</v>
      </c>
      <c r="Q166" s="14" t="s">
        <v>288</v>
      </c>
      <c r="R166" s="14" t="s">
        <v>288</v>
      </c>
      <c r="S166" s="14" t="s">
        <v>288</v>
      </c>
      <c r="T166" s="14" t="s">
        <v>292</v>
      </c>
      <c r="U166" s="14" t="s">
        <v>141</v>
      </c>
      <c r="V166" s="14" t="s">
        <v>6</v>
      </c>
      <c r="W166" s="14" t="s">
        <v>68</v>
      </c>
      <c r="X166" s="14" t="s">
        <v>69</v>
      </c>
      <c r="Y166" s="14" t="s">
        <v>70</v>
      </c>
      <c r="Z166" s="14" t="s">
        <v>70</v>
      </c>
      <c r="AA166" s="14" t="s">
        <v>7</v>
      </c>
      <c r="AB166" s="14" t="s">
        <v>643</v>
      </c>
      <c r="AC166" s="14" t="s">
        <v>8</v>
      </c>
      <c r="AD166" s="14" t="s">
        <v>27</v>
      </c>
      <c r="AE166" s="14" t="s">
        <v>5</v>
      </c>
      <c r="AF166" s="14" t="s">
        <v>290</v>
      </c>
      <c r="AG166" s="14" t="s">
        <v>291</v>
      </c>
      <c r="AH166" s="14" t="s">
        <v>644</v>
      </c>
      <c r="AI166">
        <v>78113681</v>
      </c>
      <c r="AJ166" s="16">
        <v>45438.804027777776</v>
      </c>
      <c r="AK166">
        <v>2</v>
      </c>
      <c r="AL166">
        <v>75.92</v>
      </c>
      <c r="AM166">
        <v>13.68</v>
      </c>
      <c r="AN166">
        <v>89.6</v>
      </c>
      <c r="AO166" s="14" t="e">
        <f>VLOOKUP(PaquetesTramos_estados_1[[#This Row],[tienda_stock]],#REF!,2,0)</f>
        <v>#REF!</v>
      </c>
      <c r="AP166" s="18">
        <v>1.0138888888888888</v>
      </c>
      <c r="AQ166" s="19" t="str">
        <f>IF(PaquetesTramos_estados_1[[#This Row],[estado_paquete]]="Empaquetado","listo",PaquetesTramos_estados_1[[#This Row],[pagado]]+(PaquetesTramos_estados_1[[#This Row],[Lead Time]]-1))</f>
        <v>listo</v>
      </c>
      <c r="AR166" s="16" t="str">
        <f ca="1">IF(PaquetesTramos_estados_1[[#This Row],[estado_paquete]]="empaquetado","listo",TEXT((DAY(TODAY())-DAY(PaquetesTramos_estados_1[[#This Row],[pagado]])),"dd")&amp;" Dias")</f>
        <v>listo</v>
      </c>
      <c r="AS166" s="14" t="str">
        <f ca="1">IF(PaquetesTramos_estados_1[[#This Row],[estado_paquete]]="Empaquetado","listo",IF(NOW()&lt;PaquetesTramos_estados_1[[#This Row],[TimeLimite]],"Dentro de Tiempo","Fuera de Tiempo"))</f>
        <v>listo</v>
      </c>
      <c r="AT166" s="19" t="str">
        <f t="shared" si="2"/>
        <v>19:17</v>
      </c>
    </row>
    <row r="167" spans="1:46" x14ac:dyDescent="0.25">
      <c r="A167" s="14" t="s">
        <v>645</v>
      </c>
      <c r="B167" s="14" t="s">
        <v>292</v>
      </c>
      <c r="C167" s="14" t="s">
        <v>127</v>
      </c>
      <c r="D167" s="14" t="s">
        <v>73</v>
      </c>
      <c r="E167" s="14" t="s">
        <v>74</v>
      </c>
      <c r="F167" s="14" t="s">
        <v>74</v>
      </c>
      <c r="G167" s="14" t="s">
        <v>30</v>
      </c>
      <c r="H167" s="14" t="s">
        <v>646</v>
      </c>
      <c r="I167" s="14" t="s">
        <v>288</v>
      </c>
      <c r="J167" s="15">
        <v>45447</v>
      </c>
      <c r="K167" s="14" t="s">
        <v>647</v>
      </c>
      <c r="L167" s="16">
        <v>45438.770879629628</v>
      </c>
      <c r="M167" s="16">
        <v>45439.553020833337</v>
      </c>
      <c r="N167" s="16"/>
      <c r="O167" s="14" t="s">
        <v>288</v>
      </c>
      <c r="P167" s="14" t="s">
        <v>288</v>
      </c>
      <c r="Q167" s="14" t="s">
        <v>288</v>
      </c>
      <c r="R167" s="14" t="s">
        <v>288</v>
      </c>
      <c r="S167" s="14" t="s">
        <v>288</v>
      </c>
      <c r="T167" s="14" t="s">
        <v>292</v>
      </c>
      <c r="U167" s="14" t="s">
        <v>67</v>
      </c>
      <c r="V167" s="14" t="s">
        <v>6</v>
      </c>
      <c r="W167" s="14" t="s">
        <v>127</v>
      </c>
      <c r="X167" s="14" t="s">
        <v>73</v>
      </c>
      <c r="Y167" s="14" t="s">
        <v>74</v>
      </c>
      <c r="Z167" s="14" t="s">
        <v>74</v>
      </c>
      <c r="AA167" s="14" t="s">
        <v>7</v>
      </c>
      <c r="AB167" s="14" t="s">
        <v>648</v>
      </c>
      <c r="AC167" s="14" t="s">
        <v>8</v>
      </c>
      <c r="AD167" s="14" t="s">
        <v>10</v>
      </c>
      <c r="AE167" s="14" t="s">
        <v>127</v>
      </c>
      <c r="AF167" s="14" t="s">
        <v>290</v>
      </c>
      <c r="AG167" s="14" t="s">
        <v>291</v>
      </c>
      <c r="AH167" s="14" t="s">
        <v>649</v>
      </c>
      <c r="AI167">
        <v>72450395</v>
      </c>
      <c r="AJ167" s="16">
        <v>45438.770879629628</v>
      </c>
      <c r="AK167">
        <v>2</v>
      </c>
      <c r="AL167">
        <v>156.18</v>
      </c>
      <c r="AM167">
        <v>28.12</v>
      </c>
      <c r="AN167">
        <v>184.3</v>
      </c>
      <c r="AO167" s="14" t="e">
        <f>VLOOKUP(PaquetesTramos_estados_1[[#This Row],[tienda_stock]],#REF!,2,0)</f>
        <v>#REF!</v>
      </c>
      <c r="AP167" s="18">
        <v>1.0138888888888888</v>
      </c>
      <c r="AQ167" s="19" t="str">
        <f>IF(PaquetesTramos_estados_1[[#This Row],[estado_paquete]]="Empaquetado","listo",PaquetesTramos_estados_1[[#This Row],[pagado]]+(PaquetesTramos_estados_1[[#This Row],[Lead Time]]-1))</f>
        <v>listo</v>
      </c>
      <c r="AR167" s="16" t="str">
        <f ca="1">IF(PaquetesTramos_estados_1[[#This Row],[estado_paquete]]="empaquetado","listo",TEXT((DAY(TODAY())-DAY(PaquetesTramos_estados_1[[#This Row],[pagado]])),"dd")&amp;" Dias")</f>
        <v>listo</v>
      </c>
      <c r="AS167" s="14" t="str">
        <f ca="1">IF(PaquetesTramos_estados_1[[#This Row],[estado_paquete]]="Empaquetado","listo",IF(NOW()&lt;PaquetesTramos_estados_1[[#This Row],[TimeLimite]],"Dentro de Tiempo","Fuera de Tiempo"))</f>
        <v>listo</v>
      </c>
      <c r="AT167" s="19" t="str">
        <f t="shared" si="2"/>
        <v>18:30</v>
      </c>
    </row>
    <row r="168" spans="1:46" x14ac:dyDescent="0.25">
      <c r="A168" s="14" t="s">
        <v>650</v>
      </c>
      <c r="B168" s="14" t="s">
        <v>17</v>
      </c>
      <c r="C168" s="14" t="s">
        <v>101</v>
      </c>
      <c r="D168" s="14" t="s">
        <v>102</v>
      </c>
      <c r="E168" s="14" t="s">
        <v>103</v>
      </c>
      <c r="F168" s="14" t="s">
        <v>102</v>
      </c>
      <c r="G168" s="14" t="s">
        <v>288</v>
      </c>
      <c r="H168" s="14" t="s">
        <v>288</v>
      </c>
      <c r="I168" s="14" t="s">
        <v>288</v>
      </c>
      <c r="J168" s="15">
        <v>45438</v>
      </c>
      <c r="K168" s="14" t="s">
        <v>651</v>
      </c>
      <c r="L168" s="16">
        <v>45438.945983796293</v>
      </c>
      <c r="M168" s="16"/>
      <c r="N168" s="16"/>
      <c r="O168" s="14" t="s">
        <v>288</v>
      </c>
      <c r="P168" s="14" t="s">
        <v>288</v>
      </c>
      <c r="Q168" s="14" t="s">
        <v>288</v>
      </c>
      <c r="R168" s="14" t="s">
        <v>288</v>
      </c>
      <c r="S168" s="14" t="s">
        <v>288</v>
      </c>
      <c r="T168" s="14" t="s">
        <v>17</v>
      </c>
      <c r="U168" s="14" t="s">
        <v>101</v>
      </c>
      <c r="V168" s="14" t="s">
        <v>85</v>
      </c>
      <c r="W168" s="14" t="s">
        <v>101</v>
      </c>
      <c r="X168" s="14" t="s">
        <v>102</v>
      </c>
      <c r="Y168" s="14" t="s">
        <v>103</v>
      </c>
      <c r="Z168" s="14" t="s">
        <v>102</v>
      </c>
      <c r="AA168" s="14" t="s">
        <v>7</v>
      </c>
      <c r="AB168" s="14" t="s">
        <v>652</v>
      </c>
      <c r="AC168" s="14" t="s">
        <v>8</v>
      </c>
      <c r="AD168" s="14" t="s">
        <v>32</v>
      </c>
      <c r="AE168" s="14" t="s">
        <v>5</v>
      </c>
      <c r="AF168" s="14" t="s">
        <v>290</v>
      </c>
      <c r="AG168" s="14" t="s">
        <v>291</v>
      </c>
      <c r="AH168" s="14" t="s">
        <v>653</v>
      </c>
      <c r="AI168">
        <v>70046690</v>
      </c>
      <c r="AJ168" s="16">
        <v>45438.945983796293</v>
      </c>
      <c r="AK168">
        <v>2</v>
      </c>
      <c r="AL168">
        <v>71.77</v>
      </c>
      <c r="AM168">
        <v>12.93</v>
      </c>
      <c r="AN168">
        <v>84.7</v>
      </c>
      <c r="AO168" s="14" t="e">
        <f>VLOOKUP(PaquetesTramos_estados_1[[#This Row],[tienda_stock]],#REF!,2,0)</f>
        <v>#REF!</v>
      </c>
      <c r="AP168" s="18">
        <v>1.0138888888888888</v>
      </c>
      <c r="AQ168" s="19">
        <f>IF(PaquetesTramos_estados_1[[#This Row],[estado_paquete]]="Empaquetado","listo",PaquetesTramos_estados_1[[#This Row],[pagado]]+(PaquetesTramos_estados_1[[#This Row],[Lead Time]]-1))</f>
        <v>45438.959872685184</v>
      </c>
      <c r="AR168" s="16" t="e">
        <f ca="1">IF(PaquetesTramos_estados_1[[#This Row],[estado_paquete]]="empaquetado","listo",TEXT((DAY(TODAY())-DAY(PaquetesTramos_estados_1[[#This Row],[pagado]])),"dd")&amp;" Dias")</f>
        <v>#VALUE!</v>
      </c>
      <c r="AS1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8" s="19" t="str">
        <f t="shared" si="2"/>
        <v>22:42</v>
      </c>
    </row>
    <row r="169" spans="1:46" x14ac:dyDescent="0.25">
      <c r="A169" s="14" t="s">
        <v>654</v>
      </c>
      <c r="B169" s="14" t="s">
        <v>292</v>
      </c>
      <c r="C169" s="14" t="s">
        <v>168</v>
      </c>
      <c r="D169" s="14" t="s">
        <v>1</v>
      </c>
      <c r="E169" s="14" t="s">
        <v>1</v>
      </c>
      <c r="F169" s="14" t="s">
        <v>176</v>
      </c>
      <c r="G169" s="14" t="s">
        <v>30</v>
      </c>
      <c r="H169" s="14" t="s">
        <v>655</v>
      </c>
      <c r="I169" s="14" t="s">
        <v>288</v>
      </c>
      <c r="J169" s="15">
        <v>45442</v>
      </c>
      <c r="K169" s="14" t="s">
        <v>656</v>
      </c>
      <c r="L169" s="16">
        <v>45439.443032407406</v>
      </c>
      <c r="M169" s="16">
        <v>45439.633750000001</v>
      </c>
      <c r="N169" s="16"/>
      <c r="O169" s="14" t="s">
        <v>288</v>
      </c>
      <c r="P169" s="14" t="s">
        <v>288</v>
      </c>
      <c r="Q169" s="14" t="s">
        <v>288</v>
      </c>
      <c r="R169" s="14" t="s">
        <v>288</v>
      </c>
      <c r="S169" s="14" t="s">
        <v>288</v>
      </c>
      <c r="T169" s="14" t="s">
        <v>292</v>
      </c>
      <c r="U169" s="14" t="s">
        <v>141</v>
      </c>
      <c r="V169" s="14" t="s">
        <v>6</v>
      </c>
      <c r="W169" s="14" t="s">
        <v>168</v>
      </c>
      <c r="X169" s="14" t="s">
        <v>1</v>
      </c>
      <c r="Y169" s="14" t="s">
        <v>1</v>
      </c>
      <c r="Z169" s="14" t="s">
        <v>176</v>
      </c>
      <c r="AA169" s="14" t="s">
        <v>7</v>
      </c>
      <c r="AB169" s="14" t="s">
        <v>583</v>
      </c>
      <c r="AC169" s="14" t="s">
        <v>8</v>
      </c>
      <c r="AD169" s="14" t="s">
        <v>27</v>
      </c>
      <c r="AE169" s="14" t="s">
        <v>5</v>
      </c>
      <c r="AF169" s="14" t="s">
        <v>290</v>
      </c>
      <c r="AG169" s="14" t="s">
        <v>291</v>
      </c>
      <c r="AH169" s="14" t="s">
        <v>584</v>
      </c>
      <c r="AI169">
        <v>10208562</v>
      </c>
      <c r="AJ169" s="16">
        <v>45439.443032407406</v>
      </c>
      <c r="AK169">
        <v>2</v>
      </c>
      <c r="AL169">
        <v>73.38</v>
      </c>
      <c r="AM169">
        <v>13.22</v>
      </c>
      <c r="AN169">
        <v>86.6</v>
      </c>
      <c r="AO169" s="14" t="e">
        <f>VLOOKUP(PaquetesTramos_estados_1[[#This Row],[tienda_stock]],#REF!,2,0)</f>
        <v>#REF!</v>
      </c>
      <c r="AP169" s="18">
        <v>1.0138888888888888</v>
      </c>
      <c r="AQ169" s="19" t="str">
        <f>IF(PaquetesTramos_estados_1[[#This Row],[estado_paquete]]="Empaquetado","listo",PaquetesTramos_estados_1[[#This Row],[pagado]]+(PaquetesTramos_estados_1[[#This Row],[Lead Time]]-1))</f>
        <v>listo</v>
      </c>
      <c r="AR169" s="16" t="str">
        <f ca="1">IF(PaquetesTramos_estados_1[[#This Row],[estado_paquete]]="empaquetado","listo",TEXT((DAY(TODAY())-DAY(PaquetesTramos_estados_1[[#This Row],[pagado]])),"dd")&amp;" Dias")</f>
        <v>listo</v>
      </c>
      <c r="AS169" s="14" t="str">
        <f ca="1">IF(PaquetesTramos_estados_1[[#This Row],[estado_paquete]]="Empaquetado","listo",IF(NOW()&lt;PaquetesTramos_estados_1[[#This Row],[TimeLimite]],"Dentro de Tiempo","Fuera de Tiempo"))</f>
        <v>listo</v>
      </c>
      <c r="AT169" s="19" t="str">
        <f t="shared" si="2"/>
        <v>10:37</v>
      </c>
    </row>
    <row r="170" spans="1:46" x14ac:dyDescent="0.25">
      <c r="A170" s="14" t="s">
        <v>657</v>
      </c>
      <c r="B170" s="14" t="s">
        <v>292</v>
      </c>
      <c r="C170" s="14" t="s">
        <v>0</v>
      </c>
      <c r="D170" s="14" t="s">
        <v>1</v>
      </c>
      <c r="E170" s="14" t="s">
        <v>1</v>
      </c>
      <c r="F170" s="14" t="s">
        <v>2</v>
      </c>
      <c r="G170" s="14" t="s">
        <v>399</v>
      </c>
      <c r="H170" s="14" t="s">
        <v>288</v>
      </c>
      <c r="I170" s="14" t="s">
        <v>288</v>
      </c>
      <c r="J170" s="15">
        <v>45440</v>
      </c>
      <c r="K170" s="14" t="s">
        <v>658</v>
      </c>
      <c r="L170" s="16">
        <v>45439.466215277775</v>
      </c>
      <c r="M170" s="16">
        <v>45439.570428240739</v>
      </c>
      <c r="N170" s="16"/>
      <c r="O170" s="14" t="s">
        <v>288</v>
      </c>
      <c r="P170" s="14" t="s">
        <v>288</v>
      </c>
      <c r="Q170" s="14" t="s">
        <v>288</v>
      </c>
      <c r="R170" s="14" t="s">
        <v>288</v>
      </c>
      <c r="S170" s="14" t="s">
        <v>288</v>
      </c>
      <c r="T170" s="14" t="s">
        <v>292</v>
      </c>
      <c r="U170" s="14" t="s">
        <v>5</v>
      </c>
      <c r="V170" s="14" t="s">
        <v>6</v>
      </c>
      <c r="W170" s="14" t="s">
        <v>0</v>
      </c>
      <c r="X170" s="14" t="s">
        <v>1</v>
      </c>
      <c r="Y170" s="14" t="s">
        <v>1</v>
      </c>
      <c r="Z170" s="14" t="s">
        <v>2</v>
      </c>
      <c r="AA170" s="14" t="s">
        <v>7</v>
      </c>
      <c r="AB170" s="14" t="s">
        <v>659</v>
      </c>
      <c r="AC170" s="14" t="s">
        <v>8</v>
      </c>
      <c r="AD170" s="14" t="s">
        <v>27</v>
      </c>
      <c r="AE170" s="14" t="s">
        <v>5</v>
      </c>
      <c r="AF170" s="14" t="s">
        <v>290</v>
      </c>
      <c r="AG170" s="14" t="s">
        <v>291</v>
      </c>
      <c r="AH170" s="14" t="s">
        <v>660</v>
      </c>
      <c r="AI170">
        <v>41309130</v>
      </c>
      <c r="AJ170" s="16">
        <v>45439.466215277775</v>
      </c>
      <c r="AK170">
        <v>1</v>
      </c>
      <c r="AL170">
        <v>35.42</v>
      </c>
      <c r="AM170">
        <v>6.38</v>
      </c>
      <c r="AN170">
        <v>41.8</v>
      </c>
      <c r="AO170" s="14" t="e">
        <f>VLOOKUP(PaquetesTramos_estados_1[[#This Row],[tienda_stock]],#REF!,2,0)</f>
        <v>#REF!</v>
      </c>
      <c r="AP170" s="18">
        <v>1.0138888888888888</v>
      </c>
      <c r="AQ170" s="19" t="str">
        <f>IF(PaquetesTramos_estados_1[[#This Row],[estado_paquete]]="Empaquetado","listo",PaquetesTramos_estados_1[[#This Row],[pagado]]+(PaquetesTramos_estados_1[[#This Row],[Lead Time]]-1))</f>
        <v>listo</v>
      </c>
      <c r="AR170" s="16" t="str">
        <f ca="1">IF(PaquetesTramos_estados_1[[#This Row],[estado_paquete]]="empaquetado","listo",TEXT((DAY(TODAY())-DAY(PaquetesTramos_estados_1[[#This Row],[pagado]])),"dd")&amp;" Dias")</f>
        <v>listo</v>
      </c>
      <c r="AS170" s="14" t="str">
        <f ca="1">IF(PaquetesTramos_estados_1[[#This Row],[estado_paquete]]="Empaquetado","listo",IF(NOW()&lt;PaquetesTramos_estados_1[[#This Row],[TimeLimite]],"Dentro de Tiempo","Fuera de Tiempo"))</f>
        <v>listo</v>
      </c>
      <c r="AT170" s="19" t="str">
        <f t="shared" si="2"/>
        <v>11:11</v>
      </c>
    </row>
    <row r="171" spans="1:46" x14ac:dyDescent="0.25">
      <c r="A171" s="14" t="s">
        <v>661</v>
      </c>
      <c r="B171" s="14" t="s">
        <v>292</v>
      </c>
      <c r="C171" s="14" t="s">
        <v>288</v>
      </c>
      <c r="D171" s="14" t="s">
        <v>1</v>
      </c>
      <c r="E171" s="14" t="s">
        <v>1</v>
      </c>
      <c r="F171" s="14" t="s">
        <v>94</v>
      </c>
      <c r="G171" s="14" t="s">
        <v>89</v>
      </c>
      <c r="H171" s="14" t="s">
        <v>288</v>
      </c>
      <c r="I171" s="14" t="s">
        <v>288</v>
      </c>
      <c r="J171" s="15">
        <v>45440</v>
      </c>
      <c r="K171" s="14" t="s">
        <v>662</v>
      </c>
      <c r="L171" s="16">
        <v>45439.476736111108</v>
      </c>
      <c r="M171" s="16">
        <v>45439.577928240738</v>
      </c>
      <c r="N171" s="16"/>
      <c r="O171" s="14" t="s">
        <v>288</v>
      </c>
      <c r="P171" s="14" t="s">
        <v>288</v>
      </c>
      <c r="Q171" s="14" t="s">
        <v>288</v>
      </c>
      <c r="R171" s="14" t="s">
        <v>288</v>
      </c>
      <c r="S171" s="14" t="s">
        <v>288</v>
      </c>
      <c r="T171" s="14" t="s">
        <v>292</v>
      </c>
      <c r="U171" s="14" t="s">
        <v>5</v>
      </c>
      <c r="V171" s="14" t="s">
        <v>87</v>
      </c>
      <c r="W171" s="14" t="s">
        <v>288</v>
      </c>
      <c r="X171" s="14" t="s">
        <v>288</v>
      </c>
      <c r="Y171" s="14" t="s">
        <v>288</v>
      </c>
      <c r="Z171" s="14" t="s">
        <v>288</v>
      </c>
      <c r="AA171" s="14" t="s">
        <v>7</v>
      </c>
      <c r="AB171" s="14" t="s">
        <v>663</v>
      </c>
      <c r="AC171" s="14" t="s">
        <v>8</v>
      </c>
      <c r="AD171" s="14" t="s">
        <v>27</v>
      </c>
      <c r="AE171" s="14" t="s">
        <v>5</v>
      </c>
      <c r="AF171" s="14" t="s">
        <v>290</v>
      </c>
      <c r="AG171" s="14" t="s">
        <v>291</v>
      </c>
      <c r="AH171" s="14" t="s">
        <v>664</v>
      </c>
      <c r="AI171">
        <v>10265214</v>
      </c>
      <c r="AJ171" s="16">
        <v>45439.476736111108</v>
      </c>
      <c r="AK171">
        <v>2</v>
      </c>
      <c r="AL171">
        <v>207.71</v>
      </c>
      <c r="AM171">
        <v>37.39</v>
      </c>
      <c r="AN171">
        <v>245.1</v>
      </c>
      <c r="AO171" s="14" t="e">
        <f>VLOOKUP(PaquetesTramos_estados_1[[#This Row],[tienda_stock]],#REF!,2,0)</f>
        <v>#REF!</v>
      </c>
      <c r="AP171" s="18">
        <v>1.0138888888888888</v>
      </c>
      <c r="AQ171" s="19" t="str">
        <f>IF(PaquetesTramos_estados_1[[#This Row],[estado_paquete]]="Empaquetado","listo",PaquetesTramos_estados_1[[#This Row],[pagado]]+(PaquetesTramos_estados_1[[#This Row],[Lead Time]]-1))</f>
        <v>listo</v>
      </c>
      <c r="AR171" s="16" t="str">
        <f ca="1">IF(PaquetesTramos_estados_1[[#This Row],[estado_paquete]]="empaquetado","listo",TEXT((DAY(TODAY())-DAY(PaquetesTramos_estados_1[[#This Row],[pagado]])),"dd")&amp;" Dias")</f>
        <v>listo</v>
      </c>
      <c r="AS171" s="14" t="str">
        <f ca="1">IF(PaquetesTramos_estados_1[[#This Row],[estado_paquete]]="Empaquetado","listo",IF(NOW()&lt;PaquetesTramos_estados_1[[#This Row],[TimeLimite]],"Dentro de Tiempo","Fuera de Tiempo"))</f>
        <v>listo</v>
      </c>
      <c r="AT171" s="19" t="str">
        <f t="shared" si="2"/>
        <v>11:26</v>
      </c>
    </row>
    <row r="172" spans="1:46" x14ac:dyDescent="0.25">
      <c r="A172" s="14" t="s">
        <v>665</v>
      </c>
      <c r="B172" s="14" t="s">
        <v>292</v>
      </c>
      <c r="C172" s="14" t="s">
        <v>156</v>
      </c>
      <c r="D172" s="14" t="s">
        <v>46</v>
      </c>
      <c r="E172" s="14" t="s">
        <v>157</v>
      </c>
      <c r="F172" s="14" t="s">
        <v>158</v>
      </c>
      <c r="G172" s="14" t="s">
        <v>35</v>
      </c>
      <c r="H172" s="14" t="s">
        <v>288</v>
      </c>
      <c r="I172" s="14" t="s">
        <v>288</v>
      </c>
      <c r="J172" s="15">
        <v>45442</v>
      </c>
      <c r="K172" s="14" t="s">
        <v>666</v>
      </c>
      <c r="L172" s="16">
        <v>45439.531273148146</v>
      </c>
      <c r="M172" s="16">
        <v>45439.857118055559</v>
      </c>
      <c r="N172" s="16"/>
      <c r="O172" s="14" t="s">
        <v>288</v>
      </c>
      <c r="P172" s="14" t="s">
        <v>288</v>
      </c>
      <c r="Q172" s="14" t="s">
        <v>288</v>
      </c>
      <c r="R172" s="14" t="s">
        <v>288</v>
      </c>
      <c r="S172" s="14" t="s">
        <v>288</v>
      </c>
      <c r="T172" s="14" t="s">
        <v>292</v>
      </c>
      <c r="U172" s="14" t="s">
        <v>5</v>
      </c>
      <c r="V172" s="14" t="s">
        <v>6</v>
      </c>
      <c r="W172" s="14" t="s">
        <v>156</v>
      </c>
      <c r="X172" s="14" t="s">
        <v>46</v>
      </c>
      <c r="Y172" s="14" t="s">
        <v>157</v>
      </c>
      <c r="Z172" s="14" t="s">
        <v>158</v>
      </c>
      <c r="AA172" s="14" t="s">
        <v>7</v>
      </c>
      <c r="AB172" s="14" t="s">
        <v>667</v>
      </c>
      <c r="AC172" s="14" t="s">
        <v>8</v>
      </c>
      <c r="AD172" s="14" t="s">
        <v>32</v>
      </c>
      <c r="AE172" s="14" t="s">
        <v>5</v>
      </c>
      <c r="AF172" s="14" t="s">
        <v>290</v>
      </c>
      <c r="AG172" s="14" t="s">
        <v>291</v>
      </c>
      <c r="AH172" s="14" t="s">
        <v>668</v>
      </c>
      <c r="AI172">
        <v>43279819</v>
      </c>
      <c r="AJ172" s="16">
        <v>45439.531273148146</v>
      </c>
      <c r="AK172">
        <v>3</v>
      </c>
      <c r="AL172">
        <v>303.55</v>
      </c>
      <c r="AM172">
        <v>54.65</v>
      </c>
      <c r="AN172">
        <v>358.2</v>
      </c>
      <c r="AO172" s="14" t="e">
        <f>VLOOKUP(PaquetesTramos_estados_1[[#This Row],[tienda_stock]],#REF!,2,0)</f>
        <v>#REF!</v>
      </c>
      <c r="AP172" s="18">
        <v>1.0138888888888888</v>
      </c>
      <c r="AQ172" s="19" t="str">
        <f>IF(PaquetesTramos_estados_1[[#This Row],[estado_paquete]]="Empaquetado","listo",PaquetesTramos_estados_1[[#This Row],[pagado]]+(PaquetesTramos_estados_1[[#This Row],[Lead Time]]-1))</f>
        <v>listo</v>
      </c>
      <c r="AR172" s="16" t="str">
        <f ca="1">IF(PaquetesTramos_estados_1[[#This Row],[estado_paquete]]="empaquetado","listo",TEXT((DAY(TODAY())-DAY(PaquetesTramos_estados_1[[#This Row],[pagado]])),"dd")&amp;" Dias")</f>
        <v>listo</v>
      </c>
      <c r="AS172" s="14" t="str">
        <f ca="1">IF(PaquetesTramos_estados_1[[#This Row],[estado_paquete]]="Empaquetado","listo",IF(NOW()&lt;PaquetesTramos_estados_1[[#This Row],[TimeLimite]],"Dentro de Tiempo","Fuera de Tiempo"))</f>
        <v>listo</v>
      </c>
      <c r="AT172" s="19" t="str">
        <f t="shared" si="2"/>
        <v>12:45</v>
      </c>
    </row>
    <row r="173" spans="1:46" x14ac:dyDescent="0.25">
      <c r="A173" s="14" t="s">
        <v>669</v>
      </c>
      <c r="B173" s="14" t="s">
        <v>292</v>
      </c>
      <c r="C173" s="14" t="s">
        <v>123</v>
      </c>
      <c r="D173" s="14" t="s">
        <v>105</v>
      </c>
      <c r="E173" s="14" t="s">
        <v>105</v>
      </c>
      <c r="F173" s="14" t="s">
        <v>105</v>
      </c>
      <c r="G173" s="14" t="s">
        <v>35</v>
      </c>
      <c r="H173" s="14" t="s">
        <v>288</v>
      </c>
      <c r="I173" s="14" t="s">
        <v>288</v>
      </c>
      <c r="J173" s="15">
        <v>45443</v>
      </c>
      <c r="K173" s="14" t="s">
        <v>670</v>
      </c>
      <c r="L173" s="16">
        <v>45439.584108796298</v>
      </c>
      <c r="M173" s="16">
        <v>45439.731053240743</v>
      </c>
      <c r="N173" s="16"/>
      <c r="O173" s="14" t="s">
        <v>288</v>
      </c>
      <c r="P173" s="14" t="s">
        <v>288</v>
      </c>
      <c r="Q173" s="14" t="s">
        <v>288</v>
      </c>
      <c r="R173" s="14" t="s">
        <v>288</v>
      </c>
      <c r="S173" s="14" t="s">
        <v>288</v>
      </c>
      <c r="T173" s="14" t="s">
        <v>292</v>
      </c>
      <c r="U173" s="14" t="s">
        <v>5</v>
      </c>
      <c r="V173" s="14" t="s">
        <v>6</v>
      </c>
      <c r="W173" s="14" t="s">
        <v>123</v>
      </c>
      <c r="X173" s="14" t="s">
        <v>105</v>
      </c>
      <c r="Y173" s="14" t="s">
        <v>105</v>
      </c>
      <c r="Z173" s="14" t="s">
        <v>105</v>
      </c>
      <c r="AA173" s="14" t="s">
        <v>7</v>
      </c>
      <c r="AB173" s="14" t="s">
        <v>671</v>
      </c>
      <c r="AC173" s="14" t="s">
        <v>8</v>
      </c>
      <c r="AD173" s="14" t="s">
        <v>88</v>
      </c>
      <c r="AE173" s="14" t="s">
        <v>5</v>
      </c>
      <c r="AF173" s="14" t="s">
        <v>290</v>
      </c>
      <c r="AG173" s="14" t="s">
        <v>291</v>
      </c>
      <c r="AH173" s="14" t="s">
        <v>672</v>
      </c>
      <c r="AI173">
        <v>26698564</v>
      </c>
      <c r="AJ173" s="16">
        <v>45439.584108796298</v>
      </c>
      <c r="AK173">
        <v>2</v>
      </c>
      <c r="AL173">
        <v>264.99</v>
      </c>
      <c r="AM173">
        <v>47.71</v>
      </c>
      <c r="AN173">
        <v>312.7</v>
      </c>
      <c r="AO173" s="14" t="e">
        <f>VLOOKUP(PaquetesTramos_estados_1[[#This Row],[tienda_stock]],#REF!,2,0)</f>
        <v>#REF!</v>
      </c>
      <c r="AP173" s="18">
        <v>1.0138888888888888</v>
      </c>
      <c r="AQ173" s="19" t="str">
        <f>IF(PaquetesTramos_estados_1[[#This Row],[estado_paquete]]="Empaquetado","listo",PaquetesTramos_estados_1[[#This Row],[pagado]]+(PaquetesTramos_estados_1[[#This Row],[Lead Time]]-1))</f>
        <v>listo</v>
      </c>
      <c r="AR173" s="16" t="str">
        <f ca="1">IF(PaquetesTramos_estados_1[[#This Row],[estado_paquete]]="empaquetado","listo",TEXT((DAY(TODAY())-DAY(PaquetesTramos_estados_1[[#This Row],[pagado]])),"dd")&amp;" Dias")</f>
        <v>listo</v>
      </c>
      <c r="AS173" s="14" t="str">
        <f ca="1">IF(PaquetesTramos_estados_1[[#This Row],[estado_paquete]]="Empaquetado","listo",IF(NOW()&lt;PaquetesTramos_estados_1[[#This Row],[TimeLimite]],"Dentro de Tiempo","Fuera de Tiempo"))</f>
        <v>listo</v>
      </c>
      <c r="AT173" s="19" t="str">
        <f t="shared" si="2"/>
        <v>14:01</v>
      </c>
    </row>
    <row r="174" spans="1:46" x14ac:dyDescent="0.25">
      <c r="A174" s="14" t="s">
        <v>673</v>
      </c>
      <c r="B174" s="14" t="s">
        <v>292</v>
      </c>
      <c r="C174" s="14" t="s">
        <v>101</v>
      </c>
      <c r="D174" s="14" t="s">
        <v>102</v>
      </c>
      <c r="E174" s="14" t="s">
        <v>103</v>
      </c>
      <c r="F174" s="14" t="s">
        <v>102</v>
      </c>
      <c r="G174" s="14" t="s">
        <v>35</v>
      </c>
      <c r="H174" s="14" t="s">
        <v>288</v>
      </c>
      <c r="I174" s="14" t="s">
        <v>288</v>
      </c>
      <c r="J174" s="15">
        <v>45442</v>
      </c>
      <c r="K174" s="14" t="s">
        <v>674</v>
      </c>
      <c r="L174" s="16">
        <v>45439.594826388886</v>
      </c>
      <c r="M174" s="16">
        <v>45440.21130787037</v>
      </c>
      <c r="N174" s="16"/>
      <c r="O174" s="14" t="s">
        <v>288</v>
      </c>
      <c r="P174" s="14" t="s">
        <v>288</v>
      </c>
      <c r="Q174" s="14" t="s">
        <v>288</v>
      </c>
      <c r="R174" s="14" t="s">
        <v>288</v>
      </c>
      <c r="S174" s="14" t="s">
        <v>288</v>
      </c>
      <c r="T174" s="14" t="s">
        <v>292</v>
      </c>
      <c r="U174" s="14" t="s">
        <v>5</v>
      </c>
      <c r="V174" s="14" t="s">
        <v>6</v>
      </c>
      <c r="W174" s="14" t="s">
        <v>101</v>
      </c>
      <c r="X174" s="14" t="s">
        <v>102</v>
      </c>
      <c r="Y174" s="14" t="s">
        <v>103</v>
      </c>
      <c r="Z174" s="14" t="s">
        <v>102</v>
      </c>
      <c r="AA174" s="14" t="s">
        <v>7</v>
      </c>
      <c r="AB174" s="14" t="s">
        <v>675</v>
      </c>
      <c r="AC174" s="14" t="s">
        <v>8</v>
      </c>
      <c r="AD174" s="14" t="s">
        <v>32</v>
      </c>
      <c r="AE174" s="14" t="s">
        <v>5</v>
      </c>
      <c r="AF174" s="14" t="s">
        <v>290</v>
      </c>
      <c r="AG174" s="14" t="s">
        <v>291</v>
      </c>
      <c r="AH174" s="14" t="s">
        <v>676</v>
      </c>
      <c r="AI174">
        <v>73366934</v>
      </c>
      <c r="AJ174" s="16">
        <v>45439.594826388886</v>
      </c>
      <c r="AK174">
        <v>2</v>
      </c>
      <c r="AL174">
        <v>184.66</v>
      </c>
      <c r="AM174">
        <v>33.24</v>
      </c>
      <c r="AN174">
        <v>217.9</v>
      </c>
      <c r="AO174" s="14" t="e">
        <f>VLOOKUP(PaquetesTramos_estados_1[[#This Row],[tienda_stock]],#REF!,2,0)</f>
        <v>#REF!</v>
      </c>
      <c r="AP174" s="18">
        <v>1.0138888888888888</v>
      </c>
      <c r="AQ174" s="19" t="str">
        <f>IF(PaquetesTramos_estados_1[[#This Row],[estado_paquete]]="Empaquetado","listo",PaquetesTramos_estados_1[[#This Row],[pagado]]+(PaquetesTramos_estados_1[[#This Row],[Lead Time]]-1))</f>
        <v>listo</v>
      </c>
      <c r="AR174" s="16" t="str">
        <f ca="1">IF(PaquetesTramos_estados_1[[#This Row],[estado_paquete]]="empaquetado","listo",TEXT((DAY(TODAY())-DAY(PaquetesTramos_estados_1[[#This Row],[pagado]])),"dd")&amp;" Dias")</f>
        <v>listo</v>
      </c>
      <c r="AS174" s="14" t="str">
        <f ca="1">IF(PaquetesTramos_estados_1[[#This Row],[estado_paquete]]="Empaquetado","listo",IF(NOW()&lt;PaquetesTramos_estados_1[[#This Row],[TimeLimite]],"Dentro de Tiempo","Fuera de Tiempo"))</f>
        <v>listo</v>
      </c>
      <c r="AT174" s="19" t="str">
        <f t="shared" si="2"/>
        <v>14:16</v>
      </c>
    </row>
    <row r="175" spans="1:46" x14ac:dyDescent="0.25">
      <c r="A175" s="14" t="s">
        <v>677</v>
      </c>
      <c r="B175" s="14" t="s">
        <v>292</v>
      </c>
      <c r="C175" s="14" t="s">
        <v>288</v>
      </c>
      <c r="D175" s="14" t="s">
        <v>1</v>
      </c>
      <c r="E175" s="14" t="s">
        <v>1</v>
      </c>
      <c r="F175" s="14" t="s">
        <v>62</v>
      </c>
      <c r="G175" s="14" t="s">
        <v>89</v>
      </c>
      <c r="H175" s="14" t="s">
        <v>288</v>
      </c>
      <c r="I175" s="14" t="s">
        <v>288</v>
      </c>
      <c r="J175" s="15">
        <v>45440</v>
      </c>
      <c r="K175" s="14" t="s">
        <v>678</v>
      </c>
      <c r="L175" s="16">
        <v>45439.603506944448</v>
      </c>
      <c r="M175" s="16">
        <v>45439.907083333332</v>
      </c>
      <c r="N175" s="16"/>
      <c r="O175" s="14" t="s">
        <v>288</v>
      </c>
      <c r="P175" s="14" t="s">
        <v>288</v>
      </c>
      <c r="Q175" s="14" t="s">
        <v>288</v>
      </c>
      <c r="R175" s="14" t="s">
        <v>288</v>
      </c>
      <c r="S175" s="14" t="s">
        <v>288</v>
      </c>
      <c r="T175" s="14" t="s">
        <v>292</v>
      </c>
      <c r="U175" s="14" t="s">
        <v>5</v>
      </c>
      <c r="V175" s="14" t="s">
        <v>87</v>
      </c>
      <c r="W175" s="14" t="s">
        <v>288</v>
      </c>
      <c r="X175" s="14" t="s">
        <v>288</v>
      </c>
      <c r="Y175" s="14" t="s">
        <v>288</v>
      </c>
      <c r="Z175" s="14" t="s">
        <v>288</v>
      </c>
      <c r="AA175" s="14" t="s">
        <v>56</v>
      </c>
      <c r="AB175" s="14" t="s">
        <v>679</v>
      </c>
      <c r="AC175" s="14" t="s">
        <v>8</v>
      </c>
      <c r="AD175" s="14" t="s">
        <v>93</v>
      </c>
      <c r="AE175" s="14" t="s">
        <v>5</v>
      </c>
      <c r="AF175" s="14" t="s">
        <v>290</v>
      </c>
      <c r="AG175" s="14" t="s">
        <v>291</v>
      </c>
      <c r="AH175" s="14" t="s">
        <v>680</v>
      </c>
      <c r="AI175">
        <v>72729969</v>
      </c>
      <c r="AJ175" s="16">
        <v>45439.603506944448</v>
      </c>
      <c r="AK175">
        <v>6</v>
      </c>
      <c r="AL175">
        <v>870.6</v>
      </c>
      <c r="AM175">
        <v>156.69999999999999</v>
      </c>
      <c r="AN175">
        <v>1027.3</v>
      </c>
      <c r="AO175" s="14" t="e">
        <f>VLOOKUP(PaquetesTramos_estados_1[[#This Row],[tienda_stock]],#REF!,2,0)</f>
        <v>#REF!</v>
      </c>
      <c r="AP175" s="18">
        <v>1.0138888888888888</v>
      </c>
      <c r="AQ175" s="19" t="str">
        <f>IF(PaquetesTramos_estados_1[[#This Row],[estado_paquete]]="Empaquetado","listo",PaquetesTramos_estados_1[[#This Row],[pagado]]+(PaquetesTramos_estados_1[[#This Row],[Lead Time]]-1))</f>
        <v>listo</v>
      </c>
      <c r="AR175" s="16" t="str">
        <f ca="1">IF(PaquetesTramos_estados_1[[#This Row],[estado_paquete]]="empaquetado","listo",TEXT((DAY(TODAY())-DAY(PaquetesTramos_estados_1[[#This Row],[pagado]])),"dd")&amp;" Dias")</f>
        <v>listo</v>
      </c>
      <c r="AS175" s="14" t="str">
        <f ca="1">IF(PaquetesTramos_estados_1[[#This Row],[estado_paquete]]="Empaquetado","listo",IF(NOW()&lt;PaquetesTramos_estados_1[[#This Row],[TimeLimite]],"Dentro de Tiempo","Fuera de Tiempo"))</f>
        <v>listo</v>
      </c>
      <c r="AT175" s="19" t="str">
        <f t="shared" si="2"/>
        <v>14:29</v>
      </c>
    </row>
    <row r="176" spans="1:46" x14ac:dyDescent="0.25">
      <c r="A176" s="14" t="s">
        <v>681</v>
      </c>
      <c r="B176" s="14" t="s">
        <v>17</v>
      </c>
      <c r="C176" s="14" t="s">
        <v>5</v>
      </c>
      <c r="D176" s="14" t="s">
        <v>1</v>
      </c>
      <c r="E176" s="14" t="s">
        <v>1</v>
      </c>
      <c r="F176" s="14" t="s">
        <v>19</v>
      </c>
      <c r="G176" s="14" t="s">
        <v>3</v>
      </c>
      <c r="H176" s="14" t="s">
        <v>288</v>
      </c>
      <c r="I176" s="14" t="s">
        <v>288</v>
      </c>
      <c r="J176" s="15">
        <v>45440</v>
      </c>
      <c r="K176" s="14" t="s">
        <v>682</v>
      </c>
      <c r="L176" s="16">
        <v>45439.603506944448</v>
      </c>
      <c r="M176" s="16"/>
      <c r="N176" s="16"/>
      <c r="O176" s="14" t="s">
        <v>288</v>
      </c>
      <c r="P176" s="14" t="s">
        <v>288</v>
      </c>
      <c r="Q176" s="14" t="s">
        <v>288</v>
      </c>
      <c r="R176" s="14" t="s">
        <v>288</v>
      </c>
      <c r="S176" s="14" t="s">
        <v>288</v>
      </c>
      <c r="T176" s="14" t="s">
        <v>17</v>
      </c>
      <c r="U176" s="14" t="s">
        <v>18</v>
      </c>
      <c r="V176" s="14" t="s">
        <v>87</v>
      </c>
      <c r="W176" s="14" t="s">
        <v>288</v>
      </c>
      <c r="X176" s="14" t="s">
        <v>288</v>
      </c>
      <c r="Y176" s="14" t="s">
        <v>288</v>
      </c>
      <c r="Z176" s="14" t="s">
        <v>288</v>
      </c>
      <c r="AA176" s="14" t="s">
        <v>56</v>
      </c>
      <c r="AB176" s="14" t="s">
        <v>679</v>
      </c>
      <c r="AC176" s="14" t="s">
        <v>8</v>
      </c>
      <c r="AD176" s="14" t="s">
        <v>93</v>
      </c>
      <c r="AE176" s="14" t="s">
        <v>5</v>
      </c>
      <c r="AF176" s="14" t="s">
        <v>290</v>
      </c>
      <c r="AG176" s="14" t="s">
        <v>291</v>
      </c>
      <c r="AH176" s="14" t="s">
        <v>680</v>
      </c>
      <c r="AI176">
        <v>72729969</v>
      </c>
      <c r="AJ176" s="16">
        <v>45439.603506944448</v>
      </c>
      <c r="AK176">
        <v>6</v>
      </c>
      <c r="AL176">
        <v>870.6</v>
      </c>
      <c r="AM176">
        <v>156.69999999999999</v>
      </c>
      <c r="AN176">
        <v>1027.3</v>
      </c>
      <c r="AO176" s="14" t="e">
        <f>VLOOKUP(PaquetesTramos_estados_1[[#This Row],[tienda_stock]],#REF!,2,0)</f>
        <v>#REF!</v>
      </c>
      <c r="AP176" s="18">
        <v>1.0138888888888888</v>
      </c>
      <c r="AQ176" s="19">
        <f>IF(PaquetesTramos_estados_1[[#This Row],[estado_paquete]]="Empaquetado","listo",PaquetesTramos_estados_1[[#This Row],[pagado]]+(PaquetesTramos_estados_1[[#This Row],[Lead Time]]-1))</f>
        <v>45439.617395833338</v>
      </c>
      <c r="AR176" s="16" t="e">
        <f ca="1">IF(PaquetesTramos_estados_1[[#This Row],[estado_paquete]]="empaquetado","listo",TEXT((DAY(TODAY())-DAY(PaquetesTramos_estados_1[[#This Row],[pagado]])),"dd")&amp;" Dias")</f>
        <v>#VALUE!</v>
      </c>
      <c r="AS1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76" s="19" t="str">
        <f t="shared" si="2"/>
        <v>14:29</v>
      </c>
    </row>
    <row r="177" spans="1:46" x14ac:dyDescent="0.25">
      <c r="A177" s="14" t="s">
        <v>683</v>
      </c>
      <c r="B177" s="14" t="s">
        <v>292</v>
      </c>
      <c r="C177" s="14" t="s">
        <v>83</v>
      </c>
      <c r="D177" s="14" t="s">
        <v>118</v>
      </c>
      <c r="E177" s="14" t="s">
        <v>119</v>
      </c>
      <c r="F177" s="14" t="s">
        <v>119</v>
      </c>
      <c r="G177" s="14" t="s">
        <v>35</v>
      </c>
      <c r="H177" s="14" t="s">
        <v>288</v>
      </c>
      <c r="I177" s="14" t="s">
        <v>288</v>
      </c>
      <c r="J177" s="15">
        <v>45444</v>
      </c>
      <c r="K177" s="14" t="s">
        <v>684</v>
      </c>
      <c r="L177" s="16">
        <v>45439.617939814816</v>
      </c>
      <c r="M177" s="16">
        <v>45439.767569444448</v>
      </c>
      <c r="N177" s="16"/>
      <c r="O177" s="14" t="s">
        <v>288</v>
      </c>
      <c r="P177" s="14" t="s">
        <v>288</v>
      </c>
      <c r="Q177" s="14" t="s">
        <v>288</v>
      </c>
      <c r="R177" s="14" t="s">
        <v>288</v>
      </c>
      <c r="S177" s="14" t="s">
        <v>288</v>
      </c>
      <c r="T177" s="14" t="s">
        <v>292</v>
      </c>
      <c r="U177" s="14" t="s">
        <v>5</v>
      </c>
      <c r="V177" s="14" t="s">
        <v>6</v>
      </c>
      <c r="W177" s="14" t="s">
        <v>83</v>
      </c>
      <c r="X177" s="14" t="s">
        <v>118</v>
      </c>
      <c r="Y177" s="14" t="s">
        <v>119</v>
      </c>
      <c r="Z177" s="14" t="s">
        <v>119</v>
      </c>
      <c r="AA177" s="14" t="s">
        <v>7</v>
      </c>
      <c r="AB177" s="14" t="s">
        <v>685</v>
      </c>
      <c r="AC177" s="14" t="s">
        <v>8</v>
      </c>
      <c r="AD177" s="14" t="s">
        <v>88</v>
      </c>
      <c r="AE177" s="14" t="s">
        <v>5</v>
      </c>
      <c r="AF177" s="14" t="s">
        <v>290</v>
      </c>
      <c r="AG177" s="14" t="s">
        <v>291</v>
      </c>
      <c r="AH177" s="14" t="s">
        <v>686</v>
      </c>
      <c r="AI177">
        <v>47206684</v>
      </c>
      <c r="AJ177" s="16">
        <v>45439.617939814816</v>
      </c>
      <c r="AK177">
        <v>1</v>
      </c>
      <c r="AL177">
        <v>163.56</v>
      </c>
      <c r="AM177">
        <v>29.44</v>
      </c>
      <c r="AN177">
        <v>193</v>
      </c>
      <c r="AO177" s="14" t="e">
        <f>VLOOKUP(PaquetesTramos_estados_1[[#This Row],[tienda_stock]],#REF!,2,0)</f>
        <v>#REF!</v>
      </c>
      <c r="AP177" s="18">
        <v>1.0138888888888888</v>
      </c>
      <c r="AQ177" s="19" t="str">
        <f>IF(PaquetesTramos_estados_1[[#This Row],[estado_paquete]]="Empaquetado","listo",PaquetesTramos_estados_1[[#This Row],[pagado]]+(PaquetesTramos_estados_1[[#This Row],[Lead Time]]-1))</f>
        <v>listo</v>
      </c>
      <c r="AR177" s="16" t="str">
        <f ca="1">IF(PaquetesTramos_estados_1[[#This Row],[estado_paquete]]="empaquetado","listo",TEXT((DAY(TODAY())-DAY(PaquetesTramos_estados_1[[#This Row],[pagado]])),"dd")&amp;" Dias")</f>
        <v>listo</v>
      </c>
      <c r="AS177" s="14" t="str">
        <f ca="1">IF(PaquetesTramos_estados_1[[#This Row],[estado_paquete]]="Empaquetado","listo",IF(NOW()&lt;PaquetesTramos_estados_1[[#This Row],[TimeLimite]],"Dentro de Tiempo","Fuera de Tiempo"))</f>
        <v>listo</v>
      </c>
      <c r="AT177" s="19" t="str">
        <f t="shared" si="2"/>
        <v>14:49</v>
      </c>
    </row>
    <row r="178" spans="1:46" x14ac:dyDescent="0.25">
      <c r="A178" s="14" t="s">
        <v>687</v>
      </c>
      <c r="B178" s="14" t="s">
        <v>292</v>
      </c>
      <c r="C178" s="14" t="s">
        <v>288</v>
      </c>
      <c r="D178" s="14" t="s">
        <v>46</v>
      </c>
      <c r="E178" s="14" t="s">
        <v>688</v>
      </c>
      <c r="F178" s="14" t="s">
        <v>688</v>
      </c>
      <c r="G178" s="14" t="s">
        <v>30</v>
      </c>
      <c r="H178" s="14" t="s">
        <v>689</v>
      </c>
      <c r="I178" s="14" t="s">
        <v>288</v>
      </c>
      <c r="J178" s="15">
        <v>45444</v>
      </c>
      <c r="K178" s="14" t="s">
        <v>690</v>
      </c>
      <c r="L178" s="16">
        <v>45439.627118055556</v>
      </c>
      <c r="M178" s="16">
        <v>45440.321851851855</v>
      </c>
      <c r="N178" s="16"/>
      <c r="O178" s="14" t="s">
        <v>288</v>
      </c>
      <c r="P178" s="14" t="s">
        <v>288</v>
      </c>
      <c r="Q178" s="14" t="s">
        <v>288</v>
      </c>
      <c r="R178" s="14" t="s">
        <v>288</v>
      </c>
      <c r="S178" s="14" t="s">
        <v>288</v>
      </c>
      <c r="T178" s="14" t="s">
        <v>292</v>
      </c>
      <c r="U178" s="14" t="s">
        <v>41</v>
      </c>
      <c r="V178" s="14" t="s">
        <v>87</v>
      </c>
      <c r="W178" s="14" t="s">
        <v>288</v>
      </c>
      <c r="X178" s="14" t="s">
        <v>288</v>
      </c>
      <c r="Y178" s="14" t="s">
        <v>288</v>
      </c>
      <c r="Z178" s="14" t="s">
        <v>288</v>
      </c>
      <c r="AA178" s="14" t="s">
        <v>7</v>
      </c>
      <c r="AB178" s="14" t="s">
        <v>691</v>
      </c>
      <c r="AC178" s="14" t="s">
        <v>8</v>
      </c>
      <c r="AD178" s="14" t="s">
        <v>27</v>
      </c>
      <c r="AE178" s="14" t="s">
        <v>5</v>
      </c>
      <c r="AF178" s="14" t="s">
        <v>290</v>
      </c>
      <c r="AG178" s="14" t="s">
        <v>291</v>
      </c>
      <c r="AH178" s="14" t="s">
        <v>692</v>
      </c>
      <c r="AI178">
        <v>45855136</v>
      </c>
      <c r="AJ178" s="16">
        <v>45439.627118055556</v>
      </c>
      <c r="AK178">
        <v>2</v>
      </c>
      <c r="AL178">
        <v>123.9</v>
      </c>
      <c r="AM178">
        <v>22.3</v>
      </c>
      <c r="AN178">
        <v>146.19999999999999</v>
      </c>
      <c r="AO178" s="14" t="e">
        <f>VLOOKUP(PaquetesTramos_estados_1[[#This Row],[tienda_stock]],#REF!,2,0)</f>
        <v>#REF!</v>
      </c>
      <c r="AP178" s="18">
        <v>1.0138888888888888</v>
      </c>
      <c r="AQ178" s="19" t="str">
        <f>IF(PaquetesTramos_estados_1[[#This Row],[estado_paquete]]="Empaquetado","listo",PaquetesTramos_estados_1[[#This Row],[pagado]]+(PaquetesTramos_estados_1[[#This Row],[Lead Time]]-1))</f>
        <v>listo</v>
      </c>
      <c r="AR178" s="16" t="str">
        <f ca="1">IF(PaquetesTramos_estados_1[[#This Row],[estado_paquete]]="empaquetado","listo",TEXT((DAY(TODAY())-DAY(PaquetesTramos_estados_1[[#This Row],[pagado]])),"dd")&amp;" Dias")</f>
        <v>listo</v>
      </c>
      <c r="AS178" s="14" t="str">
        <f ca="1">IF(PaquetesTramos_estados_1[[#This Row],[estado_paquete]]="Empaquetado","listo",IF(NOW()&lt;PaquetesTramos_estados_1[[#This Row],[TimeLimite]],"Dentro de Tiempo","Fuera de Tiempo"))</f>
        <v>listo</v>
      </c>
      <c r="AT178" s="19" t="str">
        <f t="shared" si="2"/>
        <v>15:03</v>
      </c>
    </row>
    <row r="179" spans="1:46" x14ac:dyDescent="0.25">
      <c r="A179" s="14" t="s">
        <v>693</v>
      </c>
      <c r="B179" s="14" t="s">
        <v>17</v>
      </c>
      <c r="C179" s="14" t="s">
        <v>5</v>
      </c>
      <c r="D179" s="14" t="s">
        <v>1</v>
      </c>
      <c r="E179" s="14" t="s">
        <v>1</v>
      </c>
      <c r="F179" s="14" t="s">
        <v>19</v>
      </c>
      <c r="G179" s="14" t="s">
        <v>3</v>
      </c>
      <c r="H179" s="14" t="s">
        <v>288</v>
      </c>
      <c r="I179" s="14" t="s">
        <v>288</v>
      </c>
      <c r="J179" s="15">
        <v>45443</v>
      </c>
      <c r="K179" s="14" t="s">
        <v>694</v>
      </c>
      <c r="L179" s="16">
        <v>45439.69630787037</v>
      </c>
      <c r="M179" s="16"/>
      <c r="N179" s="16"/>
      <c r="O179" s="14" t="s">
        <v>288</v>
      </c>
      <c r="P179" s="14" t="s">
        <v>288</v>
      </c>
      <c r="Q179" s="14" t="s">
        <v>288</v>
      </c>
      <c r="R179" s="14" t="s">
        <v>288</v>
      </c>
      <c r="S179" s="14" t="s">
        <v>288</v>
      </c>
      <c r="T179" s="14" t="s">
        <v>17</v>
      </c>
      <c r="U179" s="14" t="s">
        <v>18</v>
      </c>
      <c r="V179" s="14" t="s">
        <v>6</v>
      </c>
      <c r="W179" s="14" t="s">
        <v>49</v>
      </c>
      <c r="X179" s="14" t="s">
        <v>50</v>
      </c>
      <c r="Y179" s="14" t="s">
        <v>51</v>
      </c>
      <c r="Z179" s="14" t="s">
        <v>51</v>
      </c>
      <c r="AA179" s="14" t="s">
        <v>56</v>
      </c>
      <c r="AB179" s="14" t="s">
        <v>613</v>
      </c>
      <c r="AC179" s="14" t="s">
        <v>8</v>
      </c>
      <c r="AD179" s="14" t="s">
        <v>27</v>
      </c>
      <c r="AE179" s="14" t="s">
        <v>5</v>
      </c>
      <c r="AF179" s="14" t="s">
        <v>290</v>
      </c>
      <c r="AG179" s="14" t="s">
        <v>291</v>
      </c>
      <c r="AH179" s="14" t="s">
        <v>614</v>
      </c>
      <c r="AI179">
        <v>71807163</v>
      </c>
      <c r="AJ179" s="16">
        <v>45439.69630787037</v>
      </c>
      <c r="AK179">
        <v>2</v>
      </c>
      <c r="AL179">
        <v>342.54</v>
      </c>
      <c r="AM179">
        <v>61.66</v>
      </c>
      <c r="AN179">
        <v>404.2</v>
      </c>
      <c r="AO179" s="14" t="e">
        <f>VLOOKUP(PaquetesTramos_estados_1[[#This Row],[tienda_stock]],#REF!,2,0)</f>
        <v>#REF!</v>
      </c>
      <c r="AP179" s="18">
        <v>1.0138888888888888</v>
      </c>
      <c r="AQ179" s="19">
        <f>IF(PaquetesTramos_estados_1[[#This Row],[estado_paquete]]="Empaquetado","listo",PaquetesTramos_estados_1[[#This Row],[pagado]]+(PaquetesTramos_estados_1[[#This Row],[Lead Time]]-1))</f>
        <v>45439.710196759261</v>
      </c>
      <c r="AR179" s="16" t="e">
        <f ca="1">IF(PaquetesTramos_estados_1[[#This Row],[estado_paquete]]="empaquetado","listo",TEXT((DAY(TODAY())-DAY(PaquetesTramos_estados_1[[#This Row],[pagado]])),"dd")&amp;" Dias")</f>
        <v>#VALUE!</v>
      </c>
      <c r="AS1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79" s="19" t="str">
        <f t="shared" si="2"/>
        <v>16:42</v>
      </c>
    </row>
    <row r="180" spans="1:46" x14ac:dyDescent="0.25">
      <c r="A180" s="14" t="s">
        <v>695</v>
      </c>
      <c r="B180" s="14" t="s">
        <v>292</v>
      </c>
      <c r="C180" s="14" t="s">
        <v>5</v>
      </c>
      <c r="D180" s="14" t="s">
        <v>1</v>
      </c>
      <c r="E180" s="14" t="s">
        <v>1</v>
      </c>
      <c r="F180" s="14" t="s">
        <v>19</v>
      </c>
      <c r="G180" s="14" t="s">
        <v>332</v>
      </c>
      <c r="H180" s="14" t="s">
        <v>288</v>
      </c>
      <c r="I180" s="14" t="s">
        <v>288</v>
      </c>
      <c r="J180" s="15">
        <v>45444</v>
      </c>
      <c r="K180" s="14" t="s">
        <v>696</v>
      </c>
      <c r="L180" s="16">
        <v>45439.721319444441</v>
      </c>
      <c r="M180" s="16">
        <v>45439.780833333331</v>
      </c>
      <c r="N180" s="16"/>
      <c r="O180" s="14" t="s">
        <v>288</v>
      </c>
      <c r="P180" s="14" t="s">
        <v>288</v>
      </c>
      <c r="Q180" s="14" t="s">
        <v>288</v>
      </c>
      <c r="R180" s="14" t="s">
        <v>288</v>
      </c>
      <c r="S180" s="14" t="s">
        <v>288</v>
      </c>
      <c r="T180" s="14" t="s">
        <v>292</v>
      </c>
      <c r="U180" s="14" t="s">
        <v>38</v>
      </c>
      <c r="V180" s="14" t="s">
        <v>6</v>
      </c>
      <c r="W180" s="14" t="s">
        <v>151</v>
      </c>
      <c r="X180" s="14" t="s">
        <v>81</v>
      </c>
      <c r="Y180" s="14" t="s">
        <v>82</v>
      </c>
      <c r="Z180" s="14" t="s">
        <v>82</v>
      </c>
      <c r="AA180" s="14" t="s">
        <v>7</v>
      </c>
      <c r="AB180" s="14" t="s">
        <v>697</v>
      </c>
      <c r="AC180" s="14" t="s">
        <v>8</v>
      </c>
      <c r="AD180" s="14" t="s">
        <v>9</v>
      </c>
      <c r="AE180" s="14" t="s">
        <v>151</v>
      </c>
      <c r="AF180" s="14" t="s">
        <v>290</v>
      </c>
      <c r="AG180" s="14" t="s">
        <v>291</v>
      </c>
      <c r="AH180" s="14" t="s">
        <v>698</v>
      </c>
      <c r="AI180">
        <v>42779676</v>
      </c>
      <c r="AJ180" s="16">
        <v>45439.721319444441</v>
      </c>
      <c r="AK180">
        <v>2</v>
      </c>
      <c r="AL180">
        <v>75.92</v>
      </c>
      <c r="AM180">
        <v>13.68</v>
      </c>
      <c r="AN180">
        <v>89.6</v>
      </c>
      <c r="AO180" s="14" t="e">
        <f>VLOOKUP(PaquetesTramos_estados_1[[#This Row],[tienda_stock]],#REF!,2,0)</f>
        <v>#REF!</v>
      </c>
      <c r="AP180" s="18">
        <v>1.0138888888888888</v>
      </c>
      <c r="AQ180" s="19" t="str">
        <f>IF(PaquetesTramos_estados_1[[#This Row],[estado_paquete]]="Empaquetado","listo",PaquetesTramos_estados_1[[#This Row],[pagado]]+(PaquetesTramos_estados_1[[#This Row],[Lead Time]]-1))</f>
        <v>listo</v>
      </c>
      <c r="AR180" s="16" t="str">
        <f ca="1">IF(PaquetesTramos_estados_1[[#This Row],[estado_paquete]]="empaquetado","listo",TEXT((DAY(TODAY())-DAY(PaquetesTramos_estados_1[[#This Row],[pagado]])),"dd")&amp;" Dias")</f>
        <v>listo</v>
      </c>
      <c r="AS180" s="14" t="str">
        <f ca="1">IF(PaquetesTramos_estados_1[[#This Row],[estado_paquete]]="Empaquetado","listo",IF(NOW()&lt;PaquetesTramos_estados_1[[#This Row],[TimeLimite]],"Dentro de Tiempo","Fuera de Tiempo"))</f>
        <v>listo</v>
      </c>
      <c r="AT180" s="19" t="str">
        <f t="shared" si="2"/>
        <v>17:18</v>
      </c>
    </row>
    <row r="181" spans="1:46" x14ac:dyDescent="0.25">
      <c r="A181" s="14" t="s">
        <v>699</v>
      </c>
      <c r="B181" s="14" t="s">
        <v>292</v>
      </c>
      <c r="C181" s="14" t="s">
        <v>39</v>
      </c>
      <c r="D181" s="14" t="s">
        <v>40</v>
      </c>
      <c r="E181" s="14" t="s">
        <v>40</v>
      </c>
      <c r="F181" s="14" t="s">
        <v>40</v>
      </c>
      <c r="G181" s="14" t="s">
        <v>35</v>
      </c>
      <c r="H181" s="14" t="s">
        <v>288</v>
      </c>
      <c r="I181" s="14" t="s">
        <v>288</v>
      </c>
      <c r="J181" s="15">
        <v>45444</v>
      </c>
      <c r="K181" s="14" t="s">
        <v>700</v>
      </c>
      <c r="L181" s="16">
        <v>45439.757511574076</v>
      </c>
      <c r="M181" s="16">
        <v>45440.303263888891</v>
      </c>
      <c r="N181" s="16"/>
      <c r="O181" s="14" t="s">
        <v>288</v>
      </c>
      <c r="P181" s="14" t="s">
        <v>288</v>
      </c>
      <c r="Q181" s="14" t="s">
        <v>288</v>
      </c>
      <c r="R181" s="14" t="s">
        <v>288</v>
      </c>
      <c r="S181" s="14" t="s">
        <v>288</v>
      </c>
      <c r="T181" s="14" t="s">
        <v>292</v>
      </c>
      <c r="U181" s="14" t="s">
        <v>5</v>
      </c>
      <c r="V181" s="14" t="s">
        <v>6</v>
      </c>
      <c r="W181" s="14" t="s">
        <v>39</v>
      </c>
      <c r="X181" s="14" t="s">
        <v>40</v>
      </c>
      <c r="Y181" s="14" t="s">
        <v>40</v>
      </c>
      <c r="Z181" s="14" t="s">
        <v>40</v>
      </c>
      <c r="AA181" s="14" t="s">
        <v>7</v>
      </c>
      <c r="AB181" s="14" t="s">
        <v>701</v>
      </c>
      <c r="AC181" s="14" t="s">
        <v>8</v>
      </c>
      <c r="AD181" s="14" t="s">
        <v>27</v>
      </c>
      <c r="AE181" s="14" t="s">
        <v>5</v>
      </c>
      <c r="AF181" s="14" t="s">
        <v>290</v>
      </c>
      <c r="AG181" s="14" t="s">
        <v>291</v>
      </c>
      <c r="AH181" s="14" t="s">
        <v>702</v>
      </c>
      <c r="AI181">
        <v>42721661</v>
      </c>
      <c r="AJ181" s="16">
        <v>45439.757511574076</v>
      </c>
      <c r="AK181">
        <v>1</v>
      </c>
      <c r="AL181">
        <v>69.400000000000006</v>
      </c>
      <c r="AM181">
        <v>12.5</v>
      </c>
      <c r="AN181">
        <v>81.900000000000006</v>
      </c>
      <c r="AO181" s="14" t="e">
        <f>VLOOKUP(PaquetesTramos_estados_1[[#This Row],[tienda_stock]],#REF!,2,0)</f>
        <v>#REF!</v>
      </c>
      <c r="AP181" s="18">
        <v>1.0138888888888888</v>
      </c>
      <c r="AQ181" s="19" t="str">
        <f>IF(PaquetesTramos_estados_1[[#This Row],[estado_paquete]]="Empaquetado","listo",PaquetesTramos_estados_1[[#This Row],[pagado]]+(PaquetesTramos_estados_1[[#This Row],[Lead Time]]-1))</f>
        <v>listo</v>
      </c>
      <c r="AR181" s="16" t="str">
        <f ca="1">IF(PaquetesTramos_estados_1[[#This Row],[estado_paquete]]="empaquetado","listo",TEXT((DAY(TODAY())-DAY(PaquetesTramos_estados_1[[#This Row],[pagado]])),"dd")&amp;" Dias")</f>
        <v>listo</v>
      </c>
      <c r="AS181" s="14" t="str">
        <f ca="1">IF(PaquetesTramos_estados_1[[#This Row],[estado_paquete]]="Empaquetado","listo",IF(NOW()&lt;PaquetesTramos_estados_1[[#This Row],[TimeLimite]],"Dentro de Tiempo","Fuera de Tiempo"))</f>
        <v>listo</v>
      </c>
      <c r="AT181" s="19" t="str">
        <f t="shared" si="2"/>
        <v>18:10</v>
      </c>
    </row>
    <row r="182" spans="1:46" x14ac:dyDescent="0.25">
      <c r="A182" s="14" t="s">
        <v>703</v>
      </c>
      <c r="B182" s="14" t="s">
        <v>20</v>
      </c>
      <c r="C182" s="14" t="s">
        <v>95</v>
      </c>
      <c r="D182" s="14" t="s">
        <v>96</v>
      </c>
      <c r="E182" s="14" t="s">
        <v>97</v>
      </c>
      <c r="F182" s="14" t="s">
        <v>98</v>
      </c>
      <c r="G182" s="14" t="s">
        <v>35</v>
      </c>
      <c r="H182" s="14" t="s">
        <v>288</v>
      </c>
      <c r="I182" s="14" t="s">
        <v>288</v>
      </c>
      <c r="J182" s="15">
        <v>45444</v>
      </c>
      <c r="K182" s="14" t="s">
        <v>704</v>
      </c>
      <c r="L182" s="16">
        <v>45439.769293981481</v>
      </c>
      <c r="M182" s="16"/>
      <c r="N182" s="16"/>
      <c r="O182" s="14" t="s">
        <v>288</v>
      </c>
      <c r="P182" s="14" t="s">
        <v>288</v>
      </c>
      <c r="Q182" s="14" t="s">
        <v>288</v>
      </c>
      <c r="R182" s="14" t="s">
        <v>288</v>
      </c>
      <c r="S182" s="14" t="s">
        <v>288</v>
      </c>
      <c r="T182" s="14" t="s">
        <v>20</v>
      </c>
      <c r="U182" s="14" t="s">
        <v>5</v>
      </c>
      <c r="V182" s="14" t="s">
        <v>6</v>
      </c>
      <c r="W182" s="14" t="s">
        <v>95</v>
      </c>
      <c r="X182" s="14" t="s">
        <v>96</v>
      </c>
      <c r="Y182" s="14" t="s">
        <v>97</v>
      </c>
      <c r="Z182" s="14" t="s">
        <v>98</v>
      </c>
      <c r="AA182" s="14" t="s">
        <v>7</v>
      </c>
      <c r="AB182" s="14" t="s">
        <v>705</v>
      </c>
      <c r="AC182" s="14" t="s">
        <v>8</v>
      </c>
      <c r="AD182" s="14" t="s">
        <v>9</v>
      </c>
      <c r="AE182" s="14" t="s">
        <v>95</v>
      </c>
      <c r="AF182" s="14" t="s">
        <v>296</v>
      </c>
      <c r="AG182" s="14" t="s">
        <v>291</v>
      </c>
      <c r="AH182" s="14" t="s">
        <v>706</v>
      </c>
      <c r="AI182">
        <v>42595772</v>
      </c>
      <c r="AJ182" s="16">
        <v>45439.769293981481</v>
      </c>
      <c r="AK182">
        <v>1</v>
      </c>
      <c r="AL182">
        <v>72.8</v>
      </c>
      <c r="AM182">
        <v>0</v>
      </c>
      <c r="AN182">
        <v>72.8</v>
      </c>
      <c r="AO182" s="14" t="e">
        <f>VLOOKUP(PaquetesTramos_estados_1[[#This Row],[tienda_stock]],#REF!,2,0)</f>
        <v>#REF!</v>
      </c>
      <c r="AP182" s="18">
        <v>1.0138888888888888</v>
      </c>
      <c r="AQ182" s="19">
        <f>IF(PaquetesTramos_estados_1[[#This Row],[estado_paquete]]="Empaquetado","listo",PaquetesTramos_estados_1[[#This Row],[pagado]]+(PaquetesTramos_estados_1[[#This Row],[Lead Time]]-1))</f>
        <v>45439.783182870371</v>
      </c>
      <c r="AR182" s="16" t="e">
        <f ca="1">IF(PaquetesTramos_estados_1[[#This Row],[estado_paquete]]="empaquetado","listo",TEXT((DAY(TODAY())-DAY(PaquetesTramos_estados_1[[#This Row],[pagado]])),"dd")&amp;" Dias")</f>
        <v>#VALUE!</v>
      </c>
      <c r="AS1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82" s="19" t="str">
        <f t="shared" si="2"/>
        <v>18:27</v>
      </c>
    </row>
    <row r="183" spans="1:46" x14ac:dyDescent="0.25">
      <c r="A183" s="14" t="s">
        <v>802</v>
      </c>
      <c r="B183" s="14" t="s">
        <v>292</v>
      </c>
      <c r="C183" s="14" t="s">
        <v>305</v>
      </c>
      <c r="D183" s="14" t="s">
        <v>29</v>
      </c>
      <c r="E183" s="14" t="s">
        <v>236</v>
      </c>
      <c r="F183" s="14" t="s">
        <v>235</v>
      </c>
      <c r="G183" s="14" t="s">
        <v>35</v>
      </c>
      <c r="H183" s="14" t="s">
        <v>288</v>
      </c>
      <c r="I183" s="14" t="s">
        <v>288</v>
      </c>
      <c r="J183" s="15">
        <v>45444</v>
      </c>
      <c r="K183" s="14" t="s">
        <v>803</v>
      </c>
      <c r="L183" s="16">
        <v>45439.786770833336</v>
      </c>
      <c r="M183" s="16">
        <v>45440.298379629632</v>
      </c>
      <c r="N183" s="16"/>
      <c r="O183" s="14" t="s">
        <v>288</v>
      </c>
      <c r="P183" s="14" t="s">
        <v>288</v>
      </c>
      <c r="Q183" s="14" t="s">
        <v>288</v>
      </c>
      <c r="R183" s="14" t="s">
        <v>288</v>
      </c>
      <c r="S183" s="14" t="s">
        <v>288</v>
      </c>
      <c r="T183" s="14" t="s">
        <v>292</v>
      </c>
      <c r="U183" s="14" t="s">
        <v>5</v>
      </c>
      <c r="V183" s="14" t="s">
        <v>6</v>
      </c>
      <c r="W183" s="14" t="s">
        <v>305</v>
      </c>
      <c r="X183" s="14" t="s">
        <v>29</v>
      </c>
      <c r="Y183" s="14" t="s">
        <v>236</v>
      </c>
      <c r="Z183" s="14" t="s">
        <v>235</v>
      </c>
      <c r="AA183" s="14" t="s">
        <v>7</v>
      </c>
      <c r="AB183" s="14" t="s">
        <v>804</v>
      </c>
      <c r="AC183" s="14" t="s">
        <v>8</v>
      </c>
      <c r="AD183" s="14" t="s">
        <v>32</v>
      </c>
      <c r="AE183" s="14" t="s">
        <v>5</v>
      </c>
      <c r="AF183" s="14" t="s">
        <v>290</v>
      </c>
      <c r="AG183" s="14" t="s">
        <v>291</v>
      </c>
      <c r="AH183" s="14" t="s">
        <v>805</v>
      </c>
      <c r="AI183">
        <v>45473436</v>
      </c>
      <c r="AJ183" s="16">
        <v>45439.786770833336</v>
      </c>
      <c r="AK183">
        <v>2</v>
      </c>
      <c r="AL183">
        <v>164.23</v>
      </c>
      <c r="AM183">
        <v>29.57</v>
      </c>
      <c r="AN183">
        <v>193.8</v>
      </c>
      <c r="AO183" s="14" t="e">
        <f>VLOOKUP(PaquetesTramos_estados_1[[#This Row],[tienda_stock]],#REF!,2,0)</f>
        <v>#REF!</v>
      </c>
      <c r="AP183" s="18">
        <v>1.0138888888888888</v>
      </c>
      <c r="AQ183" s="19" t="str">
        <f>IF(PaquetesTramos_estados_1[[#This Row],[estado_paquete]]="Empaquetado","listo",PaquetesTramos_estados_1[[#This Row],[pagado]]+(PaquetesTramos_estados_1[[#This Row],[Lead Time]]-1))</f>
        <v>listo</v>
      </c>
      <c r="AR183" s="16" t="str">
        <f ca="1">IF(PaquetesTramos_estados_1[[#This Row],[estado_paquete]]="empaquetado","listo",TEXT((DAY(TODAY())-DAY(PaquetesTramos_estados_1[[#This Row],[pagado]])),"dd")&amp;" Dias")</f>
        <v>listo</v>
      </c>
      <c r="AS183" s="14" t="str">
        <f ca="1">IF(PaquetesTramos_estados_1[[#This Row],[estado_paquete]]="Empaquetado","listo",IF(NOW()&lt;PaquetesTramos_estados_1[[#This Row],[TimeLimite]],"Dentro de Tiempo","Fuera de Tiempo"))</f>
        <v>listo</v>
      </c>
      <c r="AT183" s="19" t="str">
        <f t="shared" si="2"/>
        <v>18:52</v>
      </c>
    </row>
    <row r="184" spans="1:46" x14ac:dyDescent="0.25">
      <c r="A184" s="14" t="s">
        <v>832</v>
      </c>
      <c r="B184" s="14" t="s">
        <v>292</v>
      </c>
      <c r="C184" s="14" t="s">
        <v>160</v>
      </c>
      <c r="D184" s="14" t="s">
        <v>147</v>
      </c>
      <c r="E184" s="14" t="s">
        <v>148</v>
      </c>
      <c r="F184" s="14" t="s">
        <v>147</v>
      </c>
      <c r="G184" s="14" t="s">
        <v>30</v>
      </c>
      <c r="H184" s="14" t="s">
        <v>833</v>
      </c>
      <c r="I184" s="14" t="s">
        <v>288</v>
      </c>
      <c r="J184" s="15">
        <v>45440</v>
      </c>
      <c r="K184" s="14" t="s">
        <v>834</v>
      </c>
      <c r="L184" s="16">
        <v>45437.520937499998</v>
      </c>
      <c r="M184" s="16">
        <v>45437.58452546296</v>
      </c>
      <c r="N184" s="16"/>
      <c r="O184" s="14" t="s">
        <v>288</v>
      </c>
      <c r="P184" s="14" t="s">
        <v>288</v>
      </c>
      <c r="Q184" s="14" t="s">
        <v>288</v>
      </c>
      <c r="R184" s="14" t="s">
        <v>288</v>
      </c>
      <c r="S184" s="14" t="s">
        <v>288</v>
      </c>
      <c r="T184" s="14" t="s">
        <v>292</v>
      </c>
      <c r="U184" s="14" t="s">
        <v>544</v>
      </c>
      <c r="V184" s="14" t="s">
        <v>6</v>
      </c>
      <c r="W184" s="14" t="s">
        <v>160</v>
      </c>
      <c r="X184" s="14" t="s">
        <v>147</v>
      </c>
      <c r="Y184" s="14" t="s">
        <v>148</v>
      </c>
      <c r="Z184" s="14" t="s">
        <v>147</v>
      </c>
      <c r="AA184" s="14" t="s">
        <v>7</v>
      </c>
      <c r="AB184" s="14" t="s">
        <v>835</v>
      </c>
      <c r="AC184" s="14" t="s">
        <v>8</v>
      </c>
      <c r="AD184" s="14" t="s">
        <v>9</v>
      </c>
      <c r="AE184" s="14" t="s">
        <v>142</v>
      </c>
      <c r="AF184" s="14" t="s">
        <v>290</v>
      </c>
      <c r="AG184" s="14" t="s">
        <v>291</v>
      </c>
      <c r="AH184" s="14" t="s">
        <v>836</v>
      </c>
      <c r="AI184">
        <v>40036561</v>
      </c>
      <c r="AJ184" s="16">
        <v>45437.520937499998</v>
      </c>
      <c r="AK184">
        <v>5</v>
      </c>
      <c r="AL184">
        <v>137.37</v>
      </c>
      <c r="AM184">
        <v>24.73</v>
      </c>
      <c r="AN184">
        <v>162.1</v>
      </c>
      <c r="AO184" s="14" t="e">
        <f>VLOOKUP(PaquetesTramos_estados_1[[#This Row],[tienda_stock]],#REF!,2,0)</f>
        <v>#REF!</v>
      </c>
      <c r="AP184" s="18">
        <v>1.0138888888888888</v>
      </c>
      <c r="AQ184" s="19" t="str">
        <f>IF(PaquetesTramos_estados_1[[#This Row],[estado_paquete]]="Empaquetado","listo",PaquetesTramos_estados_1[[#This Row],[pagado]]+(PaquetesTramos_estados_1[[#This Row],[Lead Time]]-1))</f>
        <v>listo</v>
      </c>
      <c r="AR184" s="16" t="str">
        <f ca="1">IF(PaquetesTramos_estados_1[[#This Row],[estado_paquete]]="empaquetado","listo",TEXT((DAY(TODAY())-DAY(PaquetesTramos_estados_1[[#This Row],[pagado]])),"dd")&amp;" Dias")</f>
        <v>listo</v>
      </c>
      <c r="AS184" s="14" t="str">
        <f ca="1">IF(PaquetesTramos_estados_1[[#This Row],[estado_paquete]]="Empaquetado","listo",IF(NOW()&lt;PaquetesTramos_estados_1[[#This Row],[TimeLimite]],"Dentro de Tiempo","Fuera de Tiempo"))</f>
        <v>listo</v>
      </c>
      <c r="AT184" s="19" t="str">
        <f t="shared" si="2"/>
        <v>12:30</v>
      </c>
    </row>
    <row r="185" spans="1:46" x14ac:dyDescent="0.25">
      <c r="A185" s="14" t="s">
        <v>806</v>
      </c>
      <c r="B185" s="14" t="s">
        <v>20</v>
      </c>
      <c r="C185" s="14" t="s">
        <v>139</v>
      </c>
      <c r="D185" s="14" t="s">
        <v>29</v>
      </c>
      <c r="E185" s="14" t="s">
        <v>140</v>
      </c>
      <c r="F185" s="14" t="s">
        <v>140</v>
      </c>
      <c r="G185" s="14" t="s">
        <v>35</v>
      </c>
      <c r="H185" s="14" t="s">
        <v>288</v>
      </c>
      <c r="I185" s="14" t="s">
        <v>288</v>
      </c>
      <c r="J185" s="15">
        <v>45444</v>
      </c>
      <c r="K185" s="14" t="s">
        <v>807</v>
      </c>
      <c r="L185" s="16">
        <v>45439.835231481484</v>
      </c>
      <c r="M185" s="16"/>
      <c r="N185" s="16"/>
      <c r="O185" s="14" t="s">
        <v>288</v>
      </c>
      <c r="P185" s="14" t="s">
        <v>288</v>
      </c>
      <c r="Q185" s="14" t="s">
        <v>288</v>
      </c>
      <c r="R185" s="14" t="s">
        <v>288</v>
      </c>
      <c r="S185" s="14" t="s">
        <v>288</v>
      </c>
      <c r="T185" s="14" t="s">
        <v>20</v>
      </c>
      <c r="U185" s="14" t="s">
        <v>5</v>
      </c>
      <c r="V185" s="14" t="s">
        <v>6</v>
      </c>
      <c r="W185" s="14" t="s">
        <v>139</v>
      </c>
      <c r="X185" s="14" t="s">
        <v>29</v>
      </c>
      <c r="Y185" s="14" t="s">
        <v>140</v>
      </c>
      <c r="Z185" s="14" t="s">
        <v>140</v>
      </c>
      <c r="AA185" s="14" t="s">
        <v>56</v>
      </c>
      <c r="AB185" s="14" t="s">
        <v>735</v>
      </c>
      <c r="AC185" s="14" t="s">
        <v>8</v>
      </c>
      <c r="AD185" s="14" t="s">
        <v>10</v>
      </c>
      <c r="AE185" s="14" t="s">
        <v>139</v>
      </c>
      <c r="AF185" s="14" t="s">
        <v>290</v>
      </c>
      <c r="AG185" s="14" t="s">
        <v>291</v>
      </c>
      <c r="AH185" s="14" t="s">
        <v>736</v>
      </c>
      <c r="AI185">
        <v>42050412</v>
      </c>
      <c r="AJ185" s="16">
        <v>45439.835231481484</v>
      </c>
      <c r="AK185">
        <v>3</v>
      </c>
      <c r="AL185">
        <v>456.94</v>
      </c>
      <c r="AM185">
        <v>82.26</v>
      </c>
      <c r="AN185">
        <v>539.20000000000005</v>
      </c>
      <c r="AO185" s="14" t="e">
        <f>VLOOKUP(PaquetesTramos_estados_1[[#This Row],[tienda_stock]],#REF!,2,0)</f>
        <v>#REF!</v>
      </c>
      <c r="AP185" s="18">
        <v>1.0138888888888888</v>
      </c>
      <c r="AQ185" s="19">
        <f>IF(PaquetesTramos_estados_1[[#This Row],[estado_paquete]]="Empaquetado","listo",PaquetesTramos_estados_1[[#This Row],[pagado]]+(PaquetesTramos_estados_1[[#This Row],[Lead Time]]-1))</f>
        <v>45439.849120370374</v>
      </c>
      <c r="AR185" s="16" t="e">
        <f ca="1">IF(PaquetesTramos_estados_1[[#This Row],[estado_paquete]]="empaquetado","listo",TEXT((DAY(TODAY())-DAY(PaquetesTramos_estados_1[[#This Row],[pagado]])),"dd")&amp;" Dias")</f>
        <v>#VALUE!</v>
      </c>
      <c r="AS1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85" s="19" t="str">
        <f t="shared" si="2"/>
        <v>20:02</v>
      </c>
    </row>
    <row r="186" spans="1:46" x14ac:dyDescent="0.25">
      <c r="A186" s="14" t="s">
        <v>808</v>
      </c>
      <c r="B186" s="14" t="s">
        <v>20</v>
      </c>
      <c r="C186" s="14" t="s">
        <v>132</v>
      </c>
      <c r="D186" s="14" t="s">
        <v>133</v>
      </c>
      <c r="E186" s="14" t="s">
        <v>134</v>
      </c>
      <c r="F186" s="14" t="s">
        <v>134</v>
      </c>
      <c r="G186" s="14" t="s">
        <v>35</v>
      </c>
      <c r="H186" s="14" t="s">
        <v>288</v>
      </c>
      <c r="I186" s="14" t="s">
        <v>288</v>
      </c>
      <c r="J186" s="15">
        <v>45446</v>
      </c>
      <c r="K186" s="14" t="s">
        <v>809</v>
      </c>
      <c r="L186" s="16">
        <v>45439.856400462966</v>
      </c>
      <c r="M186" s="16"/>
      <c r="N186" s="16"/>
      <c r="O186" s="14" t="s">
        <v>288</v>
      </c>
      <c r="P186" s="14" t="s">
        <v>288</v>
      </c>
      <c r="Q186" s="14" t="s">
        <v>288</v>
      </c>
      <c r="R186" s="14" t="s">
        <v>288</v>
      </c>
      <c r="S186" s="14" t="s">
        <v>288</v>
      </c>
      <c r="T186" s="14" t="s">
        <v>20</v>
      </c>
      <c r="U186" s="14" t="s">
        <v>5</v>
      </c>
      <c r="V186" s="14" t="s">
        <v>6</v>
      </c>
      <c r="W186" s="14" t="s">
        <v>132</v>
      </c>
      <c r="X186" s="14" t="s">
        <v>133</v>
      </c>
      <c r="Y186" s="14" t="s">
        <v>134</v>
      </c>
      <c r="Z186" s="14" t="s">
        <v>134</v>
      </c>
      <c r="AA186" s="14" t="s">
        <v>7</v>
      </c>
      <c r="AB186" s="14" t="s">
        <v>739</v>
      </c>
      <c r="AC186" s="14" t="s">
        <v>8</v>
      </c>
      <c r="AD186" s="14" t="s">
        <v>93</v>
      </c>
      <c r="AE186" s="14" t="s">
        <v>5</v>
      </c>
      <c r="AF186" s="14" t="s">
        <v>290</v>
      </c>
      <c r="AG186" s="14" t="s">
        <v>291</v>
      </c>
      <c r="AH186" s="14" t="s">
        <v>740</v>
      </c>
      <c r="AI186">
        <v>70600899</v>
      </c>
      <c r="AJ186" s="16">
        <v>45439.856400462966</v>
      </c>
      <c r="AK186">
        <v>2</v>
      </c>
      <c r="AL186">
        <v>238.05</v>
      </c>
      <c r="AM186">
        <v>42.85</v>
      </c>
      <c r="AN186">
        <v>280.89999999999998</v>
      </c>
      <c r="AO186" s="14" t="e">
        <f>VLOOKUP(PaquetesTramos_estados_1[[#This Row],[tienda_stock]],#REF!,2,0)</f>
        <v>#REF!</v>
      </c>
      <c r="AP186" s="18">
        <v>1.0138888888888888</v>
      </c>
      <c r="AQ186" s="19">
        <f>IF(PaquetesTramos_estados_1[[#This Row],[estado_paquete]]="Empaquetado","listo",PaquetesTramos_estados_1[[#This Row],[pagado]]+(PaquetesTramos_estados_1[[#This Row],[Lead Time]]-1))</f>
        <v>45439.870289351857</v>
      </c>
      <c r="AR186" s="16" t="e">
        <f ca="1">IF(PaquetesTramos_estados_1[[#This Row],[estado_paquete]]="empaquetado","listo",TEXT((DAY(TODAY())-DAY(PaquetesTramos_estados_1[[#This Row],[pagado]])),"dd")&amp;" Dias")</f>
        <v>#VALUE!</v>
      </c>
      <c r="AS1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86" s="19" t="str">
        <f t="shared" si="2"/>
        <v>20:33</v>
      </c>
    </row>
    <row r="187" spans="1:46" x14ac:dyDescent="0.25">
      <c r="A187" s="14" t="s">
        <v>810</v>
      </c>
      <c r="B187" s="14" t="s">
        <v>17</v>
      </c>
      <c r="C187" s="14" t="s">
        <v>14</v>
      </c>
      <c r="D187" s="14" t="s">
        <v>1</v>
      </c>
      <c r="E187" s="14" t="s">
        <v>1</v>
      </c>
      <c r="F187" s="14" t="s">
        <v>15</v>
      </c>
      <c r="G187" s="14" t="s">
        <v>30</v>
      </c>
      <c r="H187" s="14" t="s">
        <v>288</v>
      </c>
      <c r="I187" s="14" t="s">
        <v>288</v>
      </c>
      <c r="J187" s="15">
        <v>45441</v>
      </c>
      <c r="K187" s="14" t="s">
        <v>811</v>
      </c>
      <c r="L187" s="16">
        <v>45439.906458333331</v>
      </c>
      <c r="M187" s="16"/>
      <c r="N187" s="16"/>
      <c r="O187" s="14" t="s">
        <v>288</v>
      </c>
      <c r="P187" s="14" t="s">
        <v>288</v>
      </c>
      <c r="Q187" s="14" t="s">
        <v>288</v>
      </c>
      <c r="R187" s="14" t="s">
        <v>288</v>
      </c>
      <c r="S187" s="14" t="s">
        <v>288</v>
      </c>
      <c r="T187" s="14" t="s">
        <v>17</v>
      </c>
      <c r="U187" s="14" t="s">
        <v>184</v>
      </c>
      <c r="V187" s="14" t="s">
        <v>6</v>
      </c>
      <c r="W187" s="14" t="s">
        <v>14</v>
      </c>
      <c r="X187" s="14" t="s">
        <v>1</v>
      </c>
      <c r="Y187" s="14" t="s">
        <v>1</v>
      </c>
      <c r="Z187" s="14" t="s">
        <v>15</v>
      </c>
      <c r="AA187" s="14" t="s">
        <v>7</v>
      </c>
      <c r="AB187" s="14" t="s">
        <v>812</v>
      </c>
      <c r="AC187" s="14" t="s">
        <v>8</v>
      </c>
      <c r="AD187" s="14" t="s">
        <v>88</v>
      </c>
      <c r="AE187" s="14" t="s">
        <v>5</v>
      </c>
      <c r="AF187" s="14" t="s">
        <v>290</v>
      </c>
      <c r="AG187" s="14" t="s">
        <v>291</v>
      </c>
      <c r="AH187" s="14" t="s">
        <v>813</v>
      </c>
      <c r="AI187">
        <v>45831918</v>
      </c>
      <c r="AJ187" s="16">
        <v>45439.906458333331</v>
      </c>
      <c r="AK187">
        <v>1</v>
      </c>
      <c r="AL187">
        <v>60</v>
      </c>
      <c r="AM187">
        <v>10.8</v>
      </c>
      <c r="AN187">
        <v>70.8</v>
      </c>
      <c r="AO187" s="14" t="e">
        <f>VLOOKUP(PaquetesTramos_estados_1[[#This Row],[tienda_stock]],#REF!,2,0)</f>
        <v>#REF!</v>
      </c>
      <c r="AP187" s="18">
        <v>1.0138888888888888</v>
      </c>
      <c r="AQ187" s="19">
        <f>IF(PaquetesTramos_estados_1[[#This Row],[estado_paquete]]="Empaquetado","listo",PaquetesTramos_estados_1[[#This Row],[pagado]]+(PaquetesTramos_estados_1[[#This Row],[Lead Time]]-1))</f>
        <v>45439.920347222222</v>
      </c>
      <c r="AR187" s="16" t="e">
        <f ca="1">IF(PaquetesTramos_estados_1[[#This Row],[estado_paquete]]="empaquetado","listo",TEXT((DAY(TODAY())-DAY(PaquetesTramos_estados_1[[#This Row],[pagado]])),"dd")&amp;" Dias")</f>
        <v>#VALUE!</v>
      </c>
      <c r="AS1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87" s="19" t="str">
        <f t="shared" si="2"/>
        <v>21:45</v>
      </c>
    </row>
    <row r="188" spans="1:46" x14ac:dyDescent="0.25">
      <c r="A188" s="14" t="s">
        <v>814</v>
      </c>
      <c r="B188" s="14" t="s">
        <v>20</v>
      </c>
      <c r="C188" s="14" t="s">
        <v>288</v>
      </c>
      <c r="D188" s="14" t="s">
        <v>163</v>
      </c>
      <c r="E188" s="14" t="s">
        <v>297</v>
      </c>
      <c r="F188" s="14" t="s">
        <v>163</v>
      </c>
      <c r="G188" s="14" t="s">
        <v>494</v>
      </c>
      <c r="H188" s="14" t="s">
        <v>288</v>
      </c>
      <c r="I188" s="14" t="s">
        <v>288</v>
      </c>
      <c r="J188" s="15">
        <v>45442</v>
      </c>
      <c r="K188" s="14" t="s">
        <v>815</v>
      </c>
      <c r="L188" s="16">
        <v>45439.943761574075</v>
      </c>
      <c r="M188" s="16"/>
      <c r="N188" s="16"/>
      <c r="O188" s="14" t="s">
        <v>288</v>
      </c>
      <c r="P188" s="14" t="s">
        <v>288</v>
      </c>
      <c r="Q188" s="14" t="s">
        <v>288</v>
      </c>
      <c r="R188" s="14" t="s">
        <v>288</v>
      </c>
      <c r="S188" s="14" t="s">
        <v>288</v>
      </c>
      <c r="T188" s="14" t="s">
        <v>20</v>
      </c>
      <c r="U188" s="14" t="s">
        <v>5</v>
      </c>
      <c r="V188" s="14" t="s">
        <v>87</v>
      </c>
      <c r="W188" s="14" t="s">
        <v>288</v>
      </c>
      <c r="X188" s="14" t="s">
        <v>288</v>
      </c>
      <c r="Y188" s="14" t="s">
        <v>288</v>
      </c>
      <c r="Z188" s="14" t="s">
        <v>288</v>
      </c>
      <c r="AA188" s="14" t="s">
        <v>56</v>
      </c>
      <c r="AB188" s="14" t="s">
        <v>755</v>
      </c>
      <c r="AC188" s="14" t="s">
        <v>8</v>
      </c>
      <c r="AD188" s="14" t="s">
        <v>32</v>
      </c>
      <c r="AE188" s="14" t="s">
        <v>5</v>
      </c>
      <c r="AF188" s="14" t="s">
        <v>290</v>
      </c>
      <c r="AG188" s="14" t="s">
        <v>291</v>
      </c>
      <c r="AH188" s="14" t="s">
        <v>756</v>
      </c>
      <c r="AI188">
        <v>4434394</v>
      </c>
      <c r="AJ188" s="16">
        <v>45439.943761574075</v>
      </c>
      <c r="AK188">
        <v>5</v>
      </c>
      <c r="AL188">
        <v>126.51</v>
      </c>
      <c r="AM188">
        <v>22.79</v>
      </c>
      <c r="AN188">
        <v>149.30000000000001</v>
      </c>
      <c r="AO188" s="14" t="e">
        <f>VLOOKUP(PaquetesTramos_estados_1[[#This Row],[tienda_stock]],#REF!,2,0)</f>
        <v>#REF!</v>
      </c>
      <c r="AP188" s="18">
        <v>1.0138888888888888</v>
      </c>
      <c r="AQ188" s="19">
        <f>IF(PaquetesTramos_estados_1[[#This Row],[estado_paquete]]="Empaquetado","listo",PaquetesTramos_estados_1[[#This Row],[pagado]]+(PaquetesTramos_estados_1[[#This Row],[Lead Time]]-1))</f>
        <v>45439.957650462966</v>
      </c>
      <c r="AR188" s="16" t="e">
        <f ca="1">IF(PaquetesTramos_estados_1[[#This Row],[estado_paquete]]="empaquetado","listo",TEXT((DAY(TODAY())-DAY(PaquetesTramos_estados_1[[#This Row],[pagado]])),"dd")&amp;" Dias")</f>
        <v>#VALUE!</v>
      </c>
      <c r="AS1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88" s="19" t="str">
        <f t="shared" si="2"/>
        <v>22:39</v>
      </c>
    </row>
    <row r="189" spans="1:46" x14ac:dyDescent="0.25">
      <c r="A189" s="14" t="s">
        <v>816</v>
      </c>
      <c r="B189" s="14" t="s">
        <v>17</v>
      </c>
      <c r="C189" s="14" t="s">
        <v>47</v>
      </c>
      <c r="D189" s="14" t="s">
        <v>1</v>
      </c>
      <c r="E189" s="14" t="s">
        <v>1</v>
      </c>
      <c r="F189" s="14" t="s">
        <v>48</v>
      </c>
      <c r="G189" s="14" t="s">
        <v>30</v>
      </c>
      <c r="H189" s="14" t="s">
        <v>288</v>
      </c>
      <c r="I189" s="14" t="s">
        <v>288</v>
      </c>
      <c r="J189" s="15">
        <v>45446</v>
      </c>
      <c r="K189" s="14" t="s">
        <v>817</v>
      </c>
      <c r="L189" s="16">
        <v>45439.947766203702</v>
      </c>
      <c r="M189" s="16"/>
      <c r="N189" s="16"/>
      <c r="O189" s="14" t="s">
        <v>288</v>
      </c>
      <c r="P189" s="14" t="s">
        <v>288</v>
      </c>
      <c r="Q189" s="14" t="s">
        <v>288</v>
      </c>
      <c r="R189" s="14" t="s">
        <v>288</v>
      </c>
      <c r="S189" s="14" t="s">
        <v>288</v>
      </c>
      <c r="T189" s="14" t="s">
        <v>17</v>
      </c>
      <c r="U189" s="14" t="s">
        <v>122</v>
      </c>
      <c r="V189" s="14" t="s">
        <v>6</v>
      </c>
      <c r="W189" s="14" t="s">
        <v>47</v>
      </c>
      <c r="X189" s="14" t="s">
        <v>1</v>
      </c>
      <c r="Y189" s="14" t="s">
        <v>1</v>
      </c>
      <c r="Z189" s="14" t="s">
        <v>48</v>
      </c>
      <c r="AA189" s="14" t="s">
        <v>7</v>
      </c>
      <c r="AB189" s="14" t="s">
        <v>818</v>
      </c>
      <c r="AC189" s="14" t="s">
        <v>8</v>
      </c>
      <c r="AD189" s="14" t="s">
        <v>27</v>
      </c>
      <c r="AE189" s="14" t="s">
        <v>5</v>
      </c>
      <c r="AF189" s="14" t="s">
        <v>290</v>
      </c>
      <c r="AG189" s="14" t="s">
        <v>291</v>
      </c>
      <c r="AH189" s="14" t="s">
        <v>819</v>
      </c>
      <c r="AI189">
        <v>45758436</v>
      </c>
      <c r="AJ189" s="16">
        <v>45439.947766203702</v>
      </c>
      <c r="AK189">
        <v>1</v>
      </c>
      <c r="AL189">
        <v>71.86</v>
      </c>
      <c r="AM189">
        <v>12.94</v>
      </c>
      <c r="AN189">
        <v>84.8</v>
      </c>
      <c r="AO189" s="14" t="e">
        <f>VLOOKUP(PaquetesTramos_estados_1[[#This Row],[tienda_stock]],#REF!,2,0)</f>
        <v>#REF!</v>
      </c>
      <c r="AP189" s="18">
        <v>1.0138888888888888</v>
      </c>
      <c r="AQ189" s="19">
        <f>IF(PaquetesTramos_estados_1[[#This Row],[estado_paquete]]="Empaquetado","listo",PaquetesTramos_estados_1[[#This Row],[pagado]]+(PaquetesTramos_estados_1[[#This Row],[Lead Time]]-1))</f>
        <v>45439.961655092593</v>
      </c>
      <c r="AR189" s="16" t="e">
        <f ca="1">IF(PaquetesTramos_estados_1[[#This Row],[estado_paquete]]="empaquetado","listo",TEXT((DAY(TODAY())-DAY(PaquetesTramos_estados_1[[#This Row],[pagado]])),"dd")&amp;" Dias")</f>
        <v>#VALUE!</v>
      </c>
      <c r="AS18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89" s="19" t="str">
        <f t="shared" si="2"/>
        <v>22:44</v>
      </c>
    </row>
    <row r="190" spans="1:46" x14ac:dyDescent="0.25">
      <c r="A190" s="14" t="s">
        <v>820</v>
      </c>
      <c r="B190" s="14" t="s">
        <v>17</v>
      </c>
      <c r="C190" s="14" t="s">
        <v>5</v>
      </c>
      <c r="D190" s="14" t="s">
        <v>1</v>
      </c>
      <c r="E190" s="14" t="s">
        <v>1</v>
      </c>
      <c r="F190" s="14" t="s">
        <v>19</v>
      </c>
      <c r="G190" s="14" t="s">
        <v>399</v>
      </c>
      <c r="H190" s="14" t="s">
        <v>288</v>
      </c>
      <c r="I190" s="14" t="s">
        <v>288</v>
      </c>
      <c r="J190" s="15">
        <v>45447</v>
      </c>
      <c r="K190" s="14" t="s">
        <v>821</v>
      </c>
      <c r="L190" s="16">
        <v>45440.241122685184</v>
      </c>
      <c r="M190" s="16"/>
      <c r="N190" s="16"/>
      <c r="O190" s="14" t="s">
        <v>288</v>
      </c>
      <c r="P190" s="14" t="s">
        <v>288</v>
      </c>
      <c r="Q190" s="14" t="s">
        <v>288</v>
      </c>
      <c r="R190" s="14" t="s">
        <v>288</v>
      </c>
      <c r="S190" s="14" t="s">
        <v>288</v>
      </c>
      <c r="T190" s="14" t="s">
        <v>17</v>
      </c>
      <c r="U190" s="14" t="s">
        <v>61</v>
      </c>
      <c r="V190" s="14" t="s">
        <v>6</v>
      </c>
      <c r="W190" s="14" t="s">
        <v>124</v>
      </c>
      <c r="X190" s="14" t="s">
        <v>125</v>
      </c>
      <c r="Y190" s="14" t="s">
        <v>125</v>
      </c>
      <c r="Z190" s="14" t="s">
        <v>125</v>
      </c>
      <c r="AA190" s="14" t="s">
        <v>7</v>
      </c>
      <c r="AB190" s="14" t="s">
        <v>759</v>
      </c>
      <c r="AC190" s="14" t="s">
        <v>8</v>
      </c>
      <c r="AD190" s="14" t="s">
        <v>32</v>
      </c>
      <c r="AE190" s="14" t="s">
        <v>5</v>
      </c>
      <c r="AF190" s="14" t="s">
        <v>290</v>
      </c>
      <c r="AG190" s="14" t="s">
        <v>291</v>
      </c>
      <c r="AH190" s="14" t="s">
        <v>760</v>
      </c>
      <c r="AI190">
        <v>76204222</v>
      </c>
      <c r="AJ190" s="16">
        <v>45440.241122685184</v>
      </c>
      <c r="AK190">
        <v>2</v>
      </c>
      <c r="AL190">
        <v>37.869999999999997</v>
      </c>
      <c r="AM190">
        <v>6.83</v>
      </c>
      <c r="AN190">
        <v>44.7</v>
      </c>
      <c r="AO190" s="14" t="e">
        <f>VLOOKUP(PaquetesTramos_estados_1[[#This Row],[tienda_stock]],#REF!,2,0)</f>
        <v>#REF!</v>
      </c>
      <c r="AP190" s="18">
        <v>1.0138888888888888</v>
      </c>
      <c r="AQ190" s="19">
        <f>IF(PaquetesTramos_estados_1[[#This Row],[estado_paquete]]="Empaquetado","listo",PaquetesTramos_estados_1[[#This Row],[pagado]]+(PaquetesTramos_estados_1[[#This Row],[Lead Time]]-1))</f>
        <v>45440.255011574074</v>
      </c>
      <c r="AR190" s="16" t="e">
        <f ca="1">IF(PaquetesTramos_estados_1[[#This Row],[estado_paquete]]="empaquetado","listo",TEXT((DAY(TODAY())-DAY(PaquetesTramos_estados_1[[#This Row],[pagado]])),"dd")&amp;" Dias")</f>
        <v>#VALUE!</v>
      </c>
      <c r="AS1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90" s="19" t="str">
        <f t="shared" si="2"/>
        <v>05:47</v>
      </c>
    </row>
    <row r="191" spans="1:46" x14ac:dyDescent="0.25">
      <c r="A191" s="14" t="s">
        <v>822</v>
      </c>
      <c r="B191" s="14" t="s">
        <v>17</v>
      </c>
      <c r="C191" s="14" t="s">
        <v>154</v>
      </c>
      <c r="D191" s="14" t="s">
        <v>91</v>
      </c>
      <c r="E191" s="14" t="s">
        <v>91</v>
      </c>
      <c r="F191" s="14" t="s">
        <v>91</v>
      </c>
      <c r="G191" s="14" t="s">
        <v>288</v>
      </c>
      <c r="H191" s="14" t="s">
        <v>288</v>
      </c>
      <c r="I191" s="14" t="s">
        <v>288</v>
      </c>
      <c r="J191" s="15">
        <v>45440</v>
      </c>
      <c r="K191" s="14" t="s">
        <v>823</v>
      </c>
      <c r="L191" s="16">
        <v>45440.29105324074</v>
      </c>
      <c r="M191" s="16"/>
      <c r="N191" s="16"/>
      <c r="O191" s="14" t="s">
        <v>288</v>
      </c>
      <c r="P191" s="14" t="s">
        <v>288</v>
      </c>
      <c r="Q191" s="14" t="s">
        <v>288</v>
      </c>
      <c r="R191" s="14" t="s">
        <v>288</v>
      </c>
      <c r="S191" s="14" t="s">
        <v>288</v>
      </c>
      <c r="T191" s="14" t="s">
        <v>17</v>
      </c>
      <c r="U191" s="14" t="s">
        <v>154</v>
      </c>
      <c r="V191" s="14" t="s">
        <v>85</v>
      </c>
      <c r="W191" s="14" t="s">
        <v>154</v>
      </c>
      <c r="X191" s="14" t="s">
        <v>91</v>
      </c>
      <c r="Y191" s="14" t="s">
        <v>91</v>
      </c>
      <c r="Z191" s="14" t="s">
        <v>91</v>
      </c>
      <c r="AA191" s="14" t="s">
        <v>7</v>
      </c>
      <c r="AB191" s="14" t="s">
        <v>767</v>
      </c>
      <c r="AC191" s="14" t="s">
        <v>8</v>
      </c>
      <c r="AD191" s="14" t="s">
        <v>27</v>
      </c>
      <c r="AE191" s="14" t="s">
        <v>5</v>
      </c>
      <c r="AF191" s="14" t="s">
        <v>290</v>
      </c>
      <c r="AG191" s="14" t="s">
        <v>291</v>
      </c>
      <c r="AH191" s="14" t="s">
        <v>768</v>
      </c>
      <c r="AI191">
        <v>42965973</v>
      </c>
      <c r="AJ191" s="16">
        <v>45440.29105324074</v>
      </c>
      <c r="AK191">
        <v>2</v>
      </c>
      <c r="AL191">
        <v>57.37</v>
      </c>
      <c r="AM191">
        <v>10.33</v>
      </c>
      <c r="AN191">
        <v>67.7</v>
      </c>
      <c r="AO191" s="14" t="e">
        <f>VLOOKUP(PaquetesTramos_estados_1[[#This Row],[tienda_stock]],#REF!,2,0)</f>
        <v>#REF!</v>
      </c>
      <c r="AP191" s="18">
        <v>1.0138888888888888</v>
      </c>
      <c r="AQ191" s="19">
        <f>IF(PaquetesTramos_estados_1[[#This Row],[estado_paquete]]="Empaquetado","listo",PaquetesTramos_estados_1[[#This Row],[pagado]]+(PaquetesTramos_estados_1[[#This Row],[Lead Time]]-1))</f>
        <v>45440.304942129631</v>
      </c>
      <c r="AR191" s="16" t="e">
        <f ca="1">IF(PaquetesTramos_estados_1[[#This Row],[estado_paquete]]="empaquetado","listo",TEXT((DAY(TODAY())-DAY(PaquetesTramos_estados_1[[#This Row],[pagado]])),"dd")&amp;" Dias")</f>
        <v>#VALUE!</v>
      </c>
      <c r="AS1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91" s="19" t="str">
        <f t="shared" si="2"/>
        <v>06:59</v>
      </c>
    </row>
    <row r="192" spans="1:46" x14ac:dyDescent="0.25">
      <c r="A192" s="14" t="s">
        <v>824</v>
      </c>
      <c r="B192" s="14" t="s">
        <v>17</v>
      </c>
      <c r="C192" s="14" t="s">
        <v>288</v>
      </c>
      <c r="D192" s="14" t="s">
        <v>1</v>
      </c>
      <c r="E192" s="14" t="s">
        <v>1</v>
      </c>
      <c r="F192" s="14" t="s">
        <v>15</v>
      </c>
      <c r="G192" s="14" t="s">
        <v>30</v>
      </c>
      <c r="H192" s="14" t="s">
        <v>288</v>
      </c>
      <c r="I192" s="14" t="s">
        <v>288</v>
      </c>
      <c r="J192" s="15">
        <v>45441</v>
      </c>
      <c r="K192" s="14" t="s">
        <v>825</v>
      </c>
      <c r="L192" s="16">
        <v>45439.865393518521</v>
      </c>
      <c r="M192" s="16"/>
      <c r="N192" s="16"/>
      <c r="O192" s="14" t="s">
        <v>288</v>
      </c>
      <c r="P192" s="14" t="s">
        <v>288</v>
      </c>
      <c r="Q192" s="14" t="s">
        <v>288</v>
      </c>
      <c r="R192" s="14" t="s">
        <v>288</v>
      </c>
      <c r="S192" s="14" t="s">
        <v>288</v>
      </c>
      <c r="T192" s="14" t="s">
        <v>17</v>
      </c>
      <c r="U192" s="14" t="s">
        <v>141</v>
      </c>
      <c r="V192" s="14" t="s">
        <v>87</v>
      </c>
      <c r="W192" s="14" t="s">
        <v>288</v>
      </c>
      <c r="X192" s="14" t="s">
        <v>288</v>
      </c>
      <c r="Y192" s="14" t="s">
        <v>288</v>
      </c>
      <c r="Z192" s="14" t="s">
        <v>288</v>
      </c>
      <c r="AA192" s="14" t="s">
        <v>7</v>
      </c>
      <c r="AB192" s="14" t="s">
        <v>826</v>
      </c>
      <c r="AC192" s="14" t="s">
        <v>8</v>
      </c>
      <c r="AD192" s="14" t="s">
        <v>32</v>
      </c>
      <c r="AE192" s="14" t="s">
        <v>5</v>
      </c>
      <c r="AF192" s="14" t="s">
        <v>290</v>
      </c>
      <c r="AG192" s="14" t="s">
        <v>291</v>
      </c>
      <c r="AH192" s="14" t="s">
        <v>827</v>
      </c>
      <c r="AI192">
        <v>40855344</v>
      </c>
      <c r="AJ192" s="16">
        <v>45439.865393518521</v>
      </c>
      <c r="AK192">
        <v>1</v>
      </c>
      <c r="AL192">
        <v>89.66</v>
      </c>
      <c r="AM192">
        <v>16.14</v>
      </c>
      <c r="AN192">
        <v>105.8</v>
      </c>
      <c r="AO192" s="14" t="e">
        <f>VLOOKUP(PaquetesTramos_estados_1[[#This Row],[tienda_stock]],#REF!,2,0)</f>
        <v>#REF!</v>
      </c>
      <c r="AP192" s="18">
        <v>1.0138888888888888</v>
      </c>
      <c r="AQ192" s="19">
        <f>IF(PaquetesTramos_estados_1[[#This Row],[estado_paquete]]="Empaquetado","listo",PaquetesTramos_estados_1[[#This Row],[pagado]]+(PaquetesTramos_estados_1[[#This Row],[Lead Time]]-1))</f>
        <v>45439.879282407412</v>
      </c>
      <c r="AR192" s="16" t="e">
        <f ca="1">IF(PaquetesTramos_estados_1[[#This Row],[estado_paquete]]="empaquetado","listo",TEXT((DAY(TODAY())-DAY(PaquetesTramos_estados_1[[#This Row],[pagado]])),"dd")&amp;" Dias")</f>
        <v>#VALUE!</v>
      </c>
      <c r="AS1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92" s="19" t="str">
        <f t="shared" si="2"/>
        <v>20:46</v>
      </c>
    </row>
    <row r="193" spans="1:46" x14ac:dyDescent="0.25">
      <c r="A193" s="14" t="s">
        <v>828</v>
      </c>
      <c r="B193" s="14" t="s">
        <v>17</v>
      </c>
      <c r="C193" s="14" t="s">
        <v>75</v>
      </c>
      <c r="D193" s="14" t="s">
        <v>1</v>
      </c>
      <c r="E193" s="14" t="s">
        <v>1</v>
      </c>
      <c r="F193" s="14" t="s">
        <v>19</v>
      </c>
      <c r="G193" s="14" t="s">
        <v>3</v>
      </c>
      <c r="H193" s="14" t="s">
        <v>288</v>
      </c>
      <c r="I193" s="14" t="s">
        <v>288</v>
      </c>
      <c r="J193" s="15">
        <v>45441</v>
      </c>
      <c r="K193" s="14" t="s">
        <v>829</v>
      </c>
      <c r="L193" s="16">
        <v>45440.316747685189</v>
      </c>
      <c r="M193" s="16"/>
      <c r="N193" s="16"/>
      <c r="O193" s="14" t="s">
        <v>288</v>
      </c>
      <c r="P193" s="14" t="s">
        <v>288</v>
      </c>
      <c r="Q193" s="14" t="s">
        <v>288</v>
      </c>
      <c r="R193" s="14" t="s">
        <v>288</v>
      </c>
      <c r="S193" s="14" t="s">
        <v>288</v>
      </c>
      <c r="T193" s="14" t="s">
        <v>17</v>
      </c>
      <c r="U193" s="14" t="s">
        <v>5</v>
      </c>
      <c r="V193" s="14" t="s">
        <v>6</v>
      </c>
      <c r="W193" s="14" t="s">
        <v>75</v>
      </c>
      <c r="X193" s="14" t="s">
        <v>1</v>
      </c>
      <c r="Y193" s="14" t="s">
        <v>1</v>
      </c>
      <c r="Z193" s="14" t="s">
        <v>19</v>
      </c>
      <c r="AA193" s="14" t="s">
        <v>7</v>
      </c>
      <c r="AB193" s="14" t="s">
        <v>830</v>
      </c>
      <c r="AC193" s="14" t="s">
        <v>8</v>
      </c>
      <c r="AD193" s="14" t="s">
        <v>27</v>
      </c>
      <c r="AE193" s="14" t="s">
        <v>5</v>
      </c>
      <c r="AF193" s="14" t="s">
        <v>290</v>
      </c>
      <c r="AG193" s="14" t="s">
        <v>291</v>
      </c>
      <c r="AH193" s="14" t="s">
        <v>831</v>
      </c>
      <c r="AI193">
        <v>41012551</v>
      </c>
      <c r="AJ193" s="16">
        <v>45440.316747685189</v>
      </c>
      <c r="AK193">
        <v>1</v>
      </c>
      <c r="AL193">
        <v>38.049999999999997</v>
      </c>
      <c r="AM193">
        <v>6.85</v>
      </c>
      <c r="AN193">
        <v>44.9</v>
      </c>
      <c r="AO193" s="14" t="e">
        <f>VLOOKUP(PaquetesTramos_estados_1[[#This Row],[tienda_stock]],#REF!,2,0)</f>
        <v>#REF!</v>
      </c>
      <c r="AP193" s="18">
        <v>1.0138888888888888</v>
      </c>
      <c r="AQ193" s="19">
        <f>IF(PaquetesTramos_estados_1[[#This Row],[estado_paquete]]="Empaquetado","listo",PaquetesTramos_estados_1[[#This Row],[pagado]]+(PaquetesTramos_estados_1[[#This Row],[Lead Time]]-1))</f>
        <v>45440.330636574079</v>
      </c>
      <c r="AR193" s="16" t="e">
        <f ca="1">IF(PaquetesTramos_estados_1[[#This Row],[estado_paquete]]="empaquetado","listo",TEXT((DAY(TODAY())-DAY(PaquetesTramos_estados_1[[#This Row],[pagado]])),"dd")&amp;" Dias")</f>
        <v>#VALUE!</v>
      </c>
      <c r="AS1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93" s="19" t="str">
        <f t="shared" si="2"/>
        <v>07:36</v>
      </c>
    </row>
    <row r="194" spans="1:46" x14ac:dyDescent="0.25">
      <c r="A194" s="14" t="s">
        <v>773</v>
      </c>
      <c r="B194" s="14" t="s">
        <v>17</v>
      </c>
      <c r="C194" s="14" t="s">
        <v>5</v>
      </c>
      <c r="D194" s="14" t="s">
        <v>1</v>
      </c>
      <c r="E194" s="14" t="s">
        <v>1</v>
      </c>
      <c r="F194" s="14" t="s">
        <v>19</v>
      </c>
      <c r="G194" s="14" t="s">
        <v>3</v>
      </c>
      <c r="H194" s="14" t="s">
        <v>288</v>
      </c>
      <c r="I194" s="14" t="s">
        <v>288</v>
      </c>
      <c r="J194" s="15">
        <v>45439</v>
      </c>
      <c r="K194" s="14" t="s">
        <v>774</v>
      </c>
      <c r="L194" s="16">
        <v>45438.767881944441</v>
      </c>
      <c r="M194" s="16"/>
      <c r="N194" s="16"/>
      <c r="O194" s="14" t="s">
        <v>288</v>
      </c>
      <c r="P194" s="14" t="s">
        <v>288</v>
      </c>
      <c r="Q194" s="14" t="s">
        <v>288</v>
      </c>
      <c r="R194" s="14" t="s">
        <v>288</v>
      </c>
      <c r="S194" s="14" t="s">
        <v>288</v>
      </c>
      <c r="T194" s="14" t="s">
        <v>17</v>
      </c>
      <c r="U194" s="14" t="s">
        <v>18</v>
      </c>
      <c r="V194" s="14" t="s">
        <v>6</v>
      </c>
      <c r="W194" s="14" t="s">
        <v>14</v>
      </c>
      <c r="X194" s="14" t="s">
        <v>1</v>
      </c>
      <c r="Y194" s="14" t="s">
        <v>1</v>
      </c>
      <c r="Z194" s="14" t="s">
        <v>15</v>
      </c>
      <c r="AA194" s="14" t="s">
        <v>7</v>
      </c>
      <c r="AB194" s="14" t="s">
        <v>775</v>
      </c>
      <c r="AC194" s="14" t="s">
        <v>8</v>
      </c>
      <c r="AD194" s="14" t="s">
        <v>32</v>
      </c>
      <c r="AE194" s="14" t="s">
        <v>5</v>
      </c>
      <c r="AF194" s="14" t="s">
        <v>290</v>
      </c>
      <c r="AG194" s="14" t="s">
        <v>291</v>
      </c>
      <c r="AH194" s="14" t="s">
        <v>776</v>
      </c>
      <c r="AI194">
        <v>76851976</v>
      </c>
      <c r="AJ194" s="16">
        <v>45438.767881944441</v>
      </c>
      <c r="AK194">
        <v>2</v>
      </c>
      <c r="AL194">
        <v>164.83</v>
      </c>
      <c r="AM194">
        <v>29.67</v>
      </c>
      <c r="AN194">
        <v>194.5</v>
      </c>
      <c r="AO194" s="14" t="e">
        <f>VLOOKUP(PaquetesTramos_estados_1[[#This Row],[tienda_stock]],#REF!,2,0)</f>
        <v>#REF!</v>
      </c>
      <c r="AP194" s="18">
        <v>1.0138888888888888</v>
      </c>
      <c r="AQ194" s="19">
        <f>IF(PaquetesTramos_estados_1[[#This Row],[estado_paquete]]="Empaquetado","listo",PaquetesTramos_estados_1[[#This Row],[pagado]]+(PaquetesTramos_estados_1[[#This Row],[Lead Time]]-1))</f>
        <v>45438.781770833331</v>
      </c>
      <c r="AR194" s="16" t="e">
        <f ca="1">IF(PaquetesTramos_estados_1[[#This Row],[estado_paquete]]="empaquetado","listo",TEXT((DAY(TODAY())-DAY(PaquetesTramos_estados_1[[#This Row],[pagado]])),"dd")&amp;" Dias")</f>
        <v>#VALUE!</v>
      </c>
      <c r="AS1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94" s="19" t="str">
        <f t="shared" ref="AT194:AT257" si="3">TEXT(L194,"HH:MM")</f>
        <v>18:25</v>
      </c>
    </row>
    <row r="195" spans="1:46" x14ac:dyDescent="0.25">
      <c r="A195" s="14" t="s">
        <v>777</v>
      </c>
      <c r="B195" s="14" t="s">
        <v>292</v>
      </c>
      <c r="C195" s="14" t="s">
        <v>288</v>
      </c>
      <c r="D195" s="14" t="s">
        <v>1</v>
      </c>
      <c r="E195" s="14" t="s">
        <v>1</v>
      </c>
      <c r="F195" s="14" t="s">
        <v>143</v>
      </c>
      <c r="G195" s="14" t="s">
        <v>89</v>
      </c>
      <c r="H195" s="14" t="s">
        <v>288</v>
      </c>
      <c r="I195" s="14" t="s">
        <v>288</v>
      </c>
      <c r="J195" s="15">
        <v>45440</v>
      </c>
      <c r="K195" s="14" t="s">
        <v>778</v>
      </c>
      <c r="L195" s="16">
        <v>45439.367754629631</v>
      </c>
      <c r="M195" s="16">
        <v>45439.631608796299</v>
      </c>
      <c r="N195" s="16"/>
      <c r="O195" s="14" t="s">
        <v>288</v>
      </c>
      <c r="P195" s="14" t="s">
        <v>288</v>
      </c>
      <c r="Q195" s="14" t="s">
        <v>288</v>
      </c>
      <c r="R195" s="14" t="s">
        <v>288</v>
      </c>
      <c r="S195" s="14" t="s">
        <v>288</v>
      </c>
      <c r="T195" s="14" t="s">
        <v>292</v>
      </c>
      <c r="U195" s="14" t="s">
        <v>5</v>
      </c>
      <c r="V195" s="14" t="s">
        <v>87</v>
      </c>
      <c r="W195" s="14" t="s">
        <v>288</v>
      </c>
      <c r="X195" s="14" t="s">
        <v>288</v>
      </c>
      <c r="Y195" s="14" t="s">
        <v>288</v>
      </c>
      <c r="Z195" s="14" t="s">
        <v>288</v>
      </c>
      <c r="AA195" s="14" t="s">
        <v>7</v>
      </c>
      <c r="AB195" s="14" t="s">
        <v>779</v>
      </c>
      <c r="AC195" s="14" t="s">
        <v>8</v>
      </c>
      <c r="AD195" s="14" t="s">
        <v>93</v>
      </c>
      <c r="AE195" s="14" t="s">
        <v>5</v>
      </c>
      <c r="AF195" s="14" t="s">
        <v>290</v>
      </c>
      <c r="AG195" s="14" t="s">
        <v>291</v>
      </c>
      <c r="AH195" s="14" t="s">
        <v>780</v>
      </c>
      <c r="AI195">
        <v>40876819</v>
      </c>
      <c r="AJ195" s="16">
        <v>45439.367754629631</v>
      </c>
      <c r="AK195">
        <v>1</v>
      </c>
      <c r="AL195">
        <v>158.63999999999999</v>
      </c>
      <c r="AM195">
        <v>28.56</v>
      </c>
      <c r="AN195">
        <v>187.2</v>
      </c>
      <c r="AO195" s="14" t="e">
        <f>VLOOKUP(PaquetesTramos_estados_1[[#This Row],[tienda_stock]],#REF!,2,0)</f>
        <v>#REF!</v>
      </c>
      <c r="AP195" s="18">
        <v>1.0138888888888888</v>
      </c>
      <c r="AQ195" s="19" t="str">
        <f>IF(PaquetesTramos_estados_1[[#This Row],[estado_paquete]]="Empaquetado","listo",PaquetesTramos_estados_1[[#This Row],[pagado]]+(PaquetesTramos_estados_1[[#This Row],[Lead Time]]-1))</f>
        <v>listo</v>
      </c>
      <c r="AR195" s="16" t="str">
        <f ca="1">IF(PaquetesTramos_estados_1[[#This Row],[estado_paquete]]="empaquetado","listo",TEXT((DAY(TODAY())-DAY(PaquetesTramos_estados_1[[#This Row],[pagado]])),"dd")&amp;" Dias")</f>
        <v>listo</v>
      </c>
      <c r="AS195" s="14" t="str">
        <f ca="1">IF(PaquetesTramos_estados_1[[#This Row],[estado_paquete]]="Empaquetado","listo",IF(NOW()&lt;PaquetesTramos_estados_1[[#This Row],[TimeLimite]],"Dentro de Tiempo","Fuera de Tiempo"))</f>
        <v>listo</v>
      </c>
      <c r="AT195" s="19" t="str">
        <f t="shared" si="3"/>
        <v>08:49</v>
      </c>
    </row>
    <row r="196" spans="1:46" x14ac:dyDescent="0.25">
      <c r="A196" s="14" t="s">
        <v>781</v>
      </c>
      <c r="B196" s="14" t="s">
        <v>292</v>
      </c>
      <c r="C196" s="14" t="s">
        <v>52</v>
      </c>
      <c r="D196" s="14" t="s">
        <v>53</v>
      </c>
      <c r="E196" s="14" t="s">
        <v>54</v>
      </c>
      <c r="F196" s="14" t="s">
        <v>55</v>
      </c>
      <c r="G196" s="14" t="s">
        <v>35</v>
      </c>
      <c r="H196" s="14" t="s">
        <v>288</v>
      </c>
      <c r="I196" s="14" t="s">
        <v>288</v>
      </c>
      <c r="J196" s="15">
        <v>45444</v>
      </c>
      <c r="K196" s="14" t="s">
        <v>782</v>
      </c>
      <c r="L196" s="16">
        <v>45439.522592592592</v>
      </c>
      <c r="M196" s="16">
        <v>45439.713171296295</v>
      </c>
      <c r="N196" s="16"/>
      <c r="O196" s="14" t="s">
        <v>288</v>
      </c>
      <c r="P196" s="14" t="s">
        <v>288</v>
      </c>
      <c r="Q196" s="14" t="s">
        <v>288</v>
      </c>
      <c r="R196" s="14" t="s">
        <v>288</v>
      </c>
      <c r="S196" s="14" t="s">
        <v>288</v>
      </c>
      <c r="T196" s="14" t="s">
        <v>292</v>
      </c>
      <c r="U196" s="14" t="s">
        <v>5</v>
      </c>
      <c r="V196" s="14" t="s">
        <v>6</v>
      </c>
      <c r="W196" s="14" t="s">
        <v>52</v>
      </c>
      <c r="X196" s="14" t="s">
        <v>53</v>
      </c>
      <c r="Y196" s="14" t="s">
        <v>54</v>
      </c>
      <c r="Z196" s="14" t="s">
        <v>55</v>
      </c>
      <c r="AA196" s="14" t="s">
        <v>7</v>
      </c>
      <c r="AB196" s="14" t="s">
        <v>783</v>
      </c>
      <c r="AC196" s="14" t="s">
        <v>8</v>
      </c>
      <c r="AD196" s="14" t="s">
        <v>32</v>
      </c>
      <c r="AE196" s="14" t="s">
        <v>5</v>
      </c>
      <c r="AF196" s="14" t="s">
        <v>290</v>
      </c>
      <c r="AG196" s="14" t="s">
        <v>291</v>
      </c>
      <c r="AH196" s="14" t="s">
        <v>784</v>
      </c>
      <c r="AI196">
        <v>61255322</v>
      </c>
      <c r="AJ196" s="16">
        <v>45439.522592592592</v>
      </c>
      <c r="AK196">
        <v>3</v>
      </c>
      <c r="AL196">
        <v>110.25</v>
      </c>
      <c r="AM196">
        <v>19.850000000000001</v>
      </c>
      <c r="AN196">
        <v>130.1</v>
      </c>
      <c r="AO196" s="14" t="e">
        <f>VLOOKUP(PaquetesTramos_estados_1[[#This Row],[tienda_stock]],#REF!,2,0)</f>
        <v>#REF!</v>
      </c>
      <c r="AP196" s="18">
        <v>1.0138888888888888</v>
      </c>
      <c r="AQ196" s="19" t="str">
        <f>IF(PaquetesTramos_estados_1[[#This Row],[estado_paquete]]="Empaquetado","listo",PaquetesTramos_estados_1[[#This Row],[pagado]]+(PaquetesTramos_estados_1[[#This Row],[Lead Time]]-1))</f>
        <v>listo</v>
      </c>
      <c r="AR196" s="16" t="str">
        <f ca="1">IF(PaquetesTramos_estados_1[[#This Row],[estado_paquete]]="empaquetado","listo",TEXT((DAY(TODAY())-DAY(PaquetesTramos_estados_1[[#This Row],[pagado]])),"dd")&amp;" Dias")</f>
        <v>listo</v>
      </c>
      <c r="AS196" s="14" t="str">
        <f ca="1">IF(PaquetesTramos_estados_1[[#This Row],[estado_paquete]]="Empaquetado","listo",IF(NOW()&lt;PaquetesTramos_estados_1[[#This Row],[TimeLimite]],"Dentro de Tiempo","Fuera de Tiempo"))</f>
        <v>listo</v>
      </c>
      <c r="AT196" s="19" t="str">
        <f t="shared" si="3"/>
        <v>12:32</v>
      </c>
    </row>
    <row r="197" spans="1:46" x14ac:dyDescent="0.25">
      <c r="A197" s="14" t="s">
        <v>785</v>
      </c>
      <c r="B197" s="14" t="s">
        <v>292</v>
      </c>
      <c r="C197" s="14" t="s">
        <v>21</v>
      </c>
      <c r="D197" s="14" t="s">
        <v>1</v>
      </c>
      <c r="E197" s="14" t="s">
        <v>1</v>
      </c>
      <c r="F197" s="14" t="s">
        <v>113</v>
      </c>
      <c r="G197" s="14" t="s">
        <v>30</v>
      </c>
      <c r="H197" s="14" t="s">
        <v>786</v>
      </c>
      <c r="I197" s="14" t="s">
        <v>288</v>
      </c>
      <c r="J197" s="15">
        <v>45444</v>
      </c>
      <c r="K197" s="14" t="s">
        <v>787</v>
      </c>
      <c r="L197" s="16">
        <v>45439.53869212963</v>
      </c>
      <c r="M197" s="16">
        <v>45439.560868055552</v>
      </c>
      <c r="N197" s="16"/>
      <c r="O197" s="14" t="s">
        <v>288</v>
      </c>
      <c r="P197" s="14" t="s">
        <v>288</v>
      </c>
      <c r="Q197" s="14" t="s">
        <v>288</v>
      </c>
      <c r="R197" s="14" t="s">
        <v>288</v>
      </c>
      <c r="S197" s="14" t="s">
        <v>288</v>
      </c>
      <c r="T197" s="14" t="s">
        <v>292</v>
      </c>
      <c r="U197" s="14" t="s">
        <v>151</v>
      </c>
      <c r="V197" s="14" t="s">
        <v>6</v>
      </c>
      <c r="W197" s="14" t="s">
        <v>21</v>
      </c>
      <c r="X197" s="14" t="s">
        <v>1</v>
      </c>
      <c r="Y197" s="14" t="s">
        <v>1</v>
      </c>
      <c r="Z197" s="14" t="s">
        <v>113</v>
      </c>
      <c r="AA197" s="14" t="s">
        <v>7</v>
      </c>
      <c r="AB197" s="14" t="s">
        <v>788</v>
      </c>
      <c r="AC197" s="14" t="s">
        <v>8</v>
      </c>
      <c r="AD197" s="14" t="s">
        <v>32</v>
      </c>
      <c r="AE197" s="14" t="s">
        <v>5</v>
      </c>
      <c r="AF197" s="14" t="s">
        <v>290</v>
      </c>
      <c r="AG197" s="14" t="s">
        <v>291</v>
      </c>
      <c r="AH197" s="14" t="s">
        <v>789</v>
      </c>
      <c r="AI197">
        <v>76548008</v>
      </c>
      <c r="AJ197" s="16">
        <v>45439.53869212963</v>
      </c>
      <c r="AK197">
        <v>1</v>
      </c>
      <c r="AL197">
        <v>37.96</v>
      </c>
      <c r="AM197">
        <v>6.84</v>
      </c>
      <c r="AN197">
        <v>44.8</v>
      </c>
      <c r="AO197" s="14" t="e">
        <f>VLOOKUP(PaquetesTramos_estados_1[[#This Row],[tienda_stock]],#REF!,2,0)</f>
        <v>#REF!</v>
      </c>
      <c r="AP197" s="18">
        <v>1.0138888888888888</v>
      </c>
      <c r="AQ197" s="19" t="str">
        <f>IF(PaquetesTramos_estados_1[[#This Row],[estado_paquete]]="Empaquetado","listo",PaquetesTramos_estados_1[[#This Row],[pagado]]+(PaquetesTramos_estados_1[[#This Row],[Lead Time]]-1))</f>
        <v>listo</v>
      </c>
      <c r="AR197" s="16" t="str">
        <f ca="1">IF(PaquetesTramos_estados_1[[#This Row],[estado_paquete]]="empaquetado","listo",TEXT((DAY(TODAY())-DAY(PaquetesTramos_estados_1[[#This Row],[pagado]])),"dd")&amp;" Dias")</f>
        <v>listo</v>
      </c>
      <c r="AS197" s="14" t="str">
        <f ca="1">IF(PaquetesTramos_estados_1[[#This Row],[estado_paquete]]="Empaquetado","listo",IF(NOW()&lt;PaquetesTramos_estados_1[[#This Row],[TimeLimite]],"Dentro de Tiempo","Fuera de Tiempo"))</f>
        <v>listo</v>
      </c>
      <c r="AT197" s="19" t="str">
        <f t="shared" si="3"/>
        <v>12:55</v>
      </c>
    </row>
    <row r="198" spans="1:46" x14ac:dyDescent="0.25">
      <c r="A198" s="14" t="s">
        <v>790</v>
      </c>
      <c r="B198" s="14" t="s">
        <v>292</v>
      </c>
      <c r="C198" s="14" t="s">
        <v>5</v>
      </c>
      <c r="D198" s="14" t="s">
        <v>1</v>
      </c>
      <c r="E198" s="14" t="s">
        <v>1</v>
      </c>
      <c r="F198" s="14" t="s">
        <v>19</v>
      </c>
      <c r="G198" s="14" t="s">
        <v>332</v>
      </c>
      <c r="H198" s="14" t="s">
        <v>288</v>
      </c>
      <c r="I198" s="14" t="s">
        <v>288</v>
      </c>
      <c r="J198" s="15">
        <v>45444</v>
      </c>
      <c r="K198" s="14" t="s">
        <v>791</v>
      </c>
      <c r="L198" s="16">
        <v>45439.611631944441</v>
      </c>
      <c r="M198" s="16">
        <v>45439.711898148147</v>
      </c>
      <c r="N198" s="16"/>
      <c r="O198" s="14" t="s">
        <v>288</v>
      </c>
      <c r="P198" s="14" t="s">
        <v>288</v>
      </c>
      <c r="Q198" s="14" t="s">
        <v>288</v>
      </c>
      <c r="R198" s="14" t="s">
        <v>288</v>
      </c>
      <c r="S198" s="14" t="s">
        <v>288</v>
      </c>
      <c r="T198" s="14" t="s">
        <v>292</v>
      </c>
      <c r="U198" s="14" t="s">
        <v>36</v>
      </c>
      <c r="V198" s="14" t="s">
        <v>6</v>
      </c>
      <c r="W198" s="14" t="s">
        <v>63</v>
      </c>
      <c r="X198" s="14" t="s">
        <v>64</v>
      </c>
      <c r="Y198" s="14" t="s">
        <v>65</v>
      </c>
      <c r="Z198" s="14" t="s">
        <v>66</v>
      </c>
      <c r="AA198" s="14" t="s">
        <v>7</v>
      </c>
      <c r="AB198" s="14" t="s">
        <v>792</v>
      </c>
      <c r="AC198" s="14" t="s">
        <v>8</v>
      </c>
      <c r="AD198" s="14" t="s">
        <v>32</v>
      </c>
      <c r="AE198" s="14" t="s">
        <v>5</v>
      </c>
      <c r="AF198" s="14" t="s">
        <v>290</v>
      </c>
      <c r="AG198" s="14" t="s">
        <v>291</v>
      </c>
      <c r="AH198" s="14" t="s">
        <v>793</v>
      </c>
      <c r="AI198">
        <v>43991248</v>
      </c>
      <c r="AJ198" s="16">
        <v>45439.611631944441</v>
      </c>
      <c r="AK198">
        <v>2</v>
      </c>
      <c r="AL198">
        <v>89.23</v>
      </c>
      <c r="AM198">
        <v>16.07</v>
      </c>
      <c r="AN198">
        <v>105.3</v>
      </c>
      <c r="AO198" s="14" t="e">
        <f>VLOOKUP(PaquetesTramos_estados_1[[#This Row],[tienda_stock]],#REF!,2,0)</f>
        <v>#REF!</v>
      </c>
      <c r="AP198" s="18">
        <v>1.0138888888888888</v>
      </c>
      <c r="AQ198" s="19" t="str">
        <f>IF(PaquetesTramos_estados_1[[#This Row],[estado_paquete]]="Empaquetado","listo",PaquetesTramos_estados_1[[#This Row],[pagado]]+(PaquetesTramos_estados_1[[#This Row],[Lead Time]]-1))</f>
        <v>listo</v>
      </c>
      <c r="AR198" s="16" t="str">
        <f ca="1">IF(PaquetesTramos_estados_1[[#This Row],[estado_paquete]]="empaquetado","listo",TEXT((DAY(TODAY())-DAY(PaquetesTramos_estados_1[[#This Row],[pagado]])),"dd")&amp;" Dias")</f>
        <v>listo</v>
      </c>
      <c r="AS198" s="14" t="str">
        <f ca="1">IF(PaquetesTramos_estados_1[[#This Row],[estado_paquete]]="Empaquetado","listo",IF(NOW()&lt;PaquetesTramos_estados_1[[#This Row],[TimeLimite]],"Dentro de Tiempo","Fuera de Tiempo"))</f>
        <v>listo</v>
      </c>
      <c r="AT198" s="19" t="str">
        <f t="shared" si="3"/>
        <v>14:40</v>
      </c>
    </row>
    <row r="199" spans="1:46" x14ac:dyDescent="0.25">
      <c r="A199" s="14" t="s">
        <v>794</v>
      </c>
      <c r="B199" s="14" t="s">
        <v>292</v>
      </c>
      <c r="C199" s="14" t="s">
        <v>95</v>
      </c>
      <c r="D199" s="14" t="s">
        <v>96</v>
      </c>
      <c r="E199" s="14" t="s">
        <v>97</v>
      </c>
      <c r="F199" s="14" t="s">
        <v>98</v>
      </c>
      <c r="G199" s="14" t="s">
        <v>35</v>
      </c>
      <c r="H199" s="14" t="s">
        <v>288</v>
      </c>
      <c r="I199" s="14" t="s">
        <v>288</v>
      </c>
      <c r="J199" s="15">
        <v>45444</v>
      </c>
      <c r="K199" s="14" t="s">
        <v>795</v>
      </c>
      <c r="L199" s="16">
        <v>45439.664236111108</v>
      </c>
      <c r="M199" s="16">
        <v>45439.841921296298</v>
      </c>
      <c r="N199" s="16"/>
      <c r="O199" s="14" t="s">
        <v>288</v>
      </c>
      <c r="P199" s="14" t="s">
        <v>288</v>
      </c>
      <c r="Q199" s="14" t="s">
        <v>288</v>
      </c>
      <c r="R199" s="14" t="s">
        <v>288</v>
      </c>
      <c r="S199" s="14" t="s">
        <v>288</v>
      </c>
      <c r="T199" s="14" t="s">
        <v>292</v>
      </c>
      <c r="U199" s="14" t="s">
        <v>5</v>
      </c>
      <c r="V199" s="14" t="s">
        <v>6</v>
      </c>
      <c r="W199" s="14" t="s">
        <v>95</v>
      </c>
      <c r="X199" s="14" t="s">
        <v>96</v>
      </c>
      <c r="Y199" s="14" t="s">
        <v>97</v>
      </c>
      <c r="Z199" s="14" t="s">
        <v>98</v>
      </c>
      <c r="AA199" s="14" t="s">
        <v>7</v>
      </c>
      <c r="AB199" s="14" t="s">
        <v>796</v>
      </c>
      <c r="AC199" s="14" t="s">
        <v>8</v>
      </c>
      <c r="AD199" s="14" t="s">
        <v>9</v>
      </c>
      <c r="AE199" s="14" t="s">
        <v>95</v>
      </c>
      <c r="AF199" s="14" t="s">
        <v>296</v>
      </c>
      <c r="AG199" s="14" t="s">
        <v>291</v>
      </c>
      <c r="AH199" s="14" t="s">
        <v>797</v>
      </c>
      <c r="AI199">
        <v>77537258</v>
      </c>
      <c r="AJ199" s="16">
        <v>45439.664236111108</v>
      </c>
      <c r="AK199">
        <v>1</v>
      </c>
      <c r="AL199">
        <v>44.8</v>
      </c>
      <c r="AM199">
        <v>0</v>
      </c>
      <c r="AN199">
        <v>44.8</v>
      </c>
      <c r="AO199" s="14" t="e">
        <f>VLOOKUP(PaquetesTramos_estados_1[[#This Row],[tienda_stock]],#REF!,2,0)</f>
        <v>#REF!</v>
      </c>
      <c r="AP199" s="18">
        <v>1.0138888888888888</v>
      </c>
      <c r="AQ199" s="19" t="str">
        <f>IF(PaquetesTramos_estados_1[[#This Row],[estado_paquete]]="Empaquetado","listo",PaquetesTramos_estados_1[[#This Row],[pagado]]+(PaquetesTramos_estados_1[[#This Row],[Lead Time]]-1))</f>
        <v>listo</v>
      </c>
      <c r="AR199" s="16" t="str">
        <f ca="1">IF(PaquetesTramos_estados_1[[#This Row],[estado_paquete]]="empaquetado","listo",TEXT((DAY(TODAY())-DAY(PaquetesTramos_estados_1[[#This Row],[pagado]])),"dd")&amp;" Dias")</f>
        <v>listo</v>
      </c>
      <c r="AS199" s="14" t="str">
        <f ca="1">IF(PaquetesTramos_estados_1[[#This Row],[estado_paquete]]="Empaquetado","listo",IF(NOW()&lt;PaquetesTramos_estados_1[[#This Row],[TimeLimite]],"Dentro de Tiempo","Fuera de Tiempo"))</f>
        <v>listo</v>
      </c>
      <c r="AT199" s="19" t="str">
        <f t="shared" si="3"/>
        <v>15:56</v>
      </c>
    </row>
    <row r="200" spans="1:46" x14ac:dyDescent="0.25">
      <c r="A200" s="14" t="s">
        <v>1275</v>
      </c>
      <c r="B200" s="14" t="s">
        <v>17</v>
      </c>
      <c r="C200" s="14" t="s">
        <v>5</v>
      </c>
      <c r="D200" s="14" t="s">
        <v>1</v>
      </c>
      <c r="E200" s="14" t="s">
        <v>1</v>
      </c>
      <c r="F200" s="14" t="s">
        <v>19</v>
      </c>
      <c r="G200" s="14" t="s">
        <v>3</v>
      </c>
      <c r="H200" s="14" t="s">
        <v>288</v>
      </c>
      <c r="I200" s="14" t="s">
        <v>288</v>
      </c>
      <c r="J200" s="15">
        <v>45440</v>
      </c>
      <c r="K200" s="14" t="s">
        <v>1276</v>
      </c>
      <c r="L200" s="16">
        <v>45439.911863425928</v>
      </c>
      <c r="M200" s="16"/>
      <c r="N200" s="16"/>
      <c r="O200" s="14" t="s">
        <v>288</v>
      </c>
      <c r="P200" s="14" t="s">
        <v>288</v>
      </c>
      <c r="Q200" s="14" t="s">
        <v>288</v>
      </c>
      <c r="R200" s="14" t="s">
        <v>288</v>
      </c>
      <c r="S200" s="14" t="s">
        <v>288</v>
      </c>
      <c r="T200" s="14" t="s">
        <v>17</v>
      </c>
      <c r="U200" s="14" t="s">
        <v>18</v>
      </c>
      <c r="V200" s="14" t="s">
        <v>6</v>
      </c>
      <c r="W200" s="14" t="s">
        <v>161</v>
      </c>
      <c r="X200" s="14" t="s">
        <v>1</v>
      </c>
      <c r="Y200" s="14" t="s">
        <v>1</v>
      </c>
      <c r="Z200" s="14" t="s">
        <v>1</v>
      </c>
      <c r="AA200" s="14" t="s">
        <v>56</v>
      </c>
      <c r="AB200" s="14" t="s">
        <v>1277</v>
      </c>
      <c r="AC200" s="14" t="s">
        <v>8</v>
      </c>
      <c r="AD200" s="14" t="s">
        <v>32</v>
      </c>
      <c r="AE200" s="14" t="s">
        <v>5</v>
      </c>
      <c r="AF200" s="14" t="s">
        <v>290</v>
      </c>
      <c r="AG200" s="14" t="s">
        <v>291</v>
      </c>
      <c r="AH200" s="14" t="s">
        <v>1278</v>
      </c>
      <c r="AI200">
        <v>47691595</v>
      </c>
      <c r="AJ200" s="16">
        <v>45439.911863425928</v>
      </c>
      <c r="AK200">
        <v>2</v>
      </c>
      <c r="AL200">
        <v>161.19</v>
      </c>
      <c r="AM200">
        <v>29.01</v>
      </c>
      <c r="AN200">
        <v>190.2</v>
      </c>
      <c r="AO200" s="14" t="e">
        <f>VLOOKUP(PaquetesTramos_estados_1[[#This Row],[tienda_stock]],#REF!,2,0)</f>
        <v>#REF!</v>
      </c>
      <c r="AP200" s="18">
        <v>1.0138888888888888</v>
      </c>
      <c r="AQ200" s="19">
        <f>IF(PaquetesTramos_estados_1[[#This Row],[estado_paquete]]="Empaquetado","listo",PaquetesTramos_estados_1[[#This Row],[pagado]]+(PaquetesTramos_estados_1[[#This Row],[Lead Time]]-1))</f>
        <v>45439.925752314819</v>
      </c>
      <c r="AR200" s="16" t="e">
        <f ca="1">IF(PaquetesTramos_estados_1[[#This Row],[estado_paquete]]="empaquetado","listo",TEXT((DAY(TODAY())-DAY(PaquetesTramos_estados_1[[#This Row],[pagado]])),"dd")&amp;" Dias")</f>
        <v>#VALUE!</v>
      </c>
      <c r="AS200" s="14" t="str">
        <f ca="1">IF(PaquetesTramos_estados_1[[#This Row],[estado_paquete]]="Empaquetado","listo",IF(NOW()&lt;PaquetesTramos_estados_1[[#This Row],[TimeLimite]],"Dentro de Tiempo","Fuera de Tiempo"))</f>
        <v>Fuera de Tiempo</v>
      </c>
      <c r="AT200" s="19" t="str">
        <f t="shared" si="3"/>
        <v>21:53</v>
      </c>
    </row>
    <row r="201" spans="1:46" x14ac:dyDescent="0.25">
      <c r="A201" s="14" t="s">
        <v>1279</v>
      </c>
      <c r="B201" s="14" t="s">
        <v>292</v>
      </c>
      <c r="C201" s="14" t="s">
        <v>161</v>
      </c>
      <c r="D201" s="14" t="s">
        <v>1</v>
      </c>
      <c r="E201" s="14" t="s">
        <v>1</v>
      </c>
      <c r="F201" s="14" t="s">
        <v>1</v>
      </c>
      <c r="G201" s="14" t="s">
        <v>332</v>
      </c>
      <c r="H201" s="14" t="s">
        <v>288</v>
      </c>
      <c r="I201" s="14" t="s">
        <v>288</v>
      </c>
      <c r="J201" s="15">
        <v>45440</v>
      </c>
      <c r="K201" s="14" t="s">
        <v>1280</v>
      </c>
      <c r="L201" s="16">
        <v>45439.911863425928</v>
      </c>
      <c r="M201" s="16">
        <v>45440.113425925927</v>
      </c>
      <c r="N201" s="16"/>
      <c r="O201" s="14" t="s">
        <v>288</v>
      </c>
      <c r="P201" s="14" t="s">
        <v>288</v>
      </c>
      <c r="Q201" s="14" t="s">
        <v>288</v>
      </c>
      <c r="R201" s="14" t="s">
        <v>288</v>
      </c>
      <c r="S201" s="14" t="s">
        <v>288</v>
      </c>
      <c r="T201" s="14" t="s">
        <v>292</v>
      </c>
      <c r="U201" s="14" t="s">
        <v>5</v>
      </c>
      <c r="V201" s="14" t="s">
        <v>6</v>
      </c>
      <c r="W201" s="14" t="s">
        <v>161</v>
      </c>
      <c r="X201" s="14" t="s">
        <v>1</v>
      </c>
      <c r="Y201" s="14" t="s">
        <v>1</v>
      </c>
      <c r="Z201" s="14" t="s">
        <v>1</v>
      </c>
      <c r="AA201" s="14" t="s">
        <v>56</v>
      </c>
      <c r="AB201" s="14" t="s">
        <v>1277</v>
      </c>
      <c r="AC201" s="14" t="s">
        <v>8</v>
      </c>
      <c r="AD201" s="14" t="s">
        <v>32</v>
      </c>
      <c r="AE201" s="14" t="s">
        <v>5</v>
      </c>
      <c r="AF201" s="14" t="s">
        <v>290</v>
      </c>
      <c r="AG201" s="14" t="s">
        <v>291</v>
      </c>
      <c r="AH201" s="14" t="s">
        <v>1278</v>
      </c>
      <c r="AI201">
        <v>47691595</v>
      </c>
      <c r="AJ201" s="16">
        <v>45439.911863425928</v>
      </c>
      <c r="AK201">
        <v>2</v>
      </c>
      <c r="AL201">
        <v>161.19</v>
      </c>
      <c r="AM201">
        <v>29.01</v>
      </c>
      <c r="AN201">
        <v>190.2</v>
      </c>
      <c r="AO201" s="14" t="e">
        <f>VLOOKUP(PaquetesTramos_estados_1[[#This Row],[tienda_stock]],#REF!,2,0)</f>
        <v>#REF!</v>
      </c>
      <c r="AP201" s="18">
        <v>1.0138888888888888</v>
      </c>
      <c r="AQ201" s="19" t="str">
        <f>IF(PaquetesTramos_estados_1[[#This Row],[estado_paquete]]="Empaquetado","listo",PaquetesTramos_estados_1[[#This Row],[pagado]]+(PaquetesTramos_estados_1[[#This Row],[Lead Time]]-1))</f>
        <v>listo</v>
      </c>
      <c r="AR201" s="16" t="str">
        <f ca="1">IF(PaquetesTramos_estados_1[[#This Row],[estado_paquete]]="empaquetado","listo",TEXT((DAY(TODAY())-DAY(PaquetesTramos_estados_1[[#This Row],[pagado]])),"dd")&amp;" Dias")</f>
        <v>listo</v>
      </c>
      <c r="AS201" s="14" t="str">
        <f ca="1">IF(PaquetesTramos_estados_1[[#This Row],[estado_paquete]]="Empaquetado","listo",IF(NOW()&lt;PaquetesTramos_estados_1[[#This Row],[TimeLimite]],"Dentro de Tiempo","Fuera de Tiempo"))</f>
        <v>listo</v>
      </c>
      <c r="AT201" s="19" t="str">
        <f t="shared" si="3"/>
        <v>21:53</v>
      </c>
    </row>
    <row r="202" spans="1:46" x14ac:dyDescent="0.25">
      <c r="A202" s="14" t="s">
        <v>1281</v>
      </c>
      <c r="B202" s="14" t="s">
        <v>17</v>
      </c>
      <c r="C202" s="14" t="s">
        <v>288</v>
      </c>
      <c r="D202" s="14" t="s">
        <v>1</v>
      </c>
      <c r="E202" s="14" t="s">
        <v>1</v>
      </c>
      <c r="F202" s="14" t="s">
        <v>107</v>
      </c>
      <c r="G202" s="14" t="s">
        <v>30</v>
      </c>
      <c r="H202" s="14" t="s">
        <v>288</v>
      </c>
      <c r="I202" s="14" t="s">
        <v>288</v>
      </c>
      <c r="J202" s="15">
        <v>45441</v>
      </c>
      <c r="K202" s="14" t="s">
        <v>1282</v>
      </c>
      <c r="L202" s="16">
        <v>45440.253981481481</v>
      </c>
      <c r="M202" s="16"/>
      <c r="N202" s="16"/>
      <c r="O202" s="14" t="s">
        <v>288</v>
      </c>
      <c r="P202" s="14" t="s">
        <v>288</v>
      </c>
      <c r="Q202" s="14" t="s">
        <v>288</v>
      </c>
      <c r="R202" s="14" t="s">
        <v>288</v>
      </c>
      <c r="S202" s="14" t="s">
        <v>288</v>
      </c>
      <c r="T202" s="14" t="s">
        <v>17</v>
      </c>
      <c r="U202" s="14" t="s">
        <v>5</v>
      </c>
      <c r="V202" s="14" t="s">
        <v>87</v>
      </c>
      <c r="W202" s="14" t="s">
        <v>288</v>
      </c>
      <c r="X202" s="14" t="s">
        <v>288</v>
      </c>
      <c r="Y202" s="14" t="s">
        <v>288</v>
      </c>
      <c r="Z202" s="14" t="s">
        <v>288</v>
      </c>
      <c r="AA202" s="14" t="s">
        <v>7</v>
      </c>
      <c r="AB202" s="14" t="s">
        <v>1283</v>
      </c>
      <c r="AC202" s="14" t="s">
        <v>8</v>
      </c>
      <c r="AD202" s="14" t="s">
        <v>93</v>
      </c>
      <c r="AE202" s="14" t="s">
        <v>5</v>
      </c>
      <c r="AF202" s="14" t="s">
        <v>290</v>
      </c>
      <c r="AG202" s="14" t="s">
        <v>291</v>
      </c>
      <c r="AH202" s="14" t="s">
        <v>1284</v>
      </c>
      <c r="AI202">
        <v>45801770</v>
      </c>
      <c r="AJ202" s="16">
        <v>45440.253981481481</v>
      </c>
      <c r="AK202">
        <v>1</v>
      </c>
      <c r="AL202">
        <v>89.66</v>
      </c>
      <c r="AM202">
        <v>16.14</v>
      </c>
      <c r="AN202">
        <v>105.8</v>
      </c>
      <c r="AO202" s="14" t="e">
        <f>VLOOKUP(PaquetesTramos_estados_1[[#This Row],[tienda_stock]],#REF!,2,0)</f>
        <v>#REF!</v>
      </c>
      <c r="AP202" s="18">
        <v>1.0138888888888888</v>
      </c>
      <c r="AQ202" s="19">
        <f>IF(PaquetesTramos_estados_1[[#This Row],[estado_paquete]]="Empaquetado","listo",PaquetesTramos_estados_1[[#This Row],[pagado]]+(PaquetesTramos_estados_1[[#This Row],[Lead Time]]-1))</f>
        <v>45440.267870370371</v>
      </c>
      <c r="AR202" s="16" t="e">
        <f ca="1">IF(PaquetesTramos_estados_1[[#This Row],[estado_paquete]]="empaquetado","listo",TEXT((DAY(TODAY())-DAY(PaquetesTramos_estados_1[[#This Row],[pagado]])),"dd")&amp;" Dias")</f>
        <v>#VALUE!</v>
      </c>
      <c r="AS2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202" s="19" t="str">
        <f t="shared" si="3"/>
        <v>06:05</v>
      </c>
    </row>
    <row r="203" spans="1:46" x14ac:dyDescent="0.25">
      <c r="A203" s="14" t="s">
        <v>1285</v>
      </c>
      <c r="B203" s="14" t="s">
        <v>292</v>
      </c>
      <c r="C203" s="14" t="s">
        <v>288</v>
      </c>
      <c r="D203" s="14" t="s">
        <v>1</v>
      </c>
      <c r="E203" s="14" t="s">
        <v>1</v>
      </c>
      <c r="F203" s="14" t="s">
        <v>25</v>
      </c>
      <c r="G203" s="14" t="s">
        <v>494</v>
      </c>
      <c r="H203" s="14" t="s">
        <v>1286</v>
      </c>
      <c r="I203" s="14" t="s">
        <v>288</v>
      </c>
      <c r="J203" s="15">
        <v>45440</v>
      </c>
      <c r="K203" s="14" t="s">
        <v>1287</v>
      </c>
      <c r="L203" s="16">
        <v>45439.706759259258</v>
      </c>
      <c r="M203" s="16">
        <v>45439.943680555552</v>
      </c>
      <c r="N203" s="16"/>
      <c r="O203" s="14" t="s">
        <v>288</v>
      </c>
      <c r="P203" s="14" t="s">
        <v>288</v>
      </c>
      <c r="Q203" s="14" t="s">
        <v>288</v>
      </c>
      <c r="R203" s="14" t="s">
        <v>288</v>
      </c>
      <c r="S203" s="14" t="s">
        <v>288</v>
      </c>
      <c r="T203" s="14" t="s">
        <v>292</v>
      </c>
      <c r="U203" s="14" t="s">
        <v>5</v>
      </c>
      <c r="V203" s="14" t="s">
        <v>87</v>
      </c>
      <c r="W203" s="14" t="s">
        <v>288</v>
      </c>
      <c r="X203" s="14" t="s">
        <v>288</v>
      </c>
      <c r="Y203" s="14" t="s">
        <v>288</v>
      </c>
      <c r="Z203" s="14" t="s">
        <v>288</v>
      </c>
      <c r="AA203" s="14" t="s">
        <v>7</v>
      </c>
      <c r="AB203" s="14" t="s">
        <v>1288</v>
      </c>
      <c r="AC203" s="14" t="s">
        <v>8</v>
      </c>
      <c r="AD203" s="14" t="s">
        <v>32</v>
      </c>
      <c r="AE203" s="14" t="s">
        <v>5</v>
      </c>
      <c r="AF203" s="14" t="s">
        <v>290</v>
      </c>
      <c r="AG203" s="14" t="s">
        <v>291</v>
      </c>
      <c r="AH203" s="14" t="s">
        <v>1289</v>
      </c>
      <c r="AI203">
        <v>80283908</v>
      </c>
      <c r="AJ203" s="16">
        <v>45439.706759259258</v>
      </c>
      <c r="AK203">
        <v>1</v>
      </c>
      <c r="AL203">
        <v>38.81</v>
      </c>
      <c r="AM203">
        <v>6.99</v>
      </c>
      <c r="AN203">
        <v>45.8</v>
      </c>
      <c r="AO203" s="14" t="e">
        <f>VLOOKUP(PaquetesTramos_estados_1[[#This Row],[tienda_stock]],#REF!,2,0)</f>
        <v>#REF!</v>
      </c>
      <c r="AP203" s="18">
        <v>1.0138888888888888</v>
      </c>
      <c r="AQ203" s="19" t="str">
        <f>IF(PaquetesTramos_estados_1[[#This Row],[estado_paquete]]="Empaquetado","listo",PaquetesTramos_estados_1[[#This Row],[pagado]]+(PaquetesTramos_estados_1[[#This Row],[Lead Time]]-1))</f>
        <v>listo</v>
      </c>
      <c r="AR203" s="16" t="str">
        <f ca="1">IF(PaquetesTramos_estados_1[[#This Row],[estado_paquete]]="empaquetado","listo",TEXT((DAY(TODAY())-DAY(PaquetesTramos_estados_1[[#This Row],[pagado]])),"dd")&amp;" Dias")</f>
        <v>listo</v>
      </c>
      <c r="AS203" s="14" t="str">
        <f ca="1">IF(PaquetesTramos_estados_1[[#This Row],[estado_paquete]]="Empaquetado","listo",IF(NOW()&lt;PaquetesTramos_estados_1[[#This Row],[TimeLimite]],"Dentro de Tiempo","Fuera de Tiempo"))</f>
        <v>listo</v>
      </c>
      <c r="AT203" s="19" t="str">
        <f t="shared" si="3"/>
        <v>16:57</v>
      </c>
    </row>
    <row r="204" spans="1:46" x14ac:dyDescent="0.25">
      <c r="A204" s="14" t="s">
        <v>1290</v>
      </c>
      <c r="B204" s="14" t="s">
        <v>292</v>
      </c>
      <c r="C204" s="14" t="s">
        <v>49</v>
      </c>
      <c r="D204" s="14" t="s">
        <v>50</v>
      </c>
      <c r="E204" s="14" t="s">
        <v>51</v>
      </c>
      <c r="F204" s="14" t="s">
        <v>51</v>
      </c>
      <c r="G204" s="14" t="s">
        <v>35</v>
      </c>
      <c r="H204" s="14" t="s">
        <v>288</v>
      </c>
      <c r="I204" s="14" t="s">
        <v>288</v>
      </c>
      <c r="J204" s="15">
        <v>45443</v>
      </c>
      <c r="K204" s="14" t="s">
        <v>1291</v>
      </c>
      <c r="L204" s="16">
        <v>45439.724548611113</v>
      </c>
      <c r="M204" s="16">
        <v>45439.847800925927</v>
      </c>
      <c r="N204" s="16"/>
      <c r="O204" s="14" t="s">
        <v>288</v>
      </c>
      <c r="P204" s="14" t="s">
        <v>288</v>
      </c>
      <c r="Q204" s="14" t="s">
        <v>288</v>
      </c>
      <c r="R204" s="14" t="s">
        <v>288</v>
      </c>
      <c r="S204" s="14" t="s">
        <v>288</v>
      </c>
      <c r="T204" s="14" t="s">
        <v>292</v>
      </c>
      <c r="U204" s="14" t="s">
        <v>5</v>
      </c>
      <c r="V204" s="14" t="s">
        <v>6</v>
      </c>
      <c r="W204" s="14" t="s">
        <v>49</v>
      </c>
      <c r="X204" s="14" t="s">
        <v>50</v>
      </c>
      <c r="Y204" s="14" t="s">
        <v>51</v>
      </c>
      <c r="Z204" s="14" t="s">
        <v>51</v>
      </c>
      <c r="AA204" s="14" t="s">
        <v>56</v>
      </c>
      <c r="AB204" s="14" t="s">
        <v>1292</v>
      </c>
      <c r="AC204" s="14" t="s">
        <v>8</v>
      </c>
      <c r="AD204" s="14" t="s">
        <v>32</v>
      </c>
      <c r="AE204" s="14" t="s">
        <v>5</v>
      </c>
      <c r="AF204" s="14" t="s">
        <v>290</v>
      </c>
      <c r="AG204" s="14" t="s">
        <v>291</v>
      </c>
      <c r="AH204" s="14" t="s">
        <v>1293</v>
      </c>
      <c r="AI204">
        <v>45508158</v>
      </c>
      <c r="AJ204" s="16">
        <v>45439.724548611113</v>
      </c>
      <c r="AK204">
        <v>3</v>
      </c>
      <c r="AL204">
        <v>303.73</v>
      </c>
      <c r="AM204">
        <v>54.67</v>
      </c>
      <c r="AN204">
        <v>358.4</v>
      </c>
      <c r="AO204" s="14" t="e">
        <f>VLOOKUP(PaquetesTramos_estados_1[[#This Row],[tienda_stock]],#REF!,2,0)</f>
        <v>#REF!</v>
      </c>
      <c r="AP204" s="18">
        <v>1.0138888888888888</v>
      </c>
      <c r="AQ204" s="19" t="str">
        <f>IF(PaquetesTramos_estados_1[[#This Row],[estado_paquete]]="Empaquetado","listo",PaquetesTramos_estados_1[[#This Row],[pagado]]+(PaquetesTramos_estados_1[[#This Row],[Lead Time]]-1))</f>
        <v>listo</v>
      </c>
      <c r="AR204" s="16" t="str">
        <f ca="1">IF(PaquetesTramos_estados_1[[#This Row],[estado_paquete]]="empaquetado","listo",TEXT((DAY(TODAY())-DAY(PaquetesTramos_estados_1[[#This Row],[pagado]])),"dd")&amp;" Dias")</f>
        <v>listo</v>
      </c>
      <c r="AS204" s="14" t="str">
        <f ca="1">IF(PaquetesTramos_estados_1[[#This Row],[estado_paquete]]="Empaquetado","listo",IF(NOW()&lt;PaquetesTramos_estados_1[[#This Row],[TimeLimite]],"Dentro de Tiempo","Fuera de Tiempo"))</f>
        <v>listo</v>
      </c>
      <c r="AT204" s="19" t="str">
        <f t="shared" si="3"/>
        <v>17:23</v>
      </c>
    </row>
    <row r="205" spans="1:46" x14ac:dyDescent="0.25">
      <c r="A205" s="14" t="s">
        <v>1294</v>
      </c>
      <c r="B205" s="14" t="s">
        <v>292</v>
      </c>
      <c r="C205" s="14" t="s">
        <v>52</v>
      </c>
      <c r="D205" s="14" t="s">
        <v>53</v>
      </c>
      <c r="E205" s="14" t="s">
        <v>54</v>
      </c>
      <c r="F205" s="14" t="s">
        <v>55</v>
      </c>
      <c r="G205" s="14" t="s">
        <v>30</v>
      </c>
      <c r="H205" s="14" t="s">
        <v>1295</v>
      </c>
      <c r="I205" s="14" t="s">
        <v>288</v>
      </c>
      <c r="J205" s="15">
        <v>45447</v>
      </c>
      <c r="K205" s="14" t="s">
        <v>1296</v>
      </c>
      <c r="L205" s="16">
        <v>45437.63009259259</v>
      </c>
      <c r="M205" s="16">
        <v>45439.531655092593</v>
      </c>
      <c r="N205" s="16"/>
      <c r="O205" s="14" t="s">
        <v>288</v>
      </c>
      <c r="P205" s="14" t="s">
        <v>288</v>
      </c>
      <c r="Q205" s="14" t="s">
        <v>288</v>
      </c>
      <c r="R205" s="14" t="s">
        <v>288</v>
      </c>
      <c r="S205" s="14" t="s">
        <v>288</v>
      </c>
      <c r="T205" s="14" t="s">
        <v>292</v>
      </c>
      <c r="U205" s="14" t="s">
        <v>39</v>
      </c>
      <c r="V205" s="14" t="s">
        <v>6</v>
      </c>
      <c r="W205" s="14" t="s">
        <v>52</v>
      </c>
      <c r="X205" s="14" t="s">
        <v>53</v>
      </c>
      <c r="Y205" s="14" t="s">
        <v>54</v>
      </c>
      <c r="Z205" s="14" t="s">
        <v>55</v>
      </c>
      <c r="AA205" s="14" t="s">
        <v>7</v>
      </c>
      <c r="AB205" s="14" t="s">
        <v>1297</v>
      </c>
      <c r="AC205" s="14" t="s">
        <v>8</v>
      </c>
      <c r="AD205" s="14" t="s">
        <v>10</v>
      </c>
      <c r="AE205" s="14" t="s">
        <v>52</v>
      </c>
      <c r="AF205" s="14" t="s">
        <v>290</v>
      </c>
      <c r="AG205" s="14" t="s">
        <v>291</v>
      </c>
      <c r="AH205" s="14" t="s">
        <v>1298</v>
      </c>
      <c r="AI205">
        <v>44695490</v>
      </c>
      <c r="AJ205" s="16">
        <v>45437.63009259259</v>
      </c>
      <c r="AK205">
        <v>6</v>
      </c>
      <c r="AL205">
        <v>164.49</v>
      </c>
      <c r="AM205">
        <v>29.61</v>
      </c>
      <c r="AN205">
        <v>194.1</v>
      </c>
      <c r="AO205" s="14" t="e">
        <f>VLOOKUP(PaquetesTramos_estados_1[[#This Row],[tienda_stock]],#REF!,2,0)</f>
        <v>#REF!</v>
      </c>
      <c r="AP205" s="18">
        <v>1.0138888888888888</v>
      </c>
      <c r="AQ205" s="19" t="str">
        <f>IF(PaquetesTramos_estados_1[[#This Row],[estado_paquete]]="Empaquetado","listo",PaquetesTramos_estados_1[[#This Row],[pagado]]+(PaquetesTramos_estados_1[[#This Row],[Lead Time]]-1))</f>
        <v>listo</v>
      </c>
      <c r="AR205" s="16" t="str">
        <f ca="1">IF(PaquetesTramos_estados_1[[#This Row],[estado_paquete]]="empaquetado","listo",TEXT((DAY(TODAY())-DAY(PaquetesTramos_estados_1[[#This Row],[pagado]])),"dd")&amp;" Dias")</f>
        <v>listo</v>
      </c>
      <c r="AS205" s="14" t="str">
        <f ca="1">IF(PaquetesTramos_estados_1[[#This Row],[estado_paquete]]="Empaquetado","listo",IF(NOW()&lt;PaquetesTramos_estados_1[[#This Row],[TimeLimite]],"Dentro de Tiempo","Fuera de Tiempo"))</f>
        <v>listo</v>
      </c>
      <c r="AT205" s="19" t="str">
        <f t="shared" si="3"/>
        <v>15:07</v>
      </c>
    </row>
    <row r="206" spans="1:46" x14ac:dyDescent="0.25">
      <c r="A206" s="14" t="s">
        <v>1299</v>
      </c>
      <c r="B206" s="14" t="s">
        <v>292</v>
      </c>
      <c r="C206" s="14" t="s">
        <v>135</v>
      </c>
      <c r="D206" s="14" t="s">
        <v>81</v>
      </c>
      <c r="E206" s="14" t="s">
        <v>185</v>
      </c>
      <c r="F206" s="14" t="s">
        <v>186</v>
      </c>
      <c r="G206" s="14" t="s">
        <v>35</v>
      </c>
      <c r="H206" s="14" t="s">
        <v>288</v>
      </c>
      <c r="I206" s="14" t="s">
        <v>288</v>
      </c>
      <c r="J206" s="15">
        <v>45443</v>
      </c>
      <c r="K206" s="14" t="s">
        <v>1300</v>
      </c>
      <c r="L206" s="16">
        <v>45438.456817129627</v>
      </c>
      <c r="M206" s="16">
        <v>45439.566712962966</v>
      </c>
      <c r="N206" s="16"/>
      <c r="O206" s="14" t="s">
        <v>288</v>
      </c>
      <c r="P206" s="14" t="s">
        <v>288</v>
      </c>
      <c r="Q206" s="14" t="s">
        <v>288</v>
      </c>
      <c r="R206" s="14" t="s">
        <v>288</v>
      </c>
      <c r="S206" s="14" t="s">
        <v>288</v>
      </c>
      <c r="T206" s="14" t="s">
        <v>292</v>
      </c>
      <c r="U206" s="14" t="s">
        <v>5</v>
      </c>
      <c r="V206" s="14" t="s">
        <v>6</v>
      </c>
      <c r="W206" s="14" t="s">
        <v>135</v>
      </c>
      <c r="X206" s="14" t="s">
        <v>81</v>
      </c>
      <c r="Y206" s="14" t="s">
        <v>185</v>
      </c>
      <c r="Z206" s="14" t="s">
        <v>186</v>
      </c>
      <c r="AA206" s="14" t="s">
        <v>57</v>
      </c>
      <c r="AB206" s="14" t="s">
        <v>1301</v>
      </c>
      <c r="AC206" s="14" t="s">
        <v>8</v>
      </c>
      <c r="AD206" s="14" t="s">
        <v>10</v>
      </c>
      <c r="AE206" s="14" t="s">
        <v>135</v>
      </c>
      <c r="AF206" s="14" t="s">
        <v>290</v>
      </c>
      <c r="AG206" s="14" t="s">
        <v>291</v>
      </c>
      <c r="AH206" s="14" t="s">
        <v>1302</v>
      </c>
      <c r="AI206">
        <v>45942838</v>
      </c>
      <c r="AJ206" s="16">
        <v>45438.456817129627</v>
      </c>
      <c r="AK206">
        <v>4</v>
      </c>
      <c r="AL206">
        <v>323.97000000000003</v>
      </c>
      <c r="AM206">
        <v>58.33</v>
      </c>
      <c r="AN206">
        <v>382.3</v>
      </c>
      <c r="AO206" s="14" t="e">
        <f>VLOOKUP(PaquetesTramos_estados_1[[#This Row],[tienda_stock]],#REF!,2,0)</f>
        <v>#REF!</v>
      </c>
      <c r="AP206" s="18">
        <v>1.0138888888888888</v>
      </c>
      <c r="AQ206" s="19" t="str">
        <f>IF(PaquetesTramos_estados_1[[#This Row],[estado_paquete]]="Empaquetado","listo",PaquetesTramos_estados_1[[#This Row],[pagado]]+(PaquetesTramos_estados_1[[#This Row],[Lead Time]]-1))</f>
        <v>listo</v>
      </c>
      <c r="AR206" s="16" t="str">
        <f ca="1">IF(PaquetesTramos_estados_1[[#This Row],[estado_paquete]]="empaquetado","listo",TEXT((DAY(TODAY())-DAY(PaquetesTramos_estados_1[[#This Row],[pagado]])),"dd")&amp;" Dias")</f>
        <v>listo</v>
      </c>
      <c r="AS206" s="14" t="str">
        <f ca="1">IF(PaquetesTramos_estados_1[[#This Row],[estado_paquete]]="Empaquetado","listo",IF(NOW()&lt;PaquetesTramos_estados_1[[#This Row],[TimeLimite]],"Dentro de Tiempo","Fuera de Tiempo"))</f>
        <v>listo</v>
      </c>
      <c r="AT206" s="19" t="str">
        <f t="shared" si="3"/>
        <v>10:57</v>
      </c>
    </row>
    <row r="207" spans="1:46" x14ac:dyDescent="0.25">
      <c r="A207" s="14" t="s">
        <v>1303</v>
      </c>
      <c r="B207" s="14" t="s">
        <v>292</v>
      </c>
      <c r="C207" s="14" t="s">
        <v>44</v>
      </c>
      <c r="D207" s="14" t="s">
        <v>179</v>
      </c>
      <c r="E207" s="14" t="s">
        <v>179</v>
      </c>
      <c r="F207" s="14" t="s">
        <v>179</v>
      </c>
      <c r="G207" s="14" t="s">
        <v>35</v>
      </c>
      <c r="H207" s="14" t="s">
        <v>288</v>
      </c>
      <c r="I207" s="14" t="s">
        <v>288</v>
      </c>
      <c r="J207" s="15">
        <v>45442</v>
      </c>
      <c r="K207" s="14" t="s">
        <v>1304</v>
      </c>
      <c r="L207" s="16">
        <v>45438.542951388888</v>
      </c>
      <c r="M207" s="16">
        <v>45439.629780092589</v>
      </c>
      <c r="N207" s="16"/>
      <c r="O207" s="14" t="s">
        <v>288</v>
      </c>
      <c r="P207" s="14" t="s">
        <v>288</v>
      </c>
      <c r="Q207" s="14" t="s">
        <v>288</v>
      </c>
      <c r="R207" s="14" t="s">
        <v>288</v>
      </c>
      <c r="S207" s="14" t="s">
        <v>288</v>
      </c>
      <c r="T207" s="14" t="s">
        <v>292</v>
      </c>
      <c r="U207" s="14" t="s">
        <v>5</v>
      </c>
      <c r="V207" s="14" t="s">
        <v>6</v>
      </c>
      <c r="W207" s="14" t="s">
        <v>44</v>
      </c>
      <c r="X207" s="14" t="s">
        <v>179</v>
      </c>
      <c r="Y207" s="14" t="s">
        <v>179</v>
      </c>
      <c r="Z207" s="14" t="s">
        <v>179</v>
      </c>
      <c r="AA207" s="14" t="s">
        <v>57</v>
      </c>
      <c r="AB207" s="14" t="s">
        <v>1305</v>
      </c>
      <c r="AC207" s="14" t="s">
        <v>8</v>
      </c>
      <c r="AD207" s="14" t="s">
        <v>32</v>
      </c>
      <c r="AE207" s="14" t="s">
        <v>44</v>
      </c>
      <c r="AF207" s="14" t="s">
        <v>290</v>
      </c>
      <c r="AG207" s="14" t="s">
        <v>291</v>
      </c>
      <c r="AH207" s="14" t="s">
        <v>1306</v>
      </c>
      <c r="AI207">
        <v>704543594</v>
      </c>
      <c r="AJ207" s="16">
        <v>45438.542951388888</v>
      </c>
      <c r="AK207">
        <v>3</v>
      </c>
      <c r="AL207">
        <v>125.42</v>
      </c>
      <c r="AM207">
        <v>22.58</v>
      </c>
      <c r="AN207">
        <v>148</v>
      </c>
      <c r="AO207" s="14" t="e">
        <f>VLOOKUP(PaquetesTramos_estados_1[[#This Row],[tienda_stock]],#REF!,2,0)</f>
        <v>#REF!</v>
      </c>
      <c r="AP207" s="18">
        <v>1.0138888888888888</v>
      </c>
      <c r="AQ207" s="19" t="str">
        <f>IF(PaquetesTramos_estados_1[[#This Row],[estado_paquete]]="Empaquetado","listo",PaquetesTramos_estados_1[[#This Row],[pagado]]+(PaquetesTramos_estados_1[[#This Row],[Lead Time]]-1))</f>
        <v>listo</v>
      </c>
      <c r="AR207" s="16" t="str">
        <f ca="1">IF(PaquetesTramos_estados_1[[#This Row],[estado_paquete]]="empaquetado","listo",TEXT((DAY(TODAY())-DAY(PaquetesTramos_estados_1[[#This Row],[pagado]])),"dd")&amp;" Dias")</f>
        <v>listo</v>
      </c>
      <c r="AS207" s="14" t="str">
        <f ca="1">IF(PaquetesTramos_estados_1[[#This Row],[estado_paquete]]="Empaquetado","listo",IF(NOW()&lt;PaquetesTramos_estados_1[[#This Row],[TimeLimite]],"Dentro de Tiempo","Fuera de Tiempo"))</f>
        <v>listo</v>
      </c>
      <c r="AT207" s="19" t="str">
        <f t="shared" si="3"/>
        <v>13:01</v>
      </c>
    </row>
    <row r="208" spans="1:46" x14ac:dyDescent="0.25">
      <c r="A208" s="14" t="s">
        <v>1307</v>
      </c>
      <c r="B208" s="14" t="s">
        <v>292</v>
      </c>
      <c r="C208" s="14" t="s">
        <v>34</v>
      </c>
      <c r="D208" s="14" t="s">
        <v>64</v>
      </c>
      <c r="E208" s="14" t="s">
        <v>112</v>
      </c>
      <c r="F208" s="14" t="s">
        <v>112</v>
      </c>
      <c r="G208" s="14" t="s">
        <v>35</v>
      </c>
      <c r="H208" s="14" t="s">
        <v>288</v>
      </c>
      <c r="I208" s="14" t="s">
        <v>288</v>
      </c>
      <c r="J208" s="15">
        <v>45442</v>
      </c>
      <c r="K208" s="14" t="s">
        <v>1308</v>
      </c>
      <c r="L208" s="16">
        <v>45438.692106481481</v>
      </c>
      <c r="M208" s="16">
        <v>45439.672662037039</v>
      </c>
      <c r="N208" s="16"/>
      <c r="O208" s="14" t="s">
        <v>288</v>
      </c>
      <c r="P208" s="14" t="s">
        <v>288</v>
      </c>
      <c r="Q208" s="14" t="s">
        <v>288</v>
      </c>
      <c r="R208" s="14" t="s">
        <v>288</v>
      </c>
      <c r="S208" s="14" t="s">
        <v>288</v>
      </c>
      <c r="T208" s="14" t="s">
        <v>292</v>
      </c>
      <c r="U208" s="14" t="s">
        <v>5</v>
      </c>
      <c r="V208" s="14" t="s">
        <v>6</v>
      </c>
      <c r="W208" s="14" t="s">
        <v>34</v>
      </c>
      <c r="X208" s="14" t="s">
        <v>64</v>
      </c>
      <c r="Y208" s="14" t="s">
        <v>112</v>
      </c>
      <c r="Z208" s="14" t="s">
        <v>112</v>
      </c>
      <c r="AA208" s="14" t="s">
        <v>57</v>
      </c>
      <c r="AB208" s="14" t="s">
        <v>1309</v>
      </c>
      <c r="AC208" s="14" t="s">
        <v>8</v>
      </c>
      <c r="AD208" s="14" t="s">
        <v>10</v>
      </c>
      <c r="AE208" s="14" t="s">
        <v>34</v>
      </c>
      <c r="AF208" s="14" t="s">
        <v>290</v>
      </c>
      <c r="AG208" s="14" t="s">
        <v>291</v>
      </c>
      <c r="AH208" s="14" t="s">
        <v>1310</v>
      </c>
      <c r="AI208">
        <v>42507495</v>
      </c>
      <c r="AJ208" s="16">
        <v>45438.692106481481</v>
      </c>
      <c r="AK208">
        <v>2</v>
      </c>
      <c r="AL208">
        <v>275.16000000000003</v>
      </c>
      <c r="AM208">
        <v>49.54</v>
      </c>
      <c r="AN208">
        <v>324.7</v>
      </c>
      <c r="AO208" s="14" t="e">
        <f>VLOOKUP(PaquetesTramos_estados_1[[#This Row],[tienda_stock]],#REF!,2,0)</f>
        <v>#REF!</v>
      </c>
      <c r="AP208" s="18">
        <v>1.0138888888888888</v>
      </c>
      <c r="AQ208" s="19" t="str">
        <f>IF(PaquetesTramos_estados_1[[#This Row],[estado_paquete]]="Empaquetado","listo",PaquetesTramos_estados_1[[#This Row],[pagado]]+(PaquetesTramos_estados_1[[#This Row],[Lead Time]]-1))</f>
        <v>listo</v>
      </c>
      <c r="AR208" s="16" t="str">
        <f ca="1">IF(PaquetesTramos_estados_1[[#This Row],[estado_paquete]]="empaquetado","listo",TEXT((DAY(TODAY())-DAY(PaquetesTramos_estados_1[[#This Row],[pagado]])),"dd")&amp;" Dias")</f>
        <v>listo</v>
      </c>
      <c r="AS208" s="14" t="str">
        <f ca="1">IF(PaquetesTramos_estados_1[[#This Row],[estado_paquete]]="Empaquetado","listo",IF(NOW()&lt;PaquetesTramos_estados_1[[#This Row],[TimeLimite]],"Dentro de Tiempo","Fuera de Tiempo"))</f>
        <v>listo</v>
      </c>
      <c r="AT208" s="19" t="str">
        <f t="shared" si="3"/>
        <v>16:36</v>
      </c>
    </row>
    <row r="209" spans="1:46" x14ac:dyDescent="0.25">
      <c r="A209" s="14" t="s">
        <v>1316</v>
      </c>
      <c r="B209" s="14" t="s">
        <v>292</v>
      </c>
      <c r="C209" s="14" t="s">
        <v>63</v>
      </c>
      <c r="D209" s="14" t="s">
        <v>64</v>
      </c>
      <c r="E209" s="14" t="s">
        <v>65</v>
      </c>
      <c r="F209" s="14" t="s">
        <v>66</v>
      </c>
      <c r="G209" s="14" t="s">
        <v>35</v>
      </c>
      <c r="H209" s="14" t="s">
        <v>288</v>
      </c>
      <c r="I209" s="14" t="s">
        <v>288</v>
      </c>
      <c r="J209" s="15">
        <v>45443</v>
      </c>
      <c r="K209" s="14" t="s">
        <v>1317</v>
      </c>
      <c r="L209" s="16">
        <v>45439.339444444442</v>
      </c>
      <c r="M209" s="16">
        <v>45439.38244212963</v>
      </c>
      <c r="N209" s="16"/>
      <c r="O209" s="14" t="s">
        <v>288</v>
      </c>
      <c r="P209" s="14" t="s">
        <v>288</v>
      </c>
      <c r="Q209" s="14" t="s">
        <v>288</v>
      </c>
      <c r="R209" s="14" t="s">
        <v>288</v>
      </c>
      <c r="S209" s="14" t="s">
        <v>288</v>
      </c>
      <c r="T209" s="14" t="s">
        <v>292</v>
      </c>
      <c r="U209" s="14" t="s">
        <v>5</v>
      </c>
      <c r="V209" s="14" t="s">
        <v>6</v>
      </c>
      <c r="W209" s="14" t="s">
        <v>63</v>
      </c>
      <c r="X209" s="14" t="s">
        <v>64</v>
      </c>
      <c r="Y209" s="14" t="s">
        <v>65</v>
      </c>
      <c r="Z209" s="14" t="s">
        <v>66</v>
      </c>
      <c r="AA209" s="14" t="s">
        <v>7</v>
      </c>
      <c r="AB209" s="14" t="s">
        <v>1318</v>
      </c>
      <c r="AC209" s="14" t="s">
        <v>8</v>
      </c>
      <c r="AD209" s="14" t="s">
        <v>27</v>
      </c>
      <c r="AE209" s="14" t="s">
        <v>5</v>
      </c>
      <c r="AF209" s="14" t="s">
        <v>290</v>
      </c>
      <c r="AG209" s="14" t="s">
        <v>291</v>
      </c>
      <c r="AH209" s="14" t="s">
        <v>1319</v>
      </c>
      <c r="AI209">
        <v>45944092</v>
      </c>
      <c r="AJ209" s="16">
        <v>45439.339444444442</v>
      </c>
      <c r="AK209">
        <v>1</v>
      </c>
      <c r="AL209">
        <v>215.93</v>
      </c>
      <c r="AM209">
        <v>38.869999999999997</v>
      </c>
      <c r="AN209">
        <v>254.8</v>
      </c>
      <c r="AO209" s="14" t="e">
        <f>VLOOKUP(PaquetesTramos_estados_1[[#This Row],[tienda_stock]],#REF!,2,0)</f>
        <v>#REF!</v>
      </c>
      <c r="AP209" s="18">
        <v>1.0138888888888888</v>
      </c>
      <c r="AQ209" s="19" t="str">
        <f>IF(PaquetesTramos_estados_1[[#This Row],[estado_paquete]]="Empaquetado","listo",PaquetesTramos_estados_1[[#This Row],[pagado]]+(PaquetesTramos_estados_1[[#This Row],[Lead Time]]-1))</f>
        <v>listo</v>
      </c>
      <c r="AR209" s="16" t="str">
        <f ca="1">IF(PaquetesTramos_estados_1[[#This Row],[estado_paquete]]="empaquetado","listo",TEXT((DAY(TODAY())-DAY(PaquetesTramos_estados_1[[#This Row],[pagado]])),"dd")&amp;" Dias")</f>
        <v>listo</v>
      </c>
      <c r="AS209" s="14" t="str">
        <f ca="1">IF(PaquetesTramos_estados_1[[#This Row],[estado_paquete]]="Empaquetado","listo",IF(NOW()&lt;PaquetesTramos_estados_1[[#This Row],[TimeLimite]],"Dentro de Tiempo","Fuera de Tiempo"))</f>
        <v>listo</v>
      </c>
      <c r="AT209" s="19" t="str">
        <f t="shared" si="3"/>
        <v>08:08</v>
      </c>
    </row>
    <row r="210" spans="1:46" x14ac:dyDescent="0.25">
      <c r="A210" s="14" t="s">
        <v>1320</v>
      </c>
      <c r="B210" s="14" t="s">
        <v>292</v>
      </c>
      <c r="C210" s="14" t="s">
        <v>67</v>
      </c>
      <c r="D210" s="14" t="s">
        <v>64</v>
      </c>
      <c r="E210" s="14" t="s">
        <v>65</v>
      </c>
      <c r="F210" s="14" t="s">
        <v>66</v>
      </c>
      <c r="G210" s="14" t="s">
        <v>35</v>
      </c>
      <c r="H210" s="14" t="s">
        <v>288</v>
      </c>
      <c r="I210" s="14" t="s">
        <v>288</v>
      </c>
      <c r="J210" s="15">
        <v>45443</v>
      </c>
      <c r="K210" s="14" t="s">
        <v>1321</v>
      </c>
      <c r="L210" s="16">
        <v>45439.479375000003</v>
      </c>
      <c r="M210" s="16">
        <v>45439.671215277776</v>
      </c>
      <c r="N210" s="16"/>
      <c r="O210" s="14" t="s">
        <v>288</v>
      </c>
      <c r="P210" s="14" t="s">
        <v>288</v>
      </c>
      <c r="Q210" s="14" t="s">
        <v>288</v>
      </c>
      <c r="R210" s="14" t="s">
        <v>288</v>
      </c>
      <c r="S210" s="14" t="s">
        <v>288</v>
      </c>
      <c r="T210" s="14" t="s">
        <v>292</v>
      </c>
      <c r="U210" s="14" t="s">
        <v>5</v>
      </c>
      <c r="V210" s="14" t="s">
        <v>6</v>
      </c>
      <c r="W210" s="14" t="s">
        <v>67</v>
      </c>
      <c r="X210" s="14" t="s">
        <v>64</v>
      </c>
      <c r="Y210" s="14" t="s">
        <v>65</v>
      </c>
      <c r="Z210" s="14" t="s">
        <v>66</v>
      </c>
      <c r="AA210" s="14" t="s">
        <v>7</v>
      </c>
      <c r="AB210" s="14" t="s">
        <v>1322</v>
      </c>
      <c r="AC210" s="14" t="s">
        <v>8</v>
      </c>
      <c r="AD210" s="14" t="s">
        <v>32</v>
      </c>
      <c r="AE210" s="14" t="s">
        <v>5</v>
      </c>
      <c r="AF210" s="14" t="s">
        <v>290</v>
      </c>
      <c r="AG210" s="14" t="s">
        <v>291</v>
      </c>
      <c r="AH210" s="14" t="s">
        <v>1323</v>
      </c>
      <c r="AI210">
        <v>70149819</v>
      </c>
      <c r="AJ210" s="16">
        <v>45439.479375000003</v>
      </c>
      <c r="AK210">
        <v>1</v>
      </c>
      <c r="AL210">
        <v>151.86000000000001</v>
      </c>
      <c r="AM210">
        <v>27.34</v>
      </c>
      <c r="AN210">
        <v>179.2</v>
      </c>
      <c r="AO210" s="14" t="e">
        <f>VLOOKUP(PaquetesTramos_estados_1[[#This Row],[tienda_stock]],#REF!,2,0)</f>
        <v>#REF!</v>
      </c>
      <c r="AP210" s="18">
        <v>1.0138888888888888</v>
      </c>
      <c r="AQ210" s="19" t="str">
        <f>IF(PaquetesTramos_estados_1[[#This Row],[estado_paquete]]="Empaquetado","listo",PaquetesTramos_estados_1[[#This Row],[pagado]]+(PaquetesTramos_estados_1[[#This Row],[Lead Time]]-1))</f>
        <v>listo</v>
      </c>
      <c r="AR210" s="16" t="str">
        <f ca="1">IF(PaquetesTramos_estados_1[[#This Row],[estado_paquete]]="empaquetado","listo",TEXT((DAY(TODAY())-DAY(PaquetesTramos_estados_1[[#This Row],[pagado]])),"dd")&amp;" Dias")</f>
        <v>listo</v>
      </c>
      <c r="AS210" s="14" t="str">
        <f ca="1">IF(PaquetesTramos_estados_1[[#This Row],[estado_paquete]]="Empaquetado","listo",IF(NOW()&lt;PaquetesTramos_estados_1[[#This Row],[TimeLimite]],"Dentro de Tiempo","Fuera de Tiempo"))</f>
        <v>listo</v>
      </c>
      <c r="AT210" s="19" t="str">
        <f t="shared" si="3"/>
        <v>11:30</v>
      </c>
    </row>
    <row r="211" spans="1:46" x14ac:dyDescent="0.25">
      <c r="A211" s="14" t="s">
        <v>1324</v>
      </c>
      <c r="B211" s="14" t="s">
        <v>292</v>
      </c>
      <c r="C211" s="14" t="s">
        <v>5</v>
      </c>
      <c r="D211" s="14" t="s">
        <v>1</v>
      </c>
      <c r="E211" s="14" t="s">
        <v>1</v>
      </c>
      <c r="F211" s="14" t="s">
        <v>19</v>
      </c>
      <c r="G211" s="14" t="s">
        <v>332</v>
      </c>
      <c r="H211" s="14" t="s">
        <v>288</v>
      </c>
      <c r="I211" s="14" t="s">
        <v>288</v>
      </c>
      <c r="J211" s="15">
        <v>45443</v>
      </c>
      <c r="K211" s="14" t="s">
        <v>1325</v>
      </c>
      <c r="L211" s="16">
        <v>45439.496053240742</v>
      </c>
      <c r="M211" s="16">
        <v>45439.533032407409</v>
      </c>
      <c r="N211" s="16"/>
      <c r="O211" s="14" t="s">
        <v>288</v>
      </c>
      <c r="P211" s="14" t="s">
        <v>288</v>
      </c>
      <c r="Q211" s="14" t="s">
        <v>288</v>
      </c>
      <c r="R211" s="14" t="s">
        <v>288</v>
      </c>
      <c r="S211" s="14" t="s">
        <v>288</v>
      </c>
      <c r="T211" s="14" t="s">
        <v>292</v>
      </c>
      <c r="U211" s="14" t="s">
        <v>24</v>
      </c>
      <c r="V211" s="14" t="s">
        <v>6</v>
      </c>
      <c r="W211" s="14" t="s">
        <v>67</v>
      </c>
      <c r="X211" s="14" t="s">
        <v>64</v>
      </c>
      <c r="Y211" s="14" t="s">
        <v>65</v>
      </c>
      <c r="Z211" s="14" t="s">
        <v>66</v>
      </c>
      <c r="AA211" s="14" t="s">
        <v>7</v>
      </c>
      <c r="AB211" s="14" t="s">
        <v>1326</v>
      </c>
      <c r="AC211" s="14" t="s">
        <v>8</v>
      </c>
      <c r="AD211" s="14" t="s">
        <v>10</v>
      </c>
      <c r="AE211" s="14" t="s">
        <v>67</v>
      </c>
      <c r="AF211" s="14" t="s">
        <v>290</v>
      </c>
      <c r="AG211" s="14" t="s">
        <v>291</v>
      </c>
      <c r="AH211" s="14" t="s">
        <v>1327</v>
      </c>
      <c r="AI211">
        <v>80206244</v>
      </c>
      <c r="AJ211" s="16">
        <v>45439.496053240742</v>
      </c>
      <c r="AK211">
        <v>3</v>
      </c>
      <c r="AL211">
        <v>261.77999999999997</v>
      </c>
      <c r="AM211">
        <v>47.12</v>
      </c>
      <c r="AN211">
        <v>308.89999999999998</v>
      </c>
      <c r="AO211" s="14" t="e">
        <f>VLOOKUP(PaquetesTramos_estados_1[[#This Row],[tienda_stock]],#REF!,2,0)</f>
        <v>#REF!</v>
      </c>
      <c r="AP211" s="18">
        <v>1.0138888888888888</v>
      </c>
      <c r="AQ211" s="19" t="str">
        <f>IF(PaquetesTramos_estados_1[[#This Row],[estado_paquete]]="Empaquetado","listo",PaquetesTramos_estados_1[[#This Row],[pagado]]+(PaquetesTramos_estados_1[[#This Row],[Lead Time]]-1))</f>
        <v>listo</v>
      </c>
      <c r="AR211" s="16" t="str">
        <f ca="1">IF(PaquetesTramos_estados_1[[#This Row],[estado_paquete]]="empaquetado","listo",TEXT((DAY(TODAY())-DAY(PaquetesTramos_estados_1[[#This Row],[pagado]])),"dd")&amp;" Dias")</f>
        <v>listo</v>
      </c>
      <c r="AS211" s="14" t="str">
        <f ca="1">IF(PaquetesTramos_estados_1[[#This Row],[estado_paquete]]="Empaquetado","listo",IF(NOW()&lt;PaquetesTramos_estados_1[[#This Row],[TimeLimite]],"Dentro de Tiempo","Fuera de Tiempo"))</f>
        <v>listo</v>
      </c>
      <c r="AT211" s="19" t="str">
        <f t="shared" si="3"/>
        <v>11:54</v>
      </c>
    </row>
    <row r="212" spans="1:46" x14ac:dyDescent="0.25">
      <c r="A212" s="14" t="s">
        <v>1328</v>
      </c>
      <c r="B212" s="14" t="s">
        <v>292</v>
      </c>
      <c r="C212" s="14" t="s">
        <v>67</v>
      </c>
      <c r="D212" s="14" t="s">
        <v>64</v>
      </c>
      <c r="E212" s="14" t="s">
        <v>65</v>
      </c>
      <c r="F212" s="14" t="s">
        <v>66</v>
      </c>
      <c r="G212" s="14" t="s">
        <v>35</v>
      </c>
      <c r="H212" s="14" t="s">
        <v>288</v>
      </c>
      <c r="I212" s="14" t="s">
        <v>288</v>
      </c>
      <c r="J212" s="15">
        <v>45443</v>
      </c>
      <c r="K212" s="14" t="s">
        <v>1329</v>
      </c>
      <c r="L212" s="16">
        <v>45439.496053240742</v>
      </c>
      <c r="M212" s="16">
        <v>45439.665196759262</v>
      </c>
      <c r="N212" s="16"/>
      <c r="O212" s="14" t="s">
        <v>288</v>
      </c>
      <c r="P212" s="14" t="s">
        <v>288</v>
      </c>
      <c r="Q212" s="14" t="s">
        <v>288</v>
      </c>
      <c r="R212" s="14" t="s">
        <v>288</v>
      </c>
      <c r="S212" s="14" t="s">
        <v>288</v>
      </c>
      <c r="T212" s="14" t="s">
        <v>292</v>
      </c>
      <c r="U212" s="14" t="s">
        <v>5</v>
      </c>
      <c r="V212" s="14" t="s">
        <v>6</v>
      </c>
      <c r="W212" s="14" t="s">
        <v>67</v>
      </c>
      <c r="X212" s="14" t="s">
        <v>64</v>
      </c>
      <c r="Y212" s="14" t="s">
        <v>65</v>
      </c>
      <c r="Z212" s="14" t="s">
        <v>66</v>
      </c>
      <c r="AA212" s="14" t="s">
        <v>56</v>
      </c>
      <c r="AB212" s="14" t="s">
        <v>1326</v>
      </c>
      <c r="AC212" s="14" t="s">
        <v>8</v>
      </c>
      <c r="AD212" s="14" t="s">
        <v>10</v>
      </c>
      <c r="AE212" s="14" t="s">
        <v>67</v>
      </c>
      <c r="AF212" s="14" t="s">
        <v>290</v>
      </c>
      <c r="AG212" s="14" t="s">
        <v>291</v>
      </c>
      <c r="AH212" s="14" t="s">
        <v>1327</v>
      </c>
      <c r="AI212">
        <v>80206244</v>
      </c>
      <c r="AJ212" s="16">
        <v>45439.496053240742</v>
      </c>
      <c r="AK212">
        <v>3</v>
      </c>
      <c r="AL212">
        <v>261.77999999999997</v>
      </c>
      <c r="AM212">
        <v>47.12</v>
      </c>
      <c r="AN212">
        <v>308.89999999999998</v>
      </c>
      <c r="AO212" s="14" t="e">
        <f>VLOOKUP(PaquetesTramos_estados_1[[#This Row],[tienda_stock]],#REF!,2,0)</f>
        <v>#REF!</v>
      </c>
      <c r="AP212" s="18">
        <v>1.0138888888888888</v>
      </c>
      <c r="AQ212" s="19" t="str">
        <f>IF(PaquetesTramos_estados_1[[#This Row],[estado_paquete]]="Empaquetado","listo",PaquetesTramos_estados_1[[#This Row],[pagado]]+(PaquetesTramos_estados_1[[#This Row],[Lead Time]]-1))</f>
        <v>listo</v>
      </c>
      <c r="AR212" s="16" t="str">
        <f ca="1">IF(PaquetesTramos_estados_1[[#This Row],[estado_paquete]]="empaquetado","listo",TEXT((DAY(TODAY())-DAY(PaquetesTramos_estados_1[[#This Row],[pagado]])),"dd")&amp;" Dias")</f>
        <v>listo</v>
      </c>
      <c r="AS212" s="14" t="str">
        <f ca="1">IF(PaquetesTramos_estados_1[[#This Row],[estado_paquete]]="Empaquetado","listo",IF(NOW()&lt;PaquetesTramos_estados_1[[#This Row],[TimeLimite]],"Dentro de Tiempo","Fuera de Tiempo"))</f>
        <v>listo</v>
      </c>
      <c r="AT212" s="19" t="str">
        <f t="shared" si="3"/>
        <v>11:54</v>
      </c>
    </row>
    <row r="213" spans="1:46" x14ac:dyDescent="0.25">
      <c r="A213" s="14" t="s">
        <v>1330</v>
      </c>
      <c r="B213" s="14" t="s">
        <v>292</v>
      </c>
      <c r="C213" s="14" t="s">
        <v>72</v>
      </c>
      <c r="D213" s="14" t="s">
        <v>73</v>
      </c>
      <c r="E213" s="14" t="s">
        <v>74</v>
      </c>
      <c r="F213" s="14" t="s">
        <v>74</v>
      </c>
      <c r="G213" s="14" t="s">
        <v>3</v>
      </c>
      <c r="H213" s="14" t="s">
        <v>288</v>
      </c>
      <c r="I213" s="14" t="s">
        <v>288</v>
      </c>
      <c r="J213" s="15">
        <v>45441</v>
      </c>
      <c r="K213" s="14" t="s">
        <v>1331</v>
      </c>
      <c r="L213" s="16">
        <v>45439.501701388886</v>
      </c>
      <c r="M213" s="16">
        <v>45439.588506944441</v>
      </c>
      <c r="N213" s="16"/>
      <c r="O213" s="14" t="s">
        <v>288</v>
      </c>
      <c r="P213" s="14" t="s">
        <v>288</v>
      </c>
      <c r="Q213" s="14" t="s">
        <v>288</v>
      </c>
      <c r="R213" s="14" t="s">
        <v>288</v>
      </c>
      <c r="S213" s="14" t="s">
        <v>288</v>
      </c>
      <c r="T213" s="14" t="s">
        <v>292</v>
      </c>
      <c r="U213" s="14" t="s">
        <v>136</v>
      </c>
      <c r="V213" s="14" t="s">
        <v>6</v>
      </c>
      <c r="W213" s="14" t="s">
        <v>72</v>
      </c>
      <c r="X213" s="14" t="s">
        <v>73</v>
      </c>
      <c r="Y213" s="14" t="s">
        <v>74</v>
      </c>
      <c r="Z213" s="14" t="s">
        <v>74</v>
      </c>
      <c r="AA213" s="14" t="s">
        <v>7</v>
      </c>
      <c r="AB213" s="14" t="s">
        <v>1332</v>
      </c>
      <c r="AC213" s="14" t="s">
        <v>8</v>
      </c>
      <c r="AD213" s="14" t="s">
        <v>27</v>
      </c>
      <c r="AE213" s="14" t="s">
        <v>5</v>
      </c>
      <c r="AF213" s="14" t="s">
        <v>290</v>
      </c>
      <c r="AG213" s="14" t="s">
        <v>291</v>
      </c>
      <c r="AH213" s="14" t="s">
        <v>1333</v>
      </c>
      <c r="AI213">
        <v>73980375</v>
      </c>
      <c r="AJ213" s="16">
        <v>45439.501701388886</v>
      </c>
      <c r="AK213">
        <v>2</v>
      </c>
      <c r="AL213">
        <v>94.66</v>
      </c>
      <c r="AM213">
        <v>17.04</v>
      </c>
      <c r="AN213">
        <v>111.7</v>
      </c>
      <c r="AO213" s="14" t="e">
        <f>VLOOKUP(PaquetesTramos_estados_1[[#This Row],[tienda_stock]],#REF!,2,0)</f>
        <v>#REF!</v>
      </c>
      <c r="AP213" s="18">
        <v>1.0138888888888888</v>
      </c>
      <c r="AQ213" s="19" t="str">
        <f>IF(PaquetesTramos_estados_1[[#This Row],[estado_paquete]]="Empaquetado","listo",PaquetesTramos_estados_1[[#This Row],[pagado]]+(PaquetesTramos_estados_1[[#This Row],[Lead Time]]-1))</f>
        <v>listo</v>
      </c>
      <c r="AR213" s="16" t="str">
        <f ca="1">IF(PaquetesTramos_estados_1[[#This Row],[estado_paquete]]="empaquetado","listo",TEXT((DAY(TODAY())-DAY(PaquetesTramos_estados_1[[#This Row],[pagado]])),"dd")&amp;" Dias")</f>
        <v>listo</v>
      </c>
      <c r="AS213" s="14" t="str">
        <f ca="1">IF(PaquetesTramos_estados_1[[#This Row],[estado_paquete]]="Empaquetado","listo",IF(NOW()&lt;PaquetesTramos_estados_1[[#This Row],[TimeLimite]],"Dentro de Tiempo","Fuera de Tiempo"))</f>
        <v>listo</v>
      </c>
      <c r="AT213" s="19" t="str">
        <f t="shared" si="3"/>
        <v>12:02</v>
      </c>
    </row>
    <row r="214" spans="1:46" x14ac:dyDescent="0.25">
      <c r="A214" s="14" t="s">
        <v>1334</v>
      </c>
      <c r="B214" s="14" t="s">
        <v>17</v>
      </c>
      <c r="C214" s="14" t="s">
        <v>44</v>
      </c>
      <c r="D214" s="14" t="s">
        <v>179</v>
      </c>
      <c r="E214" s="14" t="s">
        <v>179</v>
      </c>
      <c r="F214" s="14" t="s">
        <v>179</v>
      </c>
      <c r="G214" s="14" t="s">
        <v>30</v>
      </c>
      <c r="H214" s="14" t="s">
        <v>288</v>
      </c>
      <c r="I214" s="14" t="s">
        <v>288</v>
      </c>
      <c r="J214" s="15">
        <v>45448</v>
      </c>
      <c r="K214" s="14" t="s">
        <v>1335</v>
      </c>
      <c r="L214" s="16">
        <v>45439.556157407409</v>
      </c>
      <c r="M214" s="16"/>
      <c r="N214" s="16"/>
      <c r="O214" s="14" t="s">
        <v>288</v>
      </c>
      <c r="P214" s="14" t="s">
        <v>288</v>
      </c>
      <c r="Q214" s="14" t="s">
        <v>288</v>
      </c>
      <c r="R214" s="14" t="s">
        <v>288</v>
      </c>
      <c r="S214" s="14" t="s">
        <v>288</v>
      </c>
      <c r="T214" s="14" t="s">
        <v>17</v>
      </c>
      <c r="U214" s="14" t="s">
        <v>130</v>
      </c>
      <c r="V214" s="14" t="s">
        <v>6</v>
      </c>
      <c r="W214" s="14" t="s">
        <v>44</v>
      </c>
      <c r="X214" s="14" t="s">
        <v>179</v>
      </c>
      <c r="Y214" s="14" t="s">
        <v>179</v>
      </c>
      <c r="Z214" s="14" t="s">
        <v>179</v>
      </c>
      <c r="AA214" s="14" t="s">
        <v>7</v>
      </c>
      <c r="AB214" s="14" t="s">
        <v>1336</v>
      </c>
      <c r="AC214" s="14" t="s">
        <v>8</v>
      </c>
      <c r="AD214" s="14" t="s">
        <v>10</v>
      </c>
      <c r="AE214" s="14" t="s">
        <v>5</v>
      </c>
      <c r="AF214" s="14" t="s">
        <v>290</v>
      </c>
      <c r="AG214" s="14" t="s">
        <v>291</v>
      </c>
      <c r="AH214" s="14" t="s">
        <v>1337</v>
      </c>
      <c r="AI214">
        <v>701550485</v>
      </c>
      <c r="AJ214" s="16">
        <v>45439.556157407409</v>
      </c>
      <c r="AK214">
        <v>1</v>
      </c>
      <c r="AL214">
        <v>71.86</v>
      </c>
      <c r="AM214">
        <v>12.94</v>
      </c>
      <c r="AN214">
        <v>84.8</v>
      </c>
      <c r="AO214" s="14" t="e">
        <f>VLOOKUP(PaquetesTramos_estados_1[[#This Row],[tienda_stock]],#REF!,2,0)</f>
        <v>#REF!</v>
      </c>
      <c r="AP214" s="18">
        <v>1.0138888888888888</v>
      </c>
      <c r="AQ214" s="19">
        <f>IF(PaquetesTramos_estados_1[[#This Row],[estado_paquete]]="Empaquetado","listo",PaquetesTramos_estados_1[[#This Row],[pagado]]+(PaquetesTramos_estados_1[[#This Row],[Lead Time]]-1))</f>
        <v>45439.5700462963</v>
      </c>
      <c r="AR214" s="16" t="e">
        <f ca="1">IF(PaquetesTramos_estados_1[[#This Row],[estado_paquete]]="empaquetado","listo",TEXT((DAY(TODAY())-DAY(PaquetesTramos_estados_1[[#This Row],[pagado]])),"dd")&amp;" Dias")</f>
        <v>#VALUE!</v>
      </c>
      <c r="AS2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214" s="19" t="str">
        <f t="shared" si="3"/>
        <v>13:20</v>
      </c>
    </row>
    <row r="215" spans="1:46" x14ac:dyDescent="0.25">
      <c r="A215" s="14" t="s">
        <v>1338</v>
      </c>
      <c r="B215" s="14" t="s">
        <v>292</v>
      </c>
      <c r="C215" s="14" t="s">
        <v>68</v>
      </c>
      <c r="D215" s="14" t="s">
        <v>69</v>
      </c>
      <c r="E215" s="14" t="s">
        <v>70</v>
      </c>
      <c r="F215" s="14" t="s">
        <v>70</v>
      </c>
      <c r="G215" s="14" t="s">
        <v>35</v>
      </c>
      <c r="H215" s="14" t="s">
        <v>288</v>
      </c>
      <c r="I215" s="14" t="s">
        <v>288</v>
      </c>
      <c r="J215" s="15">
        <v>45443</v>
      </c>
      <c r="K215" s="14" t="s">
        <v>1339</v>
      </c>
      <c r="L215" s="16">
        <v>45439.606817129628</v>
      </c>
      <c r="M215" s="16">
        <v>45439.864004629628</v>
      </c>
      <c r="N215" s="16"/>
      <c r="O215" s="14" t="s">
        <v>288</v>
      </c>
      <c r="P215" s="14" t="s">
        <v>288</v>
      </c>
      <c r="Q215" s="14" t="s">
        <v>288</v>
      </c>
      <c r="R215" s="14" t="s">
        <v>288</v>
      </c>
      <c r="S215" s="14" t="s">
        <v>288</v>
      </c>
      <c r="T215" s="14" t="s">
        <v>292</v>
      </c>
      <c r="U215" s="14" t="s">
        <v>5</v>
      </c>
      <c r="V215" s="14" t="s">
        <v>6</v>
      </c>
      <c r="W215" s="14" t="s">
        <v>68</v>
      </c>
      <c r="X215" s="14" t="s">
        <v>69</v>
      </c>
      <c r="Y215" s="14" t="s">
        <v>70</v>
      </c>
      <c r="Z215" s="14" t="s">
        <v>70</v>
      </c>
      <c r="AA215" s="14" t="s">
        <v>7</v>
      </c>
      <c r="AB215" s="14" t="s">
        <v>1340</v>
      </c>
      <c r="AC215" s="14" t="s">
        <v>8</v>
      </c>
      <c r="AD215" s="14" t="s">
        <v>9</v>
      </c>
      <c r="AE215" s="14" t="s">
        <v>68</v>
      </c>
      <c r="AF215" s="14" t="s">
        <v>290</v>
      </c>
      <c r="AG215" s="14" t="s">
        <v>291</v>
      </c>
      <c r="AH215" s="14" t="s">
        <v>1341</v>
      </c>
      <c r="AI215">
        <v>71071725</v>
      </c>
      <c r="AJ215" s="16">
        <v>45439.606817129628</v>
      </c>
      <c r="AK215">
        <v>2</v>
      </c>
      <c r="AL215">
        <v>259.82</v>
      </c>
      <c r="AM215">
        <v>46.78</v>
      </c>
      <c r="AN215">
        <v>306.60000000000002</v>
      </c>
      <c r="AO215" s="14" t="e">
        <f>VLOOKUP(PaquetesTramos_estados_1[[#This Row],[tienda_stock]],#REF!,2,0)</f>
        <v>#REF!</v>
      </c>
      <c r="AP215" s="18">
        <v>1.0138888888888888</v>
      </c>
      <c r="AQ215" s="19" t="str">
        <f>IF(PaquetesTramos_estados_1[[#This Row],[estado_paquete]]="Empaquetado","listo",PaquetesTramos_estados_1[[#This Row],[pagado]]+(PaquetesTramos_estados_1[[#This Row],[Lead Time]]-1))</f>
        <v>listo</v>
      </c>
      <c r="AR215" s="16" t="str">
        <f ca="1">IF(PaquetesTramos_estados_1[[#This Row],[estado_paquete]]="empaquetado","listo",TEXT((DAY(TODAY())-DAY(PaquetesTramos_estados_1[[#This Row],[pagado]])),"dd")&amp;" Dias")</f>
        <v>listo</v>
      </c>
      <c r="AS215" s="14" t="str">
        <f ca="1">IF(PaquetesTramos_estados_1[[#This Row],[estado_paquete]]="Empaquetado","listo",IF(NOW()&lt;PaquetesTramos_estados_1[[#This Row],[TimeLimite]],"Dentro de Tiempo","Fuera de Tiempo"))</f>
        <v>listo</v>
      </c>
      <c r="AT215" s="19" t="str">
        <f t="shared" si="3"/>
        <v>14:33</v>
      </c>
    </row>
    <row r="216" spans="1:46" x14ac:dyDescent="0.25">
      <c r="A216" s="14" t="s">
        <v>1342</v>
      </c>
      <c r="B216" s="14" t="s">
        <v>292</v>
      </c>
      <c r="C216" s="14" t="s">
        <v>5</v>
      </c>
      <c r="D216" s="14" t="s">
        <v>1</v>
      </c>
      <c r="E216" s="14" t="s">
        <v>1</v>
      </c>
      <c r="F216" s="14" t="s">
        <v>19</v>
      </c>
      <c r="G216" s="14" t="s">
        <v>437</v>
      </c>
      <c r="H216" s="14" t="s">
        <v>288</v>
      </c>
      <c r="I216" s="14" t="s">
        <v>288</v>
      </c>
      <c r="J216" s="15">
        <v>45443</v>
      </c>
      <c r="K216" s="14" t="s">
        <v>1343</v>
      </c>
      <c r="L216" s="16">
        <v>45439.619027777779</v>
      </c>
      <c r="M216" s="16">
        <v>45439.731041666666</v>
      </c>
      <c r="N216" s="16"/>
      <c r="O216" s="14" t="s">
        <v>288</v>
      </c>
      <c r="P216" s="14" t="s">
        <v>288</v>
      </c>
      <c r="Q216" s="14" t="s">
        <v>288</v>
      </c>
      <c r="R216" s="14" t="s">
        <v>288</v>
      </c>
      <c r="S216" s="14" t="s">
        <v>288</v>
      </c>
      <c r="T216" s="14" t="s">
        <v>292</v>
      </c>
      <c r="U216" s="14" t="s">
        <v>14</v>
      </c>
      <c r="V216" s="14" t="s">
        <v>6</v>
      </c>
      <c r="W216" s="14" t="s">
        <v>156</v>
      </c>
      <c r="X216" s="14" t="s">
        <v>46</v>
      </c>
      <c r="Y216" s="14" t="s">
        <v>157</v>
      </c>
      <c r="Z216" s="14" t="s">
        <v>158</v>
      </c>
      <c r="AA216" s="14" t="s">
        <v>7</v>
      </c>
      <c r="AB216" s="14" t="s">
        <v>1344</v>
      </c>
      <c r="AC216" s="14" t="s">
        <v>8</v>
      </c>
      <c r="AD216" s="14" t="s">
        <v>9</v>
      </c>
      <c r="AE216" s="14" t="s">
        <v>156</v>
      </c>
      <c r="AF216" s="14" t="s">
        <v>290</v>
      </c>
      <c r="AG216" s="14" t="s">
        <v>291</v>
      </c>
      <c r="AH216" s="14" t="s">
        <v>1345</v>
      </c>
      <c r="AI216">
        <v>45135866</v>
      </c>
      <c r="AJ216" s="16">
        <v>45439.619027777779</v>
      </c>
      <c r="AK216">
        <v>2</v>
      </c>
      <c r="AL216">
        <v>75.92</v>
      </c>
      <c r="AM216">
        <v>13.68</v>
      </c>
      <c r="AN216">
        <v>89.6</v>
      </c>
      <c r="AO216" s="14" t="e">
        <f>VLOOKUP(PaquetesTramos_estados_1[[#This Row],[tienda_stock]],#REF!,2,0)</f>
        <v>#REF!</v>
      </c>
      <c r="AP216" s="18">
        <v>1.0138888888888888</v>
      </c>
      <c r="AQ216" s="19" t="str">
        <f>IF(PaquetesTramos_estados_1[[#This Row],[estado_paquete]]="Empaquetado","listo",PaquetesTramos_estados_1[[#This Row],[pagado]]+(PaquetesTramos_estados_1[[#This Row],[Lead Time]]-1))</f>
        <v>listo</v>
      </c>
      <c r="AR216" s="16" t="str">
        <f ca="1">IF(PaquetesTramos_estados_1[[#This Row],[estado_paquete]]="empaquetado","listo",TEXT((DAY(TODAY())-DAY(PaquetesTramos_estados_1[[#This Row],[pagado]])),"dd")&amp;" Dias")</f>
        <v>listo</v>
      </c>
      <c r="AS216" s="14" t="str">
        <f ca="1">IF(PaquetesTramos_estados_1[[#This Row],[estado_paquete]]="Empaquetado","listo",IF(NOW()&lt;PaquetesTramos_estados_1[[#This Row],[TimeLimite]],"Dentro de Tiempo","Fuera de Tiempo"))</f>
        <v>listo</v>
      </c>
      <c r="AT216" s="19" t="str">
        <f t="shared" si="3"/>
        <v>14:51</v>
      </c>
    </row>
    <row r="217" spans="1:46" x14ac:dyDescent="0.25">
      <c r="A217" s="14" t="s">
        <v>1346</v>
      </c>
      <c r="B217" s="14" t="s">
        <v>292</v>
      </c>
      <c r="C217" s="14" t="s">
        <v>5</v>
      </c>
      <c r="D217" s="14" t="s">
        <v>1</v>
      </c>
      <c r="E217" s="14" t="s">
        <v>1</v>
      </c>
      <c r="F217" s="14" t="s">
        <v>19</v>
      </c>
      <c r="G217" s="14" t="s">
        <v>332</v>
      </c>
      <c r="H217" s="14" t="s">
        <v>288</v>
      </c>
      <c r="I217" s="14" t="s">
        <v>288</v>
      </c>
      <c r="J217" s="15">
        <v>45443</v>
      </c>
      <c r="K217" s="14" t="s">
        <v>1347</v>
      </c>
      <c r="L217" s="16">
        <v>45439.647812499999</v>
      </c>
      <c r="M217" s="16">
        <v>45439.697638888887</v>
      </c>
      <c r="N217" s="16"/>
      <c r="O217" s="14" t="s">
        <v>288</v>
      </c>
      <c r="P217" s="14" t="s">
        <v>288</v>
      </c>
      <c r="Q217" s="14" t="s">
        <v>288</v>
      </c>
      <c r="R217" s="14" t="s">
        <v>288</v>
      </c>
      <c r="S217" s="14" t="s">
        <v>288</v>
      </c>
      <c r="T217" s="14" t="s">
        <v>292</v>
      </c>
      <c r="U217" s="14" t="s">
        <v>24</v>
      </c>
      <c r="V217" s="14" t="s">
        <v>6</v>
      </c>
      <c r="W217" s="14" t="s">
        <v>42</v>
      </c>
      <c r="X217" s="14" t="s">
        <v>29</v>
      </c>
      <c r="Y217" s="14" t="s">
        <v>29</v>
      </c>
      <c r="Z217" s="14" t="s">
        <v>29</v>
      </c>
      <c r="AA217" s="14" t="s">
        <v>7</v>
      </c>
      <c r="AB217" s="14" t="s">
        <v>1348</v>
      </c>
      <c r="AC217" s="14" t="s">
        <v>8</v>
      </c>
      <c r="AD217" s="14" t="s">
        <v>32</v>
      </c>
      <c r="AE217" s="14" t="s">
        <v>5</v>
      </c>
      <c r="AF217" s="14" t="s">
        <v>290</v>
      </c>
      <c r="AG217" s="14" t="s">
        <v>291</v>
      </c>
      <c r="AH217" s="14" t="s">
        <v>1349</v>
      </c>
      <c r="AI217">
        <v>5643997</v>
      </c>
      <c r="AJ217" s="16">
        <v>45439.647812499999</v>
      </c>
      <c r="AK217">
        <v>2</v>
      </c>
      <c r="AL217">
        <v>122.53</v>
      </c>
      <c r="AM217">
        <v>22.07</v>
      </c>
      <c r="AN217">
        <v>144.6</v>
      </c>
      <c r="AO217" s="14" t="e">
        <f>VLOOKUP(PaquetesTramos_estados_1[[#This Row],[tienda_stock]],#REF!,2,0)</f>
        <v>#REF!</v>
      </c>
      <c r="AP217" s="18">
        <v>1.0138888888888888</v>
      </c>
      <c r="AQ217" s="19" t="str">
        <f>IF(PaquetesTramos_estados_1[[#This Row],[estado_paquete]]="Empaquetado","listo",PaquetesTramos_estados_1[[#This Row],[pagado]]+(PaquetesTramos_estados_1[[#This Row],[Lead Time]]-1))</f>
        <v>listo</v>
      </c>
      <c r="AR217" s="16" t="str">
        <f ca="1">IF(PaquetesTramos_estados_1[[#This Row],[estado_paquete]]="empaquetado","listo",TEXT((DAY(TODAY())-DAY(PaquetesTramos_estados_1[[#This Row],[pagado]])),"dd")&amp;" Dias")</f>
        <v>listo</v>
      </c>
      <c r="AS217" s="14" t="str">
        <f ca="1">IF(PaquetesTramos_estados_1[[#This Row],[estado_paquete]]="Empaquetado","listo",IF(NOW()&lt;PaquetesTramos_estados_1[[#This Row],[TimeLimite]],"Dentro de Tiempo","Fuera de Tiempo"))</f>
        <v>listo</v>
      </c>
      <c r="AT217" s="19" t="str">
        <f t="shared" si="3"/>
        <v>15:32</v>
      </c>
    </row>
    <row r="218" spans="1:46" x14ac:dyDescent="0.25">
      <c r="A218" s="14" t="s">
        <v>1350</v>
      </c>
      <c r="B218" s="14" t="s">
        <v>292</v>
      </c>
      <c r="C218" s="14" t="s">
        <v>288</v>
      </c>
      <c r="D218" s="14" t="s">
        <v>40</v>
      </c>
      <c r="E218" s="14" t="s">
        <v>40</v>
      </c>
      <c r="F218" s="14" t="s">
        <v>318</v>
      </c>
      <c r="G218" s="14" t="s">
        <v>30</v>
      </c>
      <c r="H218" s="14" t="s">
        <v>1351</v>
      </c>
      <c r="I218" s="14" t="s">
        <v>288</v>
      </c>
      <c r="J218" s="15">
        <v>45443</v>
      </c>
      <c r="K218" s="14" t="s">
        <v>1352</v>
      </c>
      <c r="L218" s="16">
        <v>45439.649375000001</v>
      </c>
      <c r="M218" s="16">
        <v>45439.655532407407</v>
      </c>
      <c r="N218" s="16"/>
      <c r="O218" s="14" t="s">
        <v>288</v>
      </c>
      <c r="P218" s="14" t="s">
        <v>288</v>
      </c>
      <c r="Q218" s="14" t="s">
        <v>288</v>
      </c>
      <c r="R218" s="14" t="s">
        <v>288</v>
      </c>
      <c r="S218" s="14" t="s">
        <v>288</v>
      </c>
      <c r="T218" s="14" t="s">
        <v>292</v>
      </c>
      <c r="U218" s="14" t="s">
        <v>0</v>
      </c>
      <c r="V218" s="14" t="s">
        <v>87</v>
      </c>
      <c r="W218" s="14" t="s">
        <v>288</v>
      </c>
      <c r="X218" s="14" t="s">
        <v>288</v>
      </c>
      <c r="Y218" s="14" t="s">
        <v>288</v>
      </c>
      <c r="Z218" s="14" t="s">
        <v>288</v>
      </c>
      <c r="AA218" s="14" t="s">
        <v>7</v>
      </c>
      <c r="AB218" s="14" t="s">
        <v>1353</v>
      </c>
      <c r="AC218" s="14" t="s">
        <v>8</v>
      </c>
      <c r="AD218" s="14" t="s">
        <v>93</v>
      </c>
      <c r="AE218" s="14" t="s">
        <v>5</v>
      </c>
      <c r="AF218" s="14" t="s">
        <v>290</v>
      </c>
      <c r="AG218" s="14" t="s">
        <v>291</v>
      </c>
      <c r="AH218" s="14" t="s">
        <v>1354</v>
      </c>
      <c r="AI218">
        <v>47717729</v>
      </c>
      <c r="AJ218" s="16">
        <v>45439.649375000001</v>
      </c>
      <c r="AK218">
        <v>2</v>
      </c>
      <c r="AL218">
        <v>262.88</v>
      </c>
      <c r="AM218">
        <v>47.32</v>
      </c>
      <c r="AN218">
        <v>310.2</v>
      </c>
      <c r="AO218" s="14" t="e">
        <f>VLOOKUP(PaquetesTramos_estados_1[[#This Row],[tienda_stock]],#REF!,2,0)</f>
        <v>#REF!</v>
      </c>
      <c r="AP218" s="18">
        <v>1.0138888888888888</v>
      </c>
      <c r="AQ218" s="19" t="str">
        <f>IF(PaquetesTramos_estados_1[[#This Row],[estado_paquete]]="Empaquetado","listo",PaquetesTramos_estados_1[[#This Row],[pagado]]+(PaquetesTramos_estados_1[[#This Row],[Lead Time]]-1))</f>
        <v>listo</v>
      </c>
      <c r="AR218" s="16" t="str">
        <f ca="1">IF(PaquetesTramos_estados_1[[#This Row],[estado_paquete]]="empaquetado","listo",TEXT((DAY(TODAY())-DAY(PaquetesTramos_estados_1[[#This Row],[pagado]])),"dd")&amp;" Dias")</f>
        <v>listo</v>
      </c>
      <c r="AS218" s="14" t="str">
        <f ca="1">IF(PaquetesTramos_estados_1[[#This Row],[estado_paquete]]="Empaquetado","listo",IF(NOW()&lt;PaquetesTramos_estados_1[[#This Row],[TimeLimite]],"Dentro de Tiempo","Fuera de Tiempo"))</f>
        <v>listo</v>
      </c>
      <c r="AT218" s="19" t="str">
        <f t="shared" si="3"/>
        <v>15:35</v>
      </c>
    </row>
    <row r="219" spans="1:46" x14ac:dyDescent="0.25">
      <c r="A219" s="14" t="s">
        <v>1355</v>
      </c>
      <c r="B219" s="14" t="s">
        <v>292</v>
      </c>
      <c r="C219" s="14" t="s">
        <v>5</v>
      </c>
      <c r="D219" s="14" t="s">
        <v>1</v>
      </c>
      <c r="E219" s="14" t="s">
        <v>1</v>
      </c>
      <c r="F219" s="14" t="s">
        <v>19</v>
      </c>
      <c r="G219" s="14" t="s">
        <v>332</v>
      </c>
      <c r="H219" s="14" t="s">
        <v>288</v>
      </c>
      <c r="I219" s="14" t="s">
        <v>288</v>
      </c>
      <c r="J219" s="15">
        <v>45443</v>
      </c>
      <c r="K219" s="14" t="s">
        <v>1356</v>
      </c>
      <c r="L219" s="16">
        <v>45439.681423611109</v>
      </c>
      <c r="M219" s="16">
        <v>45439.717789351853</v>
      </c>
      <c r="N219" s="16"/>
      <c r="O219" s="14" t="s">
        <v>288</v>
      </c>
      <c r="P219" s="14" t="s">
        <v>288</v>
      </c>
      <c r="Q219" s="14" t="s">
        <v>288</v>
      </c>
      <c r="R219" s="14" t="s">
        <v>288</v>
      </c>
      <c r="S219" s="14" t="s">
        <v>288</v>
      </c>
      <c r="T219" s="14" t="s">
        <v>292</v>
      </c>
      <c r="U219" s="14" t="s">
        <v>36</v>
      </c>
      <c r="V219" s="14" t="s">
        <v>6</v>
      </c>
      <c r="W219" s="14" t="s">
        <v>45</v>
      </c>
      <c r="X219" s="14" t="s">
        <v>46</v>
      </c>
      <c r="Y219" s="14" t="s">
        <v>46</v>
      </c>
      <c r="Z219" s="14" t="s">
        <v>46</v>
      </c>
      <c r="AA219" s="14" t="s">
        <v>7</v>
      </c>
      <c r="AB219" s="14" t="s">
        <v>1357</v>
      </c>
      <c r="AC219" s="14" t="s">
        <v>8</v>
      </c>
      <c r="AD219" s="14" t="s">
        <v>27</v>
      </c>
      <c r="AE219" s="14" t="s">
        <v>5</v>
      </c>
      <c r="AF219" s="14" t="s">
        <v>290</v>
      </c>
      <c r="AG219" s="14" t="s">
        <v>291</v>
      </c>
      <c r="AH219" s="14" t="s">
        <v>1358</v>
      </c>
      <c r="AI219">
        <v>75323986</v>
      </c>
      <c r="AJ219" s="16">
        <v>45439.681423611109</v>
      </c>
      <c r="AK219">
        <v>1</v>
      </c>
      <c r="AL219">
        <v>37.96</v>
      </c>
      <c r="AM219">
        <v>6.84</v>
      </c>
      <c r="AN219">
        <v>44.8</v>
      </c>
      <c r="AO219" s="14" t="e">
        <f>VLOOKUP(PaquetesTramos_estados_1[[#This Row],[tienda_stock]],#REF!,2,0)</f>
        <v>#REF!</v>
      </c>
      <c r="AP219" s="18">
        <v>1.0138888888888888</v>
      </c>
      <c r="AQ219" s="19" t="str">
        <f>IF(PaquetesTramos_estados_1[[#This Row],[estado_paquete]]="Empaquetado","listo",PaquetesTramos_estados_1[[#This Row],[pagado]]+(PaquetesTramos_estados_1[[#This Row],[Lead Time]]-1))</f>
        <v>listo</v>
      </c>
      <c r="AR219" s="16" t="str">
        <f ca="1">IF(PaquetesTramos_estados_1[[#This Row],[estado_paquete]]="empaquetado","listo",TEXT((DAY(TODAY())-DAY(PaquetesTramos_estados_1[[#This Row],[pagado]])),"dd")&amp;" Dias")</f>
        <v>listo</v>
      </c>
      <c r="AS219" s="14" t="str">
        <f ca="1">IF(PaquetesTramos_estados_1[[#This Row],[estado_paquete]]="Empaquetado","listo",IF(NOW()&lt;PaquetesTramos_estados_1[[#This Row],[TimeLimite]],"Dentro de Tiempo","Fuera de Tiempo"))</f>
        <v>listo</v>
      </c>
      <c r="AT219" s="19" t="str">
        <f t="shared" si="3"/>
        <v>16:21</v>
      </c>
    </row>
    <row r="220" spans="1:46" x14ac:dyDescent="0.25">
      <c r="A220" s="14" t="s">
        <v>1359</v>
      </c>
      <c r="B220" s="14" t="s">
        <v>17</v>
      </c>
      <c r="C220" s="14" t="s">
        <v>5</v>
      </c>
      <c r="D220" s="14" t="s">
        <v>1</v>
      </c>
      <c r="E220" s="14" t="s">
        <v>1</v>
      </c>
      <c r="F220" s="14" t="s">
        <v>19</v>
      </c>
      <c r="G220" s="14" t="s">
        <v>3</v>
      </c>
      <c r="H220" s="14" t="s">
        <v>288</v>
      </c>
      <c r="I220" s="14" t="s">
        <v>288</v>
      </c>
      <c r="J220" s="15">
        <v>45440</v>
      </c>
      <c r="K220" s="14" t="s">
        <v>1360</v>
      </c>
      <c r="L220" s="16">
        <v>45439.684537037036</v>
      </c>
      <c r="M220" s="16"/>
      <c r="N220" s="16"/>
      <c r="O220" s="14" t="s">
        <v>288</v>
      </c>
      <c r="P220" s="14" t="s">
        <v>288</v>
      </c>
      <c r="Q220" s="14" t="s">
        <v>288</v>
      </c>
      <c r="R220" s="14" t="s">
        <v>288</v>
      </c>
      <c r="S220" s="14" t="s">
        <v>288</v>
      </c>
      <c r="T220" s="14" t="s">
        <v>17</v>
      </c>
      <c r="U220" s="14" t="s">
        <v>18</v>
      </c>
      <c r="V220" s="14" t="s">
        <v>6</v>
      </c>
      <c r="W220" s="14" t="s">
        <v>24</v>
      </c>
      <c r="X220" s="14" t="s">
        <v>1</v>
      </c>
      <c r="Y220" s="14" t="s">
        <v>1</v>
      </c>
      <c r="Z220" s="14" t="s">
        <v>25</v>
      </c>
      <c r="AA220" s="14" t="s">
        <v>7</v>
      </c>
      <c r="AB220" s="14" t="s">
        <v>1361</v>
      </c>
      <c r="AC220" s="14" t="s">
        <v>8</v>
      </c>
      <c r="AD220" s="14" t="s">
        <v>88</v>
      </c>
      <c r="AE220" s="14" t="s">
        <v>5</v>
      </c>
      <c r="AF220" s="14" t="s">
        <v>290</v>
      </c>
      <c r="AG220" s="14" t="s">
        <v>291</v>
      </c>
      <c r="AH220" s="14" t="s">
        <v>1362</v>
      </c>
      <c r="AI220">
        <v>72992306</v>
      </c>
      <c r="AJ220" s="16">
        <v>45439.684537037036</v>
      </c>
      <c r="AK220">
        <v>1</v>
      </c>
      <c r="AL220">
        <v>137.46</v>
      </c>
      <c r="AM220">
        <v>24.74</v>
      </c>
      <c r="AN220">
        <v>162.19999999999999</v>
      </c>
      <c r="AO220" s="14" t="e">
        <f>VLOOKUP(PaquetesTramos_estados_1[[#This Row],[tienda_stock]],#REF!,2,0)</f>
        <v>#REF!</v>
      </c>
      <c r="AP220" s="18">
        <v>1.0138888888888888</v>
      </c>
      <c r="AQ220" s="19">
        <f>IF(PaquetesTramos_estados_1[[#This Row],[estado_paquete]]="Empaquetado","listo",PaquetesTramos_estados_1[[#This Row],[pagado]]+(PaquetesTramos_estados_1[[#This Row],[Lead Time]]-1))</f>
        <v>45439.698425925926</v>
      </c>
      <c r="AR220" s="16" t="e">
        <f ca="1">IF(PaquetesTramos_estados_1[[#This Row],[estado_paquete]]="empaquetado","listo",TEXT((DAY(TODAY())-DAY(PaquetesTramos_estados_1[[#This Row],[pagado]])),"dd")&amp;" Dias")</f>
        <v>#VALUE!</v>
      </c>
      <c r="AS2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220" s="19" t="str">
        <f t="shared" si="3"/>
        <v>16:25</v>
      </c>
    </row>
    <row r="221" spans="1:46" x14ac:dyDescent="0.25">
      <c r="A221" s="14" t="s">
        <v>1363</v>
      </c>
      <c r="B221" s="14" t="s">
        <v>292</v>
      </c>
      <c r="C221" s="14" t="s">
        <v>68</v>
      </c>
      <c r="D221" s="14" t="s">
        <v>69</v>
      </c>
      <c r="E221" s="14" t="s">
        <v>70</v>
      </c>
      <c r="F221" s="14" t="s">
        <v>70</v>
      </c>
      <c r="G221" s="14" t="s">
        <v>35</v>
      </c>
      <c r="H221" s="14" t="s">
        <v>288</v>
      </c>
      <c r="I221" s="14" t="s">
        <v>288</v>
      </c>
      <c r="J221" s="15">
        <v>45443</v>
      </c>
      <c r="K221" s="14" t="s">
        <v>1364</v>
      </c>
      <c r="L221" s="16">
        <v>45439.714803240742</v>
      </c>
      <c r="M221" s="16">
        <v>45440.207673611112</v>
      </c>
      <c r="N221" s="16"/>
      <c r="O221" s="14" t="s">
        <v>288</v>
      </c>
      <c r="P221" s="14" t="s">
        <v>288</v>
      </c>
      <c r="Q221" s="14" t="s">
        <v>288</v>
      </c>
      <c r="R221" s="14" t="s">
        <v>288</v>
      </c>
      <c r="S221" s="14" t="s">
        <v>288</v>
      </c>
      <c r="T221" s="14" t="s">
        <v>292</v>
      </c>
      <c r="U221" s="14" t="s">
        <v>5</v>
      </c>
      <c r="V221" s="14" t="s">
        <v>6</v>
      </c>
      <c r="W221" s="14" t="s">
        <v>68</v>
      </c>
      <c r="X221" s="14" t="s">
        <v>69</v>
      </c>
      <c r="Y221" s="14" t="s">
        <v>70</v>
      </c>
      <c r="Z221" s="14" t="s">
        <v>70</v>
      </c>
      <c r="AA221" s="14" t="s">
        <v>7</v>
      </c>
      <c r="AB221" s="14" t="s">
        <v>1365</v>
      </c>
      <c r="AC221" s="14" t="s">
        <v>8</v>
      </c>
      <c r="AD221" s="14" t="s">
        <v>27</v>
      </c>
      <c r="AE221" s="14" t="s">
        <v>5</v>
      </c>
      <c r="AF221" s="14" t="s">
        <v>290</v>
      </c>
      <c r="AG221" s="14" t="s">
        <v>291</v>
      </c>
      <c r="AH221" s="14" t="s">
        <v>1366</v>
      </c>
      <c r="AI221">
        <v>43939014</v>
      </c>
      <c r="AJ221" s="16">
        <v>45439.714803240742</v>
      </c>
      <c r="AK221">
        <v>1</v>
      </c>
      <c r="AL221">
        <v>88.81</v>
      </c>
      <c r="AM221">
        <v>15.99</v>
      </c>
      <c r="AN221">
        <v>104.8</v>
      </c>
      <c r="AO221" s="14" t="e">
        <f>VLOOKUP(PaquetesTramos_estados_1[[#This Row],[tienda_stock]],#REF!,2,0)</f>
        <v>#REF!</v>
      </c>
      <c r="AP221" s="18">
        <v>1.0138888888888888</v>
      </c>
      <c r="AQ221" s="19" t="str">
        <f>IF(PaquetesTramos_estados_1[[#This Row],[estado_paquete]]="Empaquetado","listo",PaquetesTramos_estados_1[[#This Row],[pagado]]+(PaquetesTramos_estados_1[[#This Row],[Lead Time]]-1))</f>
        <v>listo</v>
      </c>
      <c r="AR221" s="16" t="str">
        <f ca="1">IF(PaquetesTramos_estados_1[[#This Row],[estado_paquete]]="empaquetado","listo",TEXT((DAY(TODAY())-DAY(PaquetesTramos_estados_1[[#This Row],[pagado]])),"dd")&amp;" Dias")</f>
        <v>listo</v>
      </c>
      <c r="AS221" s="14" t="str">
        <f ca="1">IF(PaquetesTramos_estados_1[[#This Row],[estado_paquete]]="Empaquetado","listo",IF(NOW()&lt;PaquetesTramos_estados_1[[#This Row],[TimeLimite]],"Dentro de Tiempo","Fuera de Tiempo"))</f>
        <v>listo</v>
      </c>
      <c r="AT221" s="19" t="str">
        <f t="shared" si="3"/>
        <v>17:09</v>
      </c>
    </row>
    <row r="222" spans="1:46" x14ac:dyDescent="0.25">
      <c r="A222" s="14" t="s">
        <v>1367</v>
      </c>
      <c r="B222" s="14" t="s">
        <v>17</v>
      </c>
      <c r="C222" s="14" t="s">
        <v>288</v>
      </c>
      <c r="D222" s="14" t="s">
        <v>1</v>
      </c>
      <c r="E222" s="14" t="s">
        <v>1</v>
      </c>
      <c r="F222" s="14" t="s">
        <v>176</v>
      </c>
      <c r="G222" s="14" t="s">
        <v>30</v>
      </c>
      <c r="H222" s="14" t="s">
        <v>288</v>
      </c>
      <c r="I222" s="14" t="s">
        <v>288</v>
      </c>
      <c r="J222" s="15">
        <v>45443</v>
      </c>
      <c r="K222" s="14" t="s">
        <v>1368</v>
      </c>
      <c r="L222" s="16">
        <v>45439.789861111109</v>
      </c>
      <c r="M222" s="16"/>
      <c r="N222" s="16"/>
      <c r="O222" s="14" t="s">
        <v>288</v>
      </c>
      <c r="P222" s="14" t="s">
        <v>288</v>
      </c>
      <c r="Q222" s="14" t="s">
        <v>288</v>
      </c>
      <c r="R222" s="14" t="s">
        <v>288</v>
      </c>
      <c r="S222" s="14" t="s">
        <v>288</v>
      </c>
      <c r="T222" s="14" t="s">
        <v>17</v>
      </c>
      <c r="U222" s="14" t="s">
        <v>41</v>
      </c>
      <c r="V222" s="14" t="s">
        <v>87</v>
      </c>
      <c r="W222" s="14" t="s">
        <v>288</v>
      </c>
      <c r="X222" s="14" t="s">
        <v>288</v>
      </c>
      <c r="Y222" s="14" t="s">
        <v>288</v>
      </c>
      <c r="Z222" s="14" t="s">
        <v>288</v>
      </c>
      <c r="AA222" s="14" t="s">
        <v>7</v>
      </c>
      <c r="AB222" s="14" t="s">
        <v>1369</v>
      </c>
      <c r="AC222" s="14" t="s">
        <v>8</v>
      </c>
      <c r="AD222" s="14" t="s">
        <v>10</v>
      </c>
      <c r="AE222" s="14" t="s">
        <v>5</v>
      </c>
      <c r="AF222" s="14" t="s">
        <v>290</v>
      </c>
      <c r="AG222" s="14" t="s">
        <v>291</v>
      </c>
      <c r="AH222" s="14" t="s">
        <v>1370</v>
      </c>
      <c r="AI222">
        <v>75659372</v>
      </c>
      <c r="AJ222" s="16">
        <v>45439.789861111109</v>
      </c>
      <c r="AK222">
        <v>6</v>
      </c>
      <c r="AL222">
        <v>120.16</v>
      </c>
      <c r="AM222">
        <v>21.64</v>
      </c>
      <c r="AN222">
        <v>141.80000000000001</v>
      </c>
      <c r="AO222" s="14" t="e">
        <f>VLOOKUP(PaquetesTramos_estados_1[[#This Row],[tienda_stock]],#REF!,2,0)</f>
        <v>#REF!</v>
      </c>
      <c r="AP222" s="18">
        <v>1.0138888888888888</v>
      </c>
      <c r="AQ222" s="19">
        <f>IF(PaquetesTramos_estados_1[[#This Row],[estado_paquete]]="Empaquetado","listo",PaquetesTramos_estados_1[[#This Row],[pagado]]+(PaquetesTramos_estados_1[[#This Row],[Lead Time]]-1))</f>
        <v>45439.803749999999</v>
      </c>
      <c r="AR222" s="16" t="e">
        <f ca="1">IF(PaquetesTramos_estados_1[[#This Row],[estado_paquete]]="empaquetado","listo",TEXT((DAY(TODAY())-DAY(PaquetesTramos_estados_1[[#This Row],[pagado]])),"dd")&amp;" Dias")</f>
        <v>#VALUE!</v>
      </c>
      <c r="AS2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222" s="19" t="str">
        <f t="shared" si="3"/>
        <v>18:57</v>
      </c>
    </row>
    <row r="223" spans="1:46" x14ac:dyDescent="0.25">
      <c r="A223" s="14" t="s">
        <v>1371</v>
      </c>
      <c r="B223" s="14" t="s">
        <v>292</v>
      </c>
      <c r="C223" s="14" t="s">
        <v>288</v>
      </c>
      <c r="D223" s="14" t="s">
        <v>1</v>
      </c>
      <c r="E223" s="14" t="s">
        <v>1</v>
      </c>
      <c r="F223" s="14" t="s">
        <v>1372</v>
      </c>
      <c r="G223" s="14" t="s">
        <v>30</v>
      </c>
      <c r="H223" s="14" t="s">
        <v>288</v>
      </c>
      <c r="I223" s="14" t="s">
        <v>288</v>
      </c>
      <c r="J223" s="15">
        <v>45441</v>
      </c>
      <c r="K223" s="14" t="s">
        <v>1373</v>
      </c>
      <c r="L223" s="16">
        <v>45439.798391203702</v>
      </c>
      <c r="M223" s="16">
        <v>45439.959814814814</v>
      </c>
      <c r="N223" s="16"/>
      <c r="O223" s="14" t="s">
        <v>288</v>
      </c>
      <c r="P223" s="14" t="s">
        <v>288</v>
      </c>
      <c r="Q223" s="14" t="s">
        <v>288</v>
      </c>
      <c r="R223" s="14" t="s">
        <v>288</v>
      </c>
      <c r="S223" s="14" t="s">
        <v>288</v>
      </c>
      <c r="T223" s="14" t="s">
        <v>292</v>
      </c>
      <c r="U223" s="14" t="s">
        <v>5</v>
      </c>
      <c r="V223" s="14" t="s">
        <v>87</v>
      </c>
      <c r="W223" s="14" t="s">
        <v>288</v>
      </c>
      <c r="X223" s="14" t="s">
        <v>288</v>
      </c>
      <c r="Y223" s="14" t="s">
        <v>288</v>
      </c>
      <c r="Z223" s="14" t="s">
        <v>288</v>
      </c>
      <c r="AA223" s="14" t="s">
        <v>56</v>
      </c>
      <c r="AB223" s="14" t="s">
        <v>1374</v>
      </c>
      <c r="AC223" s="14" t="s">
        <v>8</v>
      </c>
      <c r="AD223" s="14" t="s">
        <v>32</v>
      </c>
      <c r="AE223" s="14" t="s">
        <v>5</v>
      </c>
      <c r="AF223" s="14" t="s">
        <v>290</v>
      </c>
      <c r="AG223" s="14" t="s">
        <v>291</v>
      </c>
      <c r="AH223" s="14" t="s">
        <v>1375</v>
      </c>
      <c r="AI223">
        <v>46006663</v>
      </c>
      <c r="AJ223" s="16">
        <v>45439.798391203702</v>
      </c>
      <c r="AK223">
        <v>2</v>
      </c>
      <c r="AL223">
        <v>371.7</v>
      </c>
      <c r="AM223">
        <v>66.900000000000006</v>
      </c>
      <c r="AN223">
        <v>438.6</v>
      </c>
      <c r="AO223" s="14" t="e">
        <f>VLOOKUP(PaquetesTramos_estados_1[[#This Row],[tienda_stock]],#REF!,2,0)</f>
        <v>#REF!</v>
      </c>
      <c r="AP223" s="18">
        <v>1.0138888888888888</v>
      </c>
      <c r="AQ223" s="19" t="str">
        <f>IF(PaquetesTramos_estados_1[[#This Row],[estado_paquete]]="Empaquetado","listo",PaquetesTramos_estados_1[[#This Row],[pagado]]+(PaquetesTramos_estados_1[[#This Row],[Lead Time]]-1))</f>
        <v>listo</v>
      </c>
      <c r="AR223" s="16" t="str">
        <f ca="1">IF(PaquetesTramos_estados_1[[#This Row],[estado_paquete]]="empaquetado","listo",TEXT((DAY(TODAY())-DAY(PaquetesTramos_estados_1[[#This Row],[pagado]])),"dd")&amp;" Dias")</f>
        <v>listo</v>
      </c>
      <c r="AS223" s="14" t="str">
        <f ca="1">IF(PaquetesTramos_estados_1[[#This Row],[estado_paquete]]="Empaquetado","listo",IF(NOW()&lt;PaquetesTramos_estados_1[[#This Row],[TimeLimite]],"Dentro de Tiempo","Fuera de Tiempo"))</f>
        <v>listo</v>
      </c>
      <c r="AT223" s="19" t="str">
        <f t="shared" si="3"/>
        <v>19:09</v>
      </c>
    </row>
    <row r="224" spans="1:46" x14ac:dyDescent="0.25">
      <c r="A224" s="14" t="s">
        <v>1376</v>
      </c>
      <c r="B224" s="14" t="s">
        <v>20</v>
      </c>
      <c r="C224" s="14" t="s">
        <v>67</v>
      </c>
      <c r="D224" s="14" t="s">
        <v>64</v>
      </c>
      <c r="E224" s="14" t="s">
        <v>65</v>
      </c>
      <c r="F224" s="14" t="s">
        <v>66</v>
      </c>
      <c r="G224" s="14" t="s">
        <v>35</v>
      </c>
      <c r="H224" s="14" t="s">
        <v>288</v>
      </c>
      <c r="I224" s="14" t="s">
        <v>288</v>
      </c>
      <c r="J224" s="15">
        <v>45443</v>
      </c>
      <c r="K224" s="14" t="s">
        <v>1377</v>
      </c>
      <c r="L224" s="16">
        <v>45439.805844907409</v>
      </c>
      <c r="M224" s="16"/>
      <c r="N224" s="16"/>
      <c r="O224" s="14" t="s">
        <v>288</v>
      </c>
      <c r="P224" s="14" t="s">
        <v>288</v>
      </c>
      <c r="Q224" s="14" t="s">
        <v>288</v>
      </c>
      <c r="R224" s="14" t="s">
        <v>288</v>
      </c>
      <c r="S224" s="14" t="s">
        <v>288</v>
      </c>
      <c r="T224" s="14" t="s">
        <v>20</v>
      </c>
      <c r="U224" s="14" t="s">
        <v>5</v>
      </c>
      <c r="V224" s="14" t="s">
        <v>6</v>
      </c>
      <c r="W224" s="14" t="s">
        <v>67</v>
      </c>
      <c r="X224" s="14" t="s">
        <v>64</v>
      </c>
      <c r="Y224" s="14" t="s">
        <v>65</v>
      </c>
      <c r="Z224" s="14" t="s">
        <v>66</v>
      </c>
      <c r="AA224" s="14" t="s">
        <v>7</v>
      </c>
      <c r="AB224" s="14" t="s">
        <v>1378</v>
      </c>
      <c r="AC224" s="14" t="s">
        <v>8</v>
      </c>
      <c r="AD224" s="14" t="s">
        <v>9</v>
      </c>
      <c r="AE224" s="14" t="s">
        <v>67</v>
      </c>
      <c r="AF224" s="14" t="s">
        <v>290</v>
      </c>
      <c r="AG224" s="14" t="s">
        <v>291</v>
      </c>
      <c r="AH224" s="14" t="s">
        <v>1379</v>
      </c>
      <c r="AI224">
        <v>72535247</v>
      </c>
      <c r="AJ224" s="16">
        <v>45439.805844907409</v>
      </c>
      <c r="AK224">
        <v>1</v>
      </c>
      <c r="AL224">
        <v>163.05000000000001</v>
      </c>
      <c r="AM224">
        <v>29.35</v>
      </c>
      <c r="AN224">
        <v>192.4</v>
      </c>
      <c r="AO224" s="14" t="e">
        <f>VLOOKUP(PaquetesTramos_estados_1[[#This Row],[tienda_stock]],#REF!,2,0)</f>
        <v>#REF!</v>
      </c>
      <c r="AP224" s="18">
        <v>1.0138888888888888</v>
      </c>
      <c r="AQ224" s="19">
        <f>IF(PaquetesTramos_estados_1[[#This Row],[estado_paquete]]="Empaquetado","listo",PaquetesTramos_estados_1[[#This Row],[pagado]]+(PaquetesTramos_estados_1[[#This Row],[Lead Time]]-1))</f>
        <v>45439.819733796299</v>
      </c>
      <c r="AR224" s="16" t="e">
        <f ca="1">IF(PaquetesTramos_estados_1[[#This Row],[estado_paquete]]="empaquetado","listo",TEXT((DAY(TODAY())-DAY(PaquetesTramos_estados_1[[#This Row],[pagado]])),"dd")&amp;" Dias")</f>
        <v>#VALUE!</v>
      </c>
      <c r="AS224" s="14" t="str">
        <f ca="1">IF(PaquetesTramos_estados_1[[#This Row],[estado_paquete]]="Empaquetado","listo",IF(NOW()&lt;PaquetesTramos_estados_1[[#This Row],[TimeLimite]],"Dentro de Tiempo","Fuera de Tiempo"))</f>
        <v>Fuera de Tiempo</v>
      </c>
      <c r="AT224" s="19" t="str">
        <f t="shared" si="3"/>
        <v>19:20</v>
      </c>
    </row>
    <row r="225" spans="1:46" x14ac:dyDescent="0.25">
      <c r="A225" s="14" t="s">
        <v>1380</v>
      </c>
      <c r="B225" s="14" t="s">
        <v>17</v>
      </c>
      <c r="C225" s="14" t="s">
        <v>5</v>
      </c>
      <c r="D225" s="14" t="s">
        <v>1</v>
      </c>
      <c r="E225" s="14" t="s">
        <v>1</v>
      </c>
      <c r="F225" s="14" t="s">
        <v>19</v>
      </c>
      <c r="G225" s="14" t="s">
        <v>3</v>
      </c>
      <c r="H225" s="14" t="s">
        <v>288</v>
      </c>
      <c r="I225" s="14" t="s">
        <v>288</v>
      </c>
      <c r="J225" s="15">
        <v>45443</v>
      </c>
      <c r="K225" s="14" t="s">
        <v>1381</v>
      </c>
      <c r="L225" s="16">
        <v>45439.816168981481</v>
      </c>
      <c r="M225" s="16"/>
      <c r="N225" s="16"/>
      <c r="O225" s="14" t="s">
        <v>288</v>
      </c>
      <c r="P225" s="14" t="s">
        <v>288</v>
      </c>
      <c r="Q225" s="14" t="s">
        <v>288</v>
      </c>
      <c r="R225" s="14" t="s">
        <v>288</v>
      </c>
      <c r="S225" s="14" t="s">
        <v>288</v>
      </c>
      <c r="T225" s="14" t="s">
        <v>17</v>
      </c>
      <c r="U225" s="14" t="s">
        <v>18</v>
      </c>
      <c r="V225" s="14" t="s">
        <v>6</v>
      </c>
      <c r="W225" s="14" t="s">
        <v>71</v>
      </c>
      <c r="X225" s="14" t="s">
        <v>69</v>
      </c>
      <c r="Y225" s="14" t="s">
        <v>70</v>
      </c>
      <c r="Z225" s="14" t="s">
        <v>70</v>
      </c>
      <c r="AA225" s="14" t="s">
        <v>7</v>
      </c>
      <c r="AB225" s="14" t="s">
        <v>1382</v>
      </c>
      <c r="AC225" s="14" t="s">
        <v>8</v>
      </c>
      <c r="AD225" s="14" t="s">
        <v>10</v>
      </c>
      <c r="AE225" s="14" t="s">
        <v>71</v>
      </c>
      <c r="AF225" s="14" t="s">
        <v>290</v>
      </c>
      <c r="AG225" s="14" t="s">
        <v>291</v>
      </c>
      <c r="AH225" s="14" t="s">
        <v>1383</v>
      </c>
      <c r="AI225">
        <v>20078091</v>
      </c>
      <c r="AJ225" s="16">
        <v>45439.816168981481</v>
      </c>
      <c r="AK225">
        <v>1</v>
      </c>
      <c r="AL225">
        <v>115.51</v>
      </c>
      <c r="AM225">
        <v>20.79</v>
      </c>
      <c r="AN225">
        <v>136.30000000000001</v>
      </c>
      <c r="AO225" s="14" t="e">
        <f>VLOOKUP(PaquetesTramos_estados_1[[#This Row],[tienda_stock]],#REF!,2,0)</f>
        <v>#REF!</v>
      </c>
      <c r="AP225" s="18">
        <v>1.0138888888888888</v>
      </c>
      <c r="AQ225" s="19">
        <f>IF(PaquetesTramos_estados_1[[#This Row],[estado_paquete]]="Empaquetado","listo",PaquetesTramos_estados_1[[#This Row],[pagado]]+(PaquetesTramos_estados_1[[#This Row],[Lead Time]]-1))</f>
        <v>45439.830057870371</v>
      </c>
      <c r="AR225" s="16" t="e">
        <f ca="1">IF(PaquetesTramos_estados_1[[#This Row],[estado_paquete]]="empaquetado","listo",TEXT((DAY(TODAY())-DAY(PaquetesTramos_estados_1[[#This Row],[pagado]])),"dd")&amp;" Dias")</f>
        <v>#VALUE!</v>
      </c>
      <c r="AS225" s="14" t="str">
        <f ca="1">IF(PaquetesTramos_estados_1[[#This Row],[estado_paquete]]="Empaquetado","listo",IF(NOW()&lt;PaquetesTramos_estados_1[[#This Row],[TimeLimite]],"Dentro de Tiempo","Fuera de Tiempo"))</f>
        <v>Fuera de Tiempo</v>
      </c>
      <c r="AT225" s="19" t="str">
        <f t="shared" si="3"/>
        <v>19:35</v>
      </c>
    </row>
    <row r="226" spans="1:46" x14ac:dyDescent="0.25">
      <c r="A226" s="14" t="s">
        <v>1384</v>
      </c>
      <c r="B226" s="14" t="s">
        <v>292</v>
      </c>
      <c r="C226" s="14" t="s">
        <v>67</v>
      </c>
      <c r="D226" s="14" t="s">
        <v>64</v>
      </c>
      <c r="E226" s="14" t="s">
        <v>65</v>
      </c>
      <c r="F226" s="14" t="s">
        <v>66</v>
      </c>
      <c r="G226" s="14" t="s">
        <v>35</v>
      </c>
      <c r="H226" s="14" t="s">
        <v>288</v>
      </c>
      <c r="I226" s="14" t="s">
        <v>288</v>
      </c>
      <c r="J226" s="15">
        <v>45443</v>
      </c>
      <c r="K226" s="14" t="s">
        <v>1385</v>
      </c>
      <c r="L226" s="16">
        <v>45439.84302083333</v>
      </c>
      <c r="M226" s="16">
        <v>45440.308900462966</v>
      </c>
      <c r="N226" s="16"/>
      <c r="O226" s="14" t="s">
        <v>288</v>
      </c>
      <c r="P226" s="14" t="s">
        <v>288</v>
      </c>
      <c r="Q226" s="14" t="s">
        <v>288</v>
      </c>
      <c r="R226" s="14" t="s">
        <v>288</v>
      </c>
      <c r="S226" s="14" t="s">
        <v>288</v>
      </c>
      <c r="T226" s="14" t="s">
        <v>292</v>
      </c>
      <c r="U226" s="14" t="s">
        <v>5</v>
      </c>
      <c r="V226" s="14" t="s">
        <v>6</v>
      </c>
      <c r="W226" s="14" t="s">
        <v>67</v>
      </c>
      <c r="X226" s="14" t="s">
        <v>64</v>
      </c>
      <c r="Y226" s="14" t="s">
        <v>65</v>
      </c>
      <c r="Z226" s="14" t="s">
        <v>66</v>
      </c>
      <c r="AA226" s="14" t="s">
        <v>7</v>
      </c>
      <c r="AB226" s="14" t="s">
        <v>1386</v>
      </c>
      <c r="AC226" s="14" t="s">
        <v>8</v>
      </c>
      <c r="AD226" s="14" t="s">
        <v>93</v>
      </c>
      <c r="AE226" s="14" t="s">
        <v>5</v>
      </c>
      <c r="AF226" s="14" t="s">
        <v>290</v>
      </c>
      <c r="AG226" s="14" t="s">
        <v>291</v>
      </c>
      <c r="AH226" s="14" t="s">
        <v>1387</v>
      </c>
      <c r="AI226">
        <v>46261516</v>
      </c>
      <c r="AJ226" s="16">
        <v>45439.84302083333</v>
      </c>
      <c r="AK226">
        <v>1</v>
      </c>
      <c r="AL226">
        <v>88.81</v>
      </c>
      <c r="AM226">
        <v>15.99</v>
      </c>
      <c r="AN226">
        <v>104.8</v>
      </c>
      <c r="AO226" s="14" t="e">
        <f>VLOOKUP(PaquetesTramos_estados_1[[#This Row],[tienda_stock]],#REF!,2,0)</f>
        <v>#REF!</v>
      </c>
      <c r="AP226" s="18">
        <v>1.0138888888888888</v>
      </c>
      <c r="AQ226" s="19" t="str">
        <f>IF(PaquetesTramos_estados_1[[#This Row],[estado_paquete]]="Empaquetado","listo",PaquetesTramos_estados_1[[#This Row],[pagado]]+(PaquetesTramos_estados_1[[#This Row],[Lead Time]]-1))</f>
        <v>listo</v>
      </c>
      <c r="AR226" s="16" t="str">
        <f ca="1">IF(PaquetesTramos_estados_1[[#This Row],[estado_paquete]]="empaquetado","listo",TEXT((DAY(TODAY())-DAY(PaquetesTramos_estados_1[[#This Row],[pagado]])),"dd")&amp;" Dias")</f>
        <v>listo</v>
      </c>
      <c r="AS226" s="14" t="str">
        <f ca="1">IF(PaquetesTramos_estados_1[[#This Row],[estado_paquete]]="Empaquetado","listo",IF(NOW()&lt;PaquetesTramos_estados_1[[#This Row],[TimeLimite]],"Dentro de Tiempo","Fuera de Tiempo"))</f>
        <v>listo</v>
      </c>
      <c r="AT226" s="19" t="str">
        <f t="shared" si="3"/>
        <v>20:13</v>
      </c>
    </row>
    <row r="227" spans="1:46" x14ac:dyDescent="0.25">
      <c r="A227" s="14" t="s">
        <v>1388</v>
      </c>
      <c r="B227" s="14" t="s">
        <v>292</v>
      </c>
      <c r="C227" s="14" t="s">
        <v>61</v>
      </c>
      <c r="D227" s="14" t="s">
        <v>1</v>
      </c>
      <c r="E227" s="14" t="s">
        <v>1</v>
      </c>
      <c r="F227" s="14" t="s">
        <v>62</v>
      </c>
      <c r="G227" s="14" t="s">
        <v>399</v>
      </c>
      <c r="H227" s="14" t="s">
        <v>288</v>
      </c>
      <c r="I227" s="14" t="s">
        <v>288</v>
      </c>
      <c r="J227" s="15">
        <v>45440</v>
      </c>
      <c r="K227" s="14" t="s">
        <v>1389</v>
      </c>
      <c r="L227" s="16">
        <v>45439.886932870373</v>
      </c>
      <c r="M227" s="16">
        <v>45440.19635416667</v>
      </c>
      <c r="N227" s="16"/>
      <c r="O227" s="14" t="s">
        <v>288</v>
      </c>
      <c r="P227" s="14" t="s">
        <v>288</v>
      </c>
      <c r="Q227" s="14" t="s">
        <v>288</v>
      </c>
      <c r="R227" s="14" t="s">
        <v>288</v>
      </c>
      <c r="S227" s="14" t="s">
        <v>288</v>
      </c>
      <c r="T227" s="14" t="s">
        <v>292</v>
      </c>
      <c r="U227" s="14" t="s">
        <v>5</v>
      </c>
      <c r="V227" s="14" t="s">
        <v>6</v>
      </c>
      <c r="W227" s="14" t="s">
        <v>61</v>
      </c>
      <c r="X227" s="14" t="s">
        <v>1</v>
      </c>
      <c r="Y227" s="14" t="s">
        <v>1</v>
      </c>
      <c r="Z227" s="14" t="s">
        <v>62</v>
      </c>
      <c r="AA227" s="14" t="s">
        <v>7</v>
      </c>
      <c r="AB227" s="14" t="s">
        <v>1390</v>
      </c>
      <c r="AC227" s="14" t="s">
        <v>8</v>
      </c>
      <c r="AD227" s="14" t="s">
        <v>27</v>
      </c>
      <c r="AE227" s="14" t="s">
        <v>5</v>
      </c>
      <c r="AF227" s="14" t="s">
        <v>290</v>
      </c>
      <c r="AG227" s="14" t="s">
        <v>291</v>
      </c>
      <c r="AH227" s="14" t="s">
        <v>1391</v>
      </c>
      <c r="AI227">
        <v>46840951</v>
      </c>
      <c r="AJ227" s="16">
        <v>45439.886932870373</v>
      </c>
      <c r="AK227">
        <v>1</v>
      </c>
      <c r="AL227">
        <v>35.42</v>
      </c>
      <c r="AM227">
        <v>6.38</v>
      </c>
      <c r="AN227">
        <v>41.8</v>
      </c>
      <c r="AO227" s="14" t="e">
        <f>VLOOKUP(PaquetesTramos_estados_1[[#This Row],[tienda_stock]],#REF!,2,0)</f>
        <v>#REF!</v>
      </c>
      <c r="AP227" s="18">
        <v>1.0138888888888888</v>
      </c>
      <c r="AQ227" s="19" t="str">
        <f>IF(PaquetesTramos_estados_1[[#This Row],[estado_paquete]]="Empaquetado","listo",PaquetesTramos_estados_1[[#This Row],[pagado]]+(PaquetesTramos_estados_1[[#This Row],[Lead Time]]-1))</f>
        <v>listo</v>
      </c>
      <c r="AR227" s="16" t="str">
        <f ca="1">IF(PaquetesTramos_estados_1[[#This Row],[estado_paquete]]="empaquetado","listo",TEXT((DAY(TODAY())-DAY(PaquetesTramos_estados_1[[#This Row],[pagado]])),"dd")&amp;" Dias")</f>
        <v>listo</v>
      </c>
      <c r="AS227" s="14" t="str">
        <f ca="1">IF(PaquetesTramos_estados_1[[#This Row],[estado_paquete]]="Empaquetado","listo",IF(NOW()&lt;PaquetesTramos_estados_1[[#This Row],[TimeLimite]],"Dentro de Tiempo","Fuera de Tiempo"))</f>
        <v>listo</v>
      </c>
      <c r="AT227" s="19" t="str">
        <f t="shared" si="3"/>
        <v>21:17</v>
      </c>
    </row>
    <row r="228" spans="1:46" x14ac:dyDescent="0.25">
      <c r="A228" s="14" t="s">
        <v>1392</v>
      </c>
      <c r="B228" s="14" t="s">
        <v>292</v>
      </c>
      <c r="C228" s="14" t="s">
        <v>288</v>
      </c>
      <c r="D228" s="14" t="s">
        <v>1</v>
      </c>
      <c r="E228" s="14" t="s">
        <v>1</v>
      </c>
      <c r="F228" s="14" t="s">
        <v>37</v>
      </c>
      <c r="G228" s="14" t="s">
        <v>89</v>
      </c>
      <c r="H228" s="14" t="s">
        <v>288</v>
      </c>
      <c r="I228" s="14" t="s">
        <v>288</v>
      </c>
      <c r="J228" s="15">
        <v>45440</v>
      </c>
      <c r="K228" s="14" t="s">
        <v>1393</v>
      </c>
      <c r="L228" s="16">
        <v>45439.926006944443</v>
      </c>
      <c r="M228" s="16">
        <v>45440.153773148151</v>
      </c>
      <c r="N228" s="16"/>
      <c r="O228" s="14" t="s">
        <v>288</v>
      </c>
      <c r="P228" s="14" t="s">
        <v>288</v>
      </c>
      <c r="Q228" s="14" t="s">
        <v>288</v>
      </c>
      <c r="R228" s="14" t="s">
        <v>288</v>
      </c>
      <c r="S228" s="14" t="s">
        <v>288</v>
      </c>
      <c r="T228" s="14" t="s">
        <v>292</v>
      </c>
      <c r="U228" s="14" t="s">
        <v>5</v>
      </c>
      <c r="V228" s="14" t="s">
        <v>87</v>
      </c>
      <c r="W228" s="14" t="s">
        <v>288</v>
      </c>
      <c r="X228" s="14" t="s">
        <v>288</v>
      </c>
      <c r="Y228" s="14" t="s">
        <v>288</v>
      </c>
      <c r="Z228" s="14" t="s">
        <v>288</v>
      </c>
      <c r="AA228" s="14" t="s">
        <v>7</v>
      </c>
      <c r="AB228" s="14" t="s">
        <v>1394</v>
      </c>
      <c r="AC228" s="14" t="s">
        <v>8</v>
      </c>
      <c r="AD228" s="14" t="s">
        <v>88</v>
      </c>
      <c r="AE228" s="14" t="s">
        <v>5</v>
      </c>
      <c r="AF228" s="14" t="s">
        <v>290</v>
      </c>
      <c r="AG228" s="14" t="s">
        <v>291</v>
      </c>
      <c r="AH228" s="14" t="s">
        <v>1395</v>
      </c>
      <c r="AI228">
        <v>74423708</v>
      </c>
      <c r="AJ228" s="16">
        <v>45439.926006944443</v>
      </c>
      <c r="AK228">
        <v>1</v>
      </c>
      <c r="AL228">
        <v>62.54</v>
      </c>
      <c r="AM228">
        <v>11.26</v>
      </c>
      <c r="AN228">
        <v>73.8</v>
      </c>
      <c r="AO228" s="14" t="e">
        <f>VLOOKUP(PaquetesTramos_estados_1[[#This Row],[tienda_stock]],#REF!,2,0)</f>
        <v>#REF!</v>
      </c>
      <c r="AP228" s="18">
        <v>1.0138888888888888</v>
      </c>
      <c r="AQ228" s="19" t="str">
        <f>IF(PaquetesTramos_estados_1[[#This Row],[estado_paquete]]="Empaquetado","listo",PaquetesTramos_estados_1[[#This Row],[pagado]]+(PaquetesTramos_estados_1[[#This Row],[Lead Time]]-1))</f>
        <v>listo</v>
      </c>
      <c r="AR228" s="16" t="str">
        <f ca="1">IF(PaquetesTramos_estados_1[[#This Row],[estado_paquete]]="empaquetado","listo",TEXT((DAY(TODAY())-DAY(PaquetesTramos_estados_1[[#This Row],[pagado]])),"dd")&amp;" Dias")</f>
        <v>listo</v>
      </c>
      <c r="AS228" s="14" t="str">
        <f ca="1">IF(PaquetesTramos_estados_1[[#This Row],[estado_paquete]]="Empaquetado","listo",IF(NOW()&lt;PaquetesTramos_estados_1[[#This Row],[TimeLimite]],"Dentro de Tiempo","Fuera de Tiempo"))</f>
        <v>listo</v>
      </c>
      <c r="AT228" s="19" t="str">
        <f t="shared" si="3"/>
        <v>22:13</v>
      </c>
    </row>
    <row r="229" spans="1:46" x14ac:dyDescent="0.25">
      <c r="A229" s="14" t="s">
        <v>1396</v>
      </c>
      <c r="B229" s="14" t="s">
        <v>20</v>
      </c>
      <c r="C229" s="14" t="s">
        <v>139</v>
      </c>
      <c r="D229" s="14" t="s">
        <v>29</v>
      </c>
      <c r="E229" s="14" t="s">
        <v>140</v>
      </c>
      <c r="F229" s="14" t="s">
        <v>140</v>
      </c>
      <c r="G229" s="14" t="s">
        <v>35</v>
      </c>
      <c r="H229" s="14" t="s">
        <v>288</v>
      </c>
      <c r="I229" s="14" t="s">
        <v>288</v>
      </c>
      <c r="J229" s="15">
        <v>45444</v>
      </c>
      <c r="K229" s="14" t="s">
        <v>1397</v>
      </c>
      <c r="L229" s="16">
        <v>45439.949201388888</v>
      </c>
      <c r="M229" s="16"/>
      <c r="N229" s="16"/>
      <c r="O229" s="14" t="s">
        <v>288</v>
      </c>
      <c r="P229" s="14" t="s">
        <v>288</v>
      </c>
      <c r="Q229" s="14" t="s">
        <v>288</v>
      </c>
      <c r="R229" s="14" t="s">
        <v>288</v>
      </c>
      <c r="S229" s="14" t="s">
        <v>288</v>
      </c>
      <c r="T229" s="14" t="s">
        <v>20</v>
      </c>
      <c r="U229" s="14" t="s">
        <v>5</v>
      </c>
      <c r="V229" s="14" t="s">
        <v>6</v>
      </c>
      <c r="W229" s="14" t="s">
        <v>139</v>
      </c>
      <c r="X229" s="14" t="s">
        <v>29</v>
      </c>
      <c r="Y229" s="14" t="s">
        <v>140</v>
      </c>
      <c r="Z229" s="14" t="s">
        <v>140</v>
      </c>
      <c r="AA229" s="14" t="s">
        <v>7</v>
      </c>
      <c r="AB229" s="14" t="s">
        <v>1398</v>
      </c>
      <c r="AC229" s="14" t="s">
        <v>8</v>
      </c>
      <c r="AD229" s="14" t="s">
        <v>88</v>
      </c>
      <c r="AE229" s="14" t="s">
        <v>5</v>
      </c>
      <c r="AF229" s="14" t="s">
        <v>290</v>
      </c>
      <c r="AG229" s="14" t="s">
        <v>291</v>
      </c>
      <c r="AH229" s="14" t="s">
        <v>1399</v>
      </c>
      <c r="AI229">
        <v>75390274</v>
      </c>
      <c r="AJ229" s="16">
        <v>45439.949201388888</v>
      </c>
      <c r="AK229">
        <v>1</v>
      </c>
      <c r="AL229">
        <v>122.71</v>
      </c>
      <c r="AM229">
        <v>22.09</v>
      </c>
      <c r="AN229">
        <v>144.80000000000001</v>
      </c>
      <c r="AO229" s="14" t="e">
        <f>VLOOKUP(PaquetesTramos_estados_1[[#This Row],[tienda_stock]],#REF!,2,0)</f>
        <v>#REF!</v>
      </c>
      <c r="AP229" s="18">
        <v>1.0138888888888888</v>
      </c>
      <c r="AQ229" s="19">
        <f>IF(PaquetesTramos_estados_1[[#This Row],[estado_paquete]]="Empaquetado","listo",PaquetesTramos_estados_1[[#This Row],[pagado]]+(PaquetesTramos_estados_1[[#This Row],[Lead Time]]-1))</f>
        <v>45439.963090277779</v>
      </c>
      <c r="AR229" s="16" t="e">
        <f ca="1">IF(PaquetesTramos_estados_1[[#This Row],[estado_paquete]]="empaquetado","listo",TEXT((DAY(TODAY())-DAY(PaquetesTramos_estados_1[[#This Row],[pagado]])),"dd")&amp;" Dias")</f>
        <v>#VALUE!</v>
      </c>
      <c r="AS2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229" s="19" t="str">
        <f t="shared" si="3"/>
        <v>22:46</v>
      </c>
    </row>
    <row r="230" spans="1:46" x14ac:dyDescent="0.25">
      <c r="A230" s="14" t="s">
        <v>1400</v>
      </c>
      <c r="B230" s="14" t="s">
        <v>292</v>
      </c>
      <c r="C230" s="14" t="s">
        <v>83</v>
      </c>
      <c r="D230" s="14" t="s">
        <v>118</v>
      </c>
      <c r="E230" s="14" t="s">
        <v>119</v>
      </c>
      <c r="F230" s="14" t="s">
        <v>119</v>
      </c>
      <c r="G230" s="14" t="s">
        <v>35</v>
      </c>
      <c r="H230" s="14" t="s">
        <v>288</v>
      </c>
      <c r="I230" s="14" t="s">
        <v>288</v>
      </c>
      <c r="J230" s="15">
        <v>45443</v>
      </c>
      <c r="K230" s="14" t="s">
        <v>1401</v>
      </c>
      <c r="L230" s="16">
        <v>45438.515138888892</v>
      </c>
      <c r="M230" s="16">
        <v>45439.423194444447</v>
      </c>
      <c r="N230" s="16"/>
      <c r="O230" s="14" t="s">
        <v>288</v>
      </c>
      <c r="P230" s="14" t="s">
        <v>288</v>
      </c>
      <c r="Q230" s="14" t="s">
        <v>288</v>
      </c>
      <c r="R230" s="14" t="s">
        <v>288</v>
      </c>
      <c r="S230" s="14" t="s">
        <v>288</v>
      </c>
      <c r="T230" s="14" t="s">
        <v>292</v>
      </c>
      <c r="U230" s="14" t="s">
        <v>5</v>
      </c>
      <c r="V230" s="14" t="s">
        <v>6</v>
      </c>
      <c r="W230" s="14" t="s">
        <v>83</v>
      </c>
      <c r="X230" s="14" t="s">
        <v>118</v>
      </c>
      <c r="Y230" s="14" t="s">
        <v>119</v>
      </c>
      <c r="Z230" s="14" t="s">
        <v>119</v>
      </c>
      <c r="AA230" s="14" t="s">
        <v>7</v>
      </c>
      <c r="AB230" s="14" t="s">
        <v>1402</v>
      </c>
      <c r="AC230" s="14" t="s">
        <v>8</v>
      </c>
      <c r="AD230" s="14" t="s">
        <v>27</v>
      </c>
      <c r="AE230" s="14" t="s">
        <v>83</v>
      </c>
      <c r="AF230" s="14" t="s">
        <v>295</v>
      </c>
      <c r="AG230" s="14" t="s">
        <v>291</v>
      </c>
      <c r="AH230" s="14" t="s">
        <v>1403</v>
      </c>
      <c r="AI230">
        <v>33571867</v>
      </c>
      <c r="AJ230" s="16">
        <v>45438.515138888892</v>
      </c>
      <c r="AK230">
        <v>2</v>
      </c>
      <c r="AL230">
        <v>348.2</v>
      </c>
      <c r="AM230">
        <v>0</v>
      </c>
      <c r="AN230">
        <v>348.2</v>
      </c>
      <c r="AO230" s="14" t="e">
        <f>VLOOKUP(PaquetesTramos_estados_1[[#This Row],[tienda_stock]],#REF!,2,0)</f>
        <v>#REF!</v>
      </c>
      <c r="AP230" s="18">
        <v>1.0138888888888888</v>
      </c>
      <c r="AQ230" s="19" t="str">
        <f>IF(PaquetesTramos_estados_1[[#This Row],[estado_paquete]]="Empaquetado","listo",PaquetesTramos_estados_1[[#This Row],[pagado]]+(PaquetesTramos_estados_1[[#This Row],[Lead Time]]-1))</f>
        <v>listo</v>
      </c>
      <c r="AR230" s="16" t="str">
        <f ca="1">IF(PaquetesTramos_estados_1[[#This Row],[estado_paquete]]="empaquetado","listo",TEXT((DAY(TODAY())-DAY(PaquetesTramos_estados_1[[#This Row],[pagado]])),"dd")&amp;" Dias")</f>
        <v>listo</v>
      </c>
      <c r="AS230" s="14" t="str">
        <f ca="1">IF(PaquetesTramos_estados_1[[#This Row],[estado_paquete]]="Empaquetado","listo",IF(NOW()&lt;PaquetesTramos_estados_1[[#This Row],[TimeLimite]],"Dentro de Tiempo","Fuera de Tiempo"))</f>
        <v>listo</v>
      </c>
      <c r="AT230" s="19" t="str">
        <f t="shared" si="3"/>
        <v>12:21</v>
      </c>
    </row>
    <row r="231" spans="1:46" x14ac:dyDescent="0.25">
      <c r="A231" s="14" t="s">
        <v>1582</v>
      </c>
      <c r="B231" s="14" t="s">
        <v>292</v>
      </c>
      <c r="C231" s="14" t="s">
        <v>288</v>
      </c>
      <c r="D231" s="14" t="s">
        <v>179</v>
      </c>
      <c r="E231" s="14" t="s">
        <v>179</v>
      </c>
      <c r="F231" s="14" t="s">
        <v>1583</v>
      </c>
      <c r="G231" s="14" t="s">
        <v>30</v>
      </c>
      <c r="H231" s="14" t="s">
        <v>288</v>
      </c>
      <c r="I231" s="14" t="s">
        <v>288</v>
      </c>
      <c r="J231" s="15">
        <v>45442</v>
      </c>
      <c r="K231" s="14" t="s">
        <v>1584</v>
      </c>
      <c r="L231" s="16">
        <v>45438.641736111109</v>
      </c>
      <c r="M231" s="16">
        <v>45438.8903587963</v>
      </c>
      <c r="N231" s="16"/>
      <c r="O231" s="14" t="s">
        <v>288</v>
      </c>
      <c r="P231" s="14" t="s">
        <v>288</v>
      </c>
      <c r="Q231" s="14" t="s">
        <v>288</v>
      </c>
      <c r="R231" s="14" t="s">
        <v>288</v>
      </c>
      <c r="S231" s="14" t="s">
        <v>288</v>
      </c>
      <c r="T231" s="14" t="s">
        <v>292</v>
      </c>
      <c r="U231" s="14" t="s">
        <v>5</v>
      </c>
      <c r="V231" s="14" t="s">
        <v>87</v>
      </c>
      <c r="W231" s="14" t="s">
        <v>288</v>
      </c>
      <c r="X231" s="14" t="s">
        <v>288</v>
      </c>
      <c r="Y231" s="14" t="s">
        <v>288</v>
      </c>
      <c r="Z231" s="14" t="s">
        <v>288</v>
      </c>
      <c r="AA231" s="14" t="s">
        <v>56</v>
      </c>
      <c r="AB231" s="14" t="s">
        <v>1406</v>
      </c>
      <c r="AC231" s="14" t="s">
        <v>8</v>
      </c>
      <c r="AD231" s="14" t="s">
        <v>32</v>
      </c>
      <c r="AE231" s="14" t="s">
        <v>5</v>
      </c>
      <c r="AF231" s="14" t="s">
        <v>290</v>
      </c>
      <c r="AG231" s="14" t="s">
        <v>291</v>
      </c>
      <c r="AH231" s="14" t="s">
        <v>1407</v>
      </c>
      <c r="AI231">
        <v>71871056</v>
      </c>
      <c r="AJ231" s="16">
        <v>45438.641736111109</v>
      </c>
      <c r="AK231">
        <v>4</v>
      </c>
      <c r="AL231">
        <v>509.58</v>
      </c>
      <c r="AM231">
        <v>91.72</v>
      </c>
      <c r="AN231">
        <v>601.29999999999995</v>
      </c>
      <c r="AO231" s="14" t="e">
        <f>VLOOKUP(PaquetesTramos_estados_1[[#This Row],[tienda_stock]],#REF!,2,0)</f>
        <v>#REF!</v>
      </c>
      <c r="AP231" s="18">
        <v>1.0138888888888888</v>
      </c>
      <c r="AQ231" s="19" t="str">
        <f>IF(PaquetesTramos_estados_1[[#This Row],[estado_paquete]]="Empaquetado","listo",PaquetesTramos_estados_1[[#This Row],[pagado]]+(PaquetesTramos_estados_1[[#This Row],[Lead Time]]-1))</f>
        <v>listo</v>
      </c>
      <c r="AR231" s="16" t="str">
        <f ca="1">IF(PaquetesTramos_estados_1[[#This Row],[estado_paquete]]="empaquetado","listo",TEXT((DAY(TODAY())-DAY(PaquetesTramos_estados_1[[#This Row],[pagado]])),"dd")&amp;" Dias")</f>
        <v>listo</v>
      </c>
      <c r="AS231" s="14" t="str">
        <f ca="1">IF(PaquetesTramos_estados_1[[#This Row],[estado_paquete]]="Empaquetado","listo",IF(NOW()&lt;PaquetesTramos_estados_1[[#This Row],[TimeLimite]],"Dentro de Tiempo","Fuera de Tiempo"))</f>
        <v>listo</v>
      </c>
      <c r="AT231" s="19" t="str">
        <f t="shared" si="3"/>
        <v>15:24</v>
      </c>
    </row>
    <row r="232" spans="1:46" x14ac:dyDescent="0.25">
      <c r="A232" s="14" t="s">
        <v>1448</v>
      </c>
      <c r="B232" s="14" t="s">
        <v>292</v>
      </c>
      <c r="C232" s="14" t="s">
        <v>177</v>
      </c>
      <c r="D232" s="14" t="s">
        <v>1</v>
      </c>
      <c r="E232" s="14" t="s">
        <v>1</v>
      </c>
      <c r="F232" s="14" t="s">
        <v>94</v>
      </c>
      <c r="G232" s="14" t="s">
        <v>30</v>
      </c>
      <c r="H232" s="14" t="s">
        <v>1449</v>
      </c>
      <c r="I232" s="14" t="s">
        <v>288</v>
      </c>
      <c r="J232" s="15">
        <v>45441</v>
      </c>
      <c r="K232" s="14" t="s">
        <v>1450</v>
      </c>
      <c r="L232" s="16">
        <v>45439.130462962959</v>
      </c>
      <c r="M232" s="16">
        <v>45440.302581018521</v>
      </c>
      <c r="N232" s="16"/>
      <c r="O232" s="14" t="s">
        <v>288</v>
      </c>
      <c r="P232" s="14" t="s">
        <v>288</v>
      </c>
      <c r="Q232" s="14" t="s">
        <v>288</v>
      </c>
      <c r="R232" s="14" t="s">
        <v>288</v>
      </c>
      <c r="S232" s="14" t="s">
        <v>288</v>
      </c>
      <c r="T232" s="14" t="s">
        <v>292</v>
      </c>
      <c r="U232" s="14" t="s">
        <v>41</v>
      </c>
      <c r="V232" s="14" t="s">
        <v>6</v>
      </c>
      <c r="W232" s="14" t="s">
        <v>177</v>
      </c>
      <c r="X232" s="14" t="s">
        <v>1</v>
      </c>
      <c r="Y232" s="14" t="s">
        <v>1</v>
      </c>
      <c r="Z232" s="14" t="s">
        <v>94</v>
      </c>
      <c r="AA232" s="14" t="s">
        <v>7</v>
      </c>
      <c r="AB232" s="14" t="s">
        <v>1451</v>
      </c>
      <c r="AC232" s="14" t="s">
        <v>8</v>
      </c>
      <c r="AD232" s="14" t="s">
        <v>88</v>
      </c>
      <c r="AE232" s="14" t="s">
        <v>5</v>
      </c>
      <c r="AF232" s="14" t="s">
        <v>290</v>
      </c>
      <c r="AG232" s="14" t="s">
        <v>291</v>
      </c>
      <c r="AH232" s="14" t="s">
        <v>1452</v>
      </c>
      <c r="AI232">
        <v>73318682</v>
      </c>
      <c r="AJ232" s="16">
        <v>45439.130462962959</v>
      </c>
      <c r="AK232">
        <v>1</v>
      </c>
      <c r="AL232">
        <v>31.19</v>
      </c>
      <c r="AM232">
        <v>5.61</v>
      </c>
      <c r="AN232">
        <v>36.799999999999997</v>
      </c>
      <c r="AO232" s="14" t="e">
        <f>VLOOKUP(PaquetesTramos_estados_1[[#This Row],[tienda_stock]],#REF!,2,0)</f>
        <v>#REF!</v>
      </c>
      <c r="AP232" s="18">
        <v>1.0138888888888888</v>
      </c>
      <c r="AQ232" s="19" t="str">
        <f>IF(PaquetesTramos_estados_1[[#This Row],[estado_paquete]]="Empaquetado","listo",PaquetesTramos_estados_1[[#This Row],[pagado]]+(PaquetesTramos_estados_1[[#This Row],[Lead Time]]-1))</f>
        <v>listo</v>
      </c>
      <c r="AR232" s="16" t="str">
        <f ca="1">IF(PaquetesTramos_estados_1[[#This Row],[estado_paquete]]="empaquetado","listo",TEXT((DAY(TODAY())-DAY(PaquetesTramos_estados_1[[#This Row],[pagado]])),"dd")&amp;" Dias")</f>
        <v>listo</v>
      </c>
      <c r="AS232" s="14" t="str">
        <f ca="1">IF(PaquetesTramos_estados_1[[#This Row],[estado_paquete]]="Empaquetado","listo",IF(NOW()&lt;PaquetesTramos_estados_1[[#This Row],[TimeLimite]],"Dentro de Tiempo","Fuera de Tiempo"))</f>
        <v>listo</v>
      </c>
      <c r="AT232" s="19" t="str">
        <f t="shared" si="3"/>
        <v>03:07</v>
      </c>
    </row>
    <row r="233" spans="1:46" x14ac:dyDescent="0.25">
      <c r="A233" s="14" t="s">
        <v>1453</v>
      </c>
      <c r="B233" s="14" t="s">
        <v>17</v>
      </c>
      <c r="C233" s="14" t="s">
        <v>5</v>
      </c>
      <c r="D233" s="14" t="s">
        <v>1</v>
      </c>
      <c r="E233" s="14" t="s">
        <v>1</v>
      </c>
      <c r="F233" s="14" t="s">
        <v>19</v>
      </c>
      <c r="G233" s="14" t="s">
        <v>3</v>
      </c>
      <c r="H233" s="14" t="s">
        <v>288</v>
      </c>
      <c r="I233" s="14" t="s">
        <v>288</v>
      </c>
      <c r="J233" s="15">
        <v>45440</v>
      </c>
      <c r="K233" s="14" t="s">
        <v>1454</v>
      </c>
      <c r="L233" s="16">
        <v>45439.428368055553</v>
      </c>
      <c r="M233" s="16"/>
      <c r="N233" s="16"/>
      <c r="O233" s="14" t="s">
        <v>288</v>
      </c>
      <c r="P233" s="14" t="s">
        <v>288</v>
      </c>
      <c r="Q233" s="14" t="s">
        <v>288</v>
      </c>
      <c r="R233" s="14" t="s">
        <v>288</v>
      </c>
      <c r="S233" s="14" t="s">
        <v>288</v>
      </c>
      <c r="T233" s="14" t="s">
        <v>17</v>
      </c>
      <c r="U233" s="14" t="s">
        <v>18</v>
      </c>
      <c r="V233" s="14" t="s">
        <v>6</v>
      </c>
      <c r="W233" s="14" t="s">
        <v>161</v>
      </c>
      <c r="X233" s="14" t="s">
        <v>1</v>
      </c>
      <c r="Y233" s="14" t="s">
        <v>1</v>
      </c>
      <c r="Z233" s="14" t="s">
        <v>1</v>
      </c>
      <c r="AA233" s="14" t="s">
        <v>7</v>
      </c>
      <c r="AB233" s="14" t="s">
        <v>1455</v>
      </c>
      <c r="AC233" s="14" t="s">
        <v>8</v>
      </c>
      <c r="AD233" s="14" t="s">
        <v>27</v>
      </c>
      <c r="AE233" s="14" t="s">
        <v>5</v>
      </c>
      <c r="AF233" s="14" t="s">
        <v>290</v>
      </c>
      <c r="AG233" s="14" t="s">
        <v>291</v>
      </c>
      <c r="AH233" s="14" t="s">
        <v>1456</v>
      </c>
      <c r="AI233">
        <v>46793972</v>
      </c>
      <c r="AJ233" s="16">
        <v>45439.428368055553</v>
      </c>
      <c r="AK233">
        <v>1</v>
      </c>
      <c r="AL233">
        <v>209.15</v>
      </c>
      <c r="AM233">
        <v>37.65</v>
      </c>
      <c r="AN233">
        <v>246.8</v>
      </c>
      <c r="AO233" s="14" t="e">
        <f>VLOOKUP(PaquetesTramos_estados_1[[#This Row],[tienda_stock]],#REF!,2,0)</f>
        <v>#REF!</v>
      </c>
      <c r="AP233" s="18">
        <v>1.0138888888888888</v>
      </c>
      <c r="AQ233" s="19">
        <f>IF(PaquetesTramos_estados_1[[#This Row],[estado_paquete]]="Empaquetado","listo",PaquetesTramos_estados_1[[#This Row],[pagado]]+(PaquetesTramos_estados_1[[#This Row],[Lead Time]]-1))</f>
        <v>45439.442256944443</v>
      </c>
      <c r="AR233" s="16" t="e">
        <f ca="1">IF(PaquetesTramos_estados_1[[#This Row],[estado_paquete]]="empaquetado","listo",TEXT((DAY(TODAY())-DAY(PaquetesTramos_estados_1[[#This Row],[pagado]])),"dd")&amp;" Dias")</f>
        <v>#VALUE!</v>
      </c>
      <c r="AS233" s="14" t="str">
        <f ca="1">IF(PaquetesTramos_estados_1[[#This Row],[estado_paquete]]="Empaquetado","listo",IF(NOW()&lt;PaquetesTramos_estados_1[[#This Row],[TimeLimite]],"Dentro de Tiempo","Fuera de Tiempo"))</f>
        <v>Fuera de Tiempo</v>
      </c>
      <c r="AT233" s="19" t="str">
        <f t="shared" si="3"/>
        <v>10:16</v>
      </c>
    </row>
    <row r="234" spans="1:46" x14ac:dyDescent="0.25">
      <c r="A234" s="14" t="s">
        <v>1457</v>
      </c>
      <c r="B234" s="14" t="s">
        <v>292</v>
      </c>
      <c r="C234" s="14" t="s">
        <v>5</v>
      </c>
      <c r="D234" s="14" t="s">
        <v>1</v>
      </c>
      <c r="E234" s="14" t="s">
        <v>1</v>
      </c>
      <c r="F234" s="14" t="s">
        <v>19</v>
      </c>
      <c r="G234" s="14" t="s">
        <v>399</v>
      </c>
      <c r="H234" s="14" t="s">
        <v>288</v>
      </c>
      <c r="I234" s="14" t="s">
        <v>288</v>
      </c>
      <c r="J234" s="15">
        <v>45443</v>
      </c>
      <c r="K234" s="14" t="s">
        <v>1458</v>
      </c>
      <c r="L234" s="16">
        <v>45439.467569444445</v>
      </c>
      <c r="M234" s="16">
        <v>45439.568287037036</v>
      </c>
      <c r="N234" s="16"/>
      <c r="O234" s="14" t="s">
        <v>288</v>
      </c>
      <c r="P234" s="14" t="s">
        <v>288</v>
      </c>
      <c r="Q234" s="14" t="s">
        <v>288</v>
      </c>
      <c r="R234" s="14" t="s">
        <v>288</v>
      </c>
      <c r="S234" s="14" t="s">
        <v>288</v>
      </c>
      <c r="T234" s="14" t="s">
        <v>292</v>
      </c>
      <c r="U234" s="14" t="s">
        <v>289</v>
      </c>
      <c r="V234" s="14" t="s">
        <v>6</v>
      </c>
      <c r="W234" s="14" t="s">
        <v>67</v>
      </c>
      <c r="X234" s="14" t="s">
        <v>64</v>
      </c>
      <c r="Y234" s="14" t="s">
        <v>65</v>
      </c>
      <c r="Z234" s="14" t="s">
        <v>66</v>
      </c>
      <c r="AA234" s="14" t="s">
        <v>7</v>
      </c>
      <c r="AB234" s="14" t="s">
        <v>1459</v>
      </c>
      <c r="AC234" s="14" t="s">
        <v>8</v>
      </c>
      <c r="AD234" s="14" t="s">
        <v>10</v>
      </c>
      <c r="AE234" s="14" t="s">
        <v>67</v>
      </c>
      <c r="AF234" s="14" t="s">
        <v>290</v>
      </c>
      <c r="AG234" s="14" t="s">
        <v>291</v>
      </c>
      <c r="AH234" s="14" t="s">
        <v>1460</v>
      </c>
      <c r="AI234">
        <v>40271668</v>
      </c>
      <c r="AJ234" s="16">
        <v>45439.467569444445</v>
      </c>
      <c r="AK234">
        <v>5</v>
      </c>
      <c r="AL234">
        <v>321.25</v>
      </c>
      <c r="AM234">
        <v>57.85</v>
      </c>
      <c r="AN234">
        <v>379.1</v>
      </c>
      <c r="AO234" s="14" t="e">
        <f>VLOOKUP(PaquetesTramos_estados_1[[#This Row],[tienda_stock]],#REF!,2,0)</f>
        <v>#REF!</v>
      </c>
      <c r="AP234" s="18">
        <v>1.0138888888888888</v>
      </c>
      <c r="AQ234" s="19" t="str">
        <f>IF(PaquetesTramos_estados_1[[#This Row],[estado_paquete]]="Empaquetado","listo",PaquetesTramos_estados_1[[#This Row],[pagado]]+(PaquetesTramos_estados_1[[#This Row],[Lead Time]]-1))</f>
        <v>listo</v>
      </c>
      <c r="AR234" s="16" t="str">
        <f ca="1">IF(PaquetesTramos_estados_1[[#This Row],[estado_paquete]]="empaquetado","listo",TEXT((DAY(TODAY())-DAY(PaquetesTramos_estados_1[[#This Row],[pagado]])),"dd")&amp;" Dias")</f>
        <v>listo</v>
      </c>
      <c r="AS234" s="14" t="str">
        <f ca="1">IF(PaquetesTramos_estados_1[[#This Row],[estado_paquete]]="Empaquetado","listo",IF(NOW()&lt;PaquetesTramos_estados_1[[#This Row],[TimeLimite]],"Dentro de Tiempo","Fuera de Tiempo"))</f>
        <v>listo</v>
      </c>
      <c r="AT234" s="19" t="str">
        <f t="shared" si="3"/>
        <v>11:13</v>
      </c>
    </row>
    <row r="235" spans="1:46" x14ac:dyDescent="0.25">
      <c r="A235" s="14" t="s">
        <v>1461</v>
      </c>
      <c r="B235" s="14" t="s">
        <v>292</v>
      </c>
      <c r="C235" s="14" t="s">
        <v>52</v>
      </c>
      <c r="D235" s="14" t="s">
        <v>53</v>
      </c>
      <c r="E235" s="14" t="s">
        <v>54</v>
      </c>
      <c r="F235" s="14" t="s">
        <v>55</v>
      </c>
      <c r="G235" s="14" t="s">
        <v>35</v>
      </c>
      <c r="H235" s="14" t="s">
        <v>288</v>
      </c>
      <c r="I235" s="14" t="s">
        <v>288</v>
      </c>
      <c r="J235" s="15">
        <v>45444</v>
      </c>
      <c r="K235" s="14" t="s">
        <v>1462</v>
      </c>
      <c r="L235" s="16">
        <v>45439.561331018522</v>
      </c>
      <c r="M235" s="16">
        <v>45439.84684027778</v>
      </c>
      <c r="N235" s="16"/>
      <c r="O235" s="14" t="s">
        <v>288</v>
      </c>
      <c r="P235" s="14" t="s">
        <v>288</v>
      </c>
      <c r="Q235" s="14" t="s">
        <v>288</v>
      </c>
      <c r="R235" s="14" t="s">
        <v>288</v>
      </c>
      <c r="S235" s="14" t="s">
        <v>288</v>
      </c>
      <c r="T235" s="14" t="s">
        <v>292</v>
      </c>
      <c r="U235" s="14" t="s">
        <v>5</v>
      </c>
      <c r="V235" s="14" t="s">
        <v>6</v>
      </c>
      <c r="W235" s="14" t="s">
        <v>52</v>
      </c>
      <c r="X235" s="14" t="s">
        <v>53</v>
      </c>
      <c r="Y235" s="14" t="s">
        <v>54</v>
      </c>
      <c r="Z235" s="14" t="s">
        <v>55</v>
      </c>
      <c r="AA235" s="14" t="s">
        <v>56</v>
      </c>
      <c r="AB235" s="14" t="s">
        <v>1463</v>
      </c>
      <c r="AC235" s="14" t="s">
        <v>8</v>
      </c>
      <c r="AD235" s="14" t="s">
        <v>32</v>
      </c>
      <c r="AE235" s="14" t="s">
        <v>5</v>
      </c>
      <c r="AF235" s="14" t="s">
        <v>290</v>
      </c>
      <c r="AG235" s="14" t="s">
        <v>291</v>
      </c>
      <c r="AH235" s="14" t="s">
        <v>784</v>
      </c>
      <c r="AI235">
        <v>61255322</v>
      </c>
      <c r="AJ235" s="16">
        <v>45439.561331018522</v>
      </c>
      <c r="AK235">
        <v>11</v>
      </c>
      <c r="AL235">
        <v>37.229999999999997</v>
      </c>
      <c r="AM235">
        <v>6.67</v>
      </c>
      <c r="AN235">
        <v>43.9</v>
      </c>
      <c r="AO235" s="14" t="e">
        <f>VLOOKUP(PaquetesTramos_estados_1[[#This Row],[tienda_stock]],#REF!,2,0)</f>
        <v>#REF!</v>
      </c>
      <c r="AP235" s="18">
        <v>1.0138888888888888</v>
      </c>
      <c r="AQ235" s="19" t="str">
        <f>IF(PaquetesTramos_estados_1[[#This Row],[estado_paquete]]="Empaquetado","listo",PaquetesTramos_estados_1[[#This Row],[pagado]]+(PaquetesTramos_estados_1[[#This Row],[Lead Time]]-1))</f>
        <v>listo</v>
      </c>
      <c r="AR235" s="16" t="str">
        <f ca="1">IF(PaquetesTramos_estados_1[[#This Row],[estado_paquete]]="empaquetado","listo",TEXT((DAY(TODAY())-DAY(PaquetesTramos_estados_1[[#This Row],[pagado]])),"dd")&amp;" Dias")</f>
        <v>listo</v>
      </c>
      <c r="AS235" s="14" t="str">
        <f ca="1">IF(PaquetesTramos_estados_1[[#This Row],[estado_paquete]]="Empaquetado","listo",IF(NOW()&lt;PaquetesTramos_estados_1[[#This Row],[TimeLimite]],"Dentro de Tiempo","Fuera de Tiempo"))</f>
        <v>listo</v>
      </c>
      <c r="AT235" s="19" t="str">
        <f t="shared" si="3"/>
        <v>13:28</v>
      </c>
    </row>
    <row r="236" spans="1:46" x14ac:dyDescent="0.25">
      <c r="A236" s="14" t="s">
        <v>1464</v>
      </c>
      <c r="B236" s="14" t="s">
        <v>292</v>
      </c>
      <c r="C236" s="14" t="s">
        <v>34</v>
      </c>
      <c r="D236" s="14" t="s">
        <v>64</v>
      </c>
      <c r="E236" s="14" t="s">
        <v>112</v>
      </c>
      <c r="F236" s="14" t="s">
        <v>112</v>
      </c>
      <c r="G236" s="14" t="s">
        <v>35</v>
      </c>
      <c r="H236" s="14" t="s">
        <v>288</v>
      </c>
      <c r="I236" s="14" t="s">
        <v>288</v>
      </c>
      <c r="J236" s="15">
        <v>45443</v>
      </c>
      <c r="K236" s="14" t="s">
        <v>1465</v>
      </c>
      <c r="L236" s="16">
        <v>45439.586446759262</v>
      </c>
      <c r="M236" s="16">
        <v>45439.736585648148</v>
      </c>
      <c r="N236" s="16"/>
      <c r="O236" s="14" t="s">
        <v>288</v>
      </c>
      <c r="P236" s="14" t="s">
        <v>288</v>
      </c>
      <c r="Q236" s="14" t="s">
        <v>288</v>
      </c>
      <c r="R236" s="14" t="s">
        <v>288</v>
      </c>
      <c r="S236" s="14" t="s">
        <v>288</v>
      </c>
      <c r="T236" s="14" t="s">
        <v>292</v>
      </c>
      <c r="U236" s="14" t="s">
        <v>5</v>
      </c>
      <c r="V236" s="14" t="s">
        <v>6</v>
      </c>
      <c r="W236" s="14" t="s">
        <v>34</v>
      </c>
      <c r="X236" s="14" t="s">
        <v>64</v>
      </c>
      <c r="Y236" s="14" t="s">
        <v>112</v>
      </c>
      <c r="Z236" s="14" t="s">
        <v>112</v>
      </c>
      <c r="AA236" s="14" t="s">
        <v>7</v>
      </c>
      <c r="AB236" s="14" t="s">
        <v>1466</v>
      </c>
      <c r="AC236" s="14" t="s">
        <v>8</v>
      </c>
      <c r="AD236" s="14" t="s">
        <v>9</v>
      </c>
      <c r="AE236" s="14" t="s">
        <v>34</v>
      </c>
      <c r="AF236" s="14" t="s">
        <v>290</v>
      </c>
      <c r="AG236" s="14" t="s">
        <v>291</v>
      </c>
      <c r="AH236" s="14" t="s">
        <v>1467</v>
      </c>
      <c r="AI236">
        <v>75954674</v>
      </c>
      <c r="AJ236" s="16">
        <v>45439.586446759262</v>
      </c>
      <c r="AK236">
        <v>1</v>
      </c>
      <c r="AL236">
        <v>166.18</v>
      </c>
      <c r="AM236">
        <v>29.92</v>
      </c>
      <c r="AN236">
        <v>196.1</v>
      </c>
      <c r="AO236" s="14" t="e">
        <f>VLOOKUP(PaquetesTramos_estados_1[[#This Row],[tienda_stock]],#REF!,2,0)</f>
        <v>#REF!</v>
      </c>
      <c r="AP236" s="18">
        <v>1.0138888888888888</v>
      </c>
      <c r="AQ236" s="19" t="str">
        <f>IF(PaquetesTramos_estados_1[[#This Row],[estado_paquete]]="Empaquetado","listo",PaquetesTramos_estados_1[[#This Row],[pagado]]+(PaquetesTramos_estados_1[[#This Row],[Lead Time]]-1))</f>
        <v>listo</v>
      </c>
      <c r="AR236" s="16" t="str">
        <f ca="1">IF(PaquetesTramos_estados_1[[#This Row],[estado_paquete]]="empaquetado","listo",TEXT((DAY(TODAY())-DAY(PaquetesTramos_estados_1[[#This Row],[pagado]])),"dd")&amp;" Dias")</f>
        <v>listo</v>
      </c>
      <c r="AS236" s="14" t="str">
        <f ca="1">IF(PaquetesTramos_estados_1[[#This Row],[estado_paquete]]="Empaquetado","listo",IF(NOW()&lt;PaquetesTramos_estados_1[[#This Row],[TimeLimite]],"Dentro de Tiempo","Fuera de Tiempo"))</f>
        <v>listo</v>
      </c>
      <c r="AT236" s="19" t="str">
        <f t="shared" si="3"/>
        <v>14:04</v>
      </c>
    </row>
    <row r="237" spans="1:46" x14ac:dyDescent="0.25">
      <c r="A237" s="14" t="s">
        <v>1468</v>
      </c>
      <c r="B237" s="14" t="s">
        <v>292</v>
      </c>
      <c r="C237" s="14" t="s">
        <v>288</v>
      </c>
      <c r="D237" s="14" t="s">
        <v>1</v>
      </c>
      <c r="E237" s="14" t="s">
        <v>1</v>
      </c>
      <c r="F237" s="14" t="s">
        <v>143</v>
      </c>
      <c r="G237" s="14" t="s">
        <v>89</v>
      </c>
      <c r="H237" s="14" t="s">
        <v>288</v>
      </c>
      <c r="I237" s="14" t="s">
        <v>288</v>
      </c>
      <c r="J237" s="15">
        <v>45440</v>
      </c>
      <c r="K237" s="14" t="s">
        <v>1469</v>
      </c>
      <c r="L237" s="16">
        <v>45439.596134259256</v>
      </c>
      <c r="M237" s="16">
        <v>45439.685532407406</v>
      </c>
      <c r="N237" s="16"/>
      <c r="O237" s="14" t="s">
        <v>288</v>
      </c>
      <c r="P237" s="14" t="s">
        <v>288</v>
      </c>
      <c r="Q237" s="14" t="s">
        <v>288</v>
      </c>
      <c r="R237" s="14" t="s">
        <v>288</v>
      </c>
      <c r="S237" s="14" t="s">
        <v>288</v>
      </c>
      <c r="T237" s="14" t="s">
        <v>292</v>
      </c>
      <c r="U237" s="14" t="s">
        <v>5</v>
      </c>
      <c r="V237" s="14" t="s">
        <v>87</v>
      </c>
      <c r="W237" s="14" t="s">
        <v>288</v>
      </c>
      <c r="X237" s="14" t="s">
        <v>288</v>
      </c>
      <c r="Y237" s="14" t="s">
        <v>288</v>
      </c>
      <c r="Z237" s="14" t="s">
        <v>288</v>
      </c>
      <c r="AA237" s="14" t="s">
        <v>7</v>
      </c>
      <c r="AB237" s="14" t="s">
        <v>1470</v>
      </c>
      <c r="AC237" s="14" t="s">
        <v>8</v>
      </c>
      <c r="AD237" s="14" t="s">
        <v>88</v>
      </c>
      <c r="AE237" s="14" t="s">
        <v>5</v>
      </c>
      <c r="AF237" s="14" t="s">
        <v>290</v>
      </c>
      <c r="AG237" s="14" t="s">
        <v>291</v>
      </c>
      <c r="AH237" s="14" t="s">
        <v>1471</v>
      </c>
      <c r="AI237">
        <v>76240077</v>
      </c>
      <c r="AJ237" s="16">
        <v>45439.596134259256</v>
      </c>
      <c r="AK237">
        <v>1</v>
      </c>
      <c r="AL237">
        <v>72.709999999999994</v>
      </c>
      <c r="AM237">
        <v>13.09</v>
      </c>
      <c r="AN237">
        <v>85.8</v>
      </c>
      <c r="AO237" s="14" t="e">
        <f>VLOOKUP(PaquetesTramos_estados_1[[#This Row],[tienda_stock]],#REF!,2,0)</f>
        <v>#REF!</v>
      </c>
      <c r="AP237" s="18">
        <v>1.0138888888888888</v>
      </c>
      <c r="AQ237" s="19" t="str">
        <f>IF(PaquetesTramos_estados_1[[#This Row],[estado_paquete]]="Empaquetado","listo",PaquetesTramos_estados_1[[#This Row],[pagado]]+(PaquetesTramos_estados_1[[#This Row],[Lead Time]]-1))</f>
        <v>listo</v>
      </c>
      <c r="AR237" s="16" t="str">
        <f ca="1">IF(PaquetesTramos_estados_1[[#This Row],[estado_paquete]]="empaquetado","listo",TEXT((DAY(TODAY())-DAY(PaquetesTramos_estados_1[[#This Row],[pagado]])),"dd")&amp;" Dias")</f>
        <v>listo</v>
      </c>
      <c r="AS237" s="14" t="str">
        <f ca="1">IF(PaquetesTramos_estados_1[[#This Row],[estado_paquete]]="Empaquetado","listo",IF(NOW()&lt;PaquetesTramos_estados_1[[#This Row],[TimeLimite]],"Dentro de Tiempo","Fuera de Tiempo"))</f>
        <v>listo</v>
      </c>
      <c r="AT237" s="19" t="str">
        <f t="shared" si="3"/>
        <v>14:18</v>
      </c>
    </row>
    <row r="238" spans="1:46" x14ac:dyDescent="0.25">
      <c r="A238" s="14" t="s">
        <v>1472</v>
      </c>
      <c r="B238" s="14" t="s">
        <v>292</v>
      </c>
      <c r="C238" s="14" t="s">
        <v>5</v>
      </c>
      <c r="D238" s="14" t="s">
        <v>1</v>
      </c>
      <c r="E238" s="14" t="s">
        <v>1</v>
      </c>
      <c r="F238" s="14" t="s">
        <v>19</v>
      </c>
      <c r="G238" s="14" t="s">
        <v>332</v>
      </c>
      <c r="H238" s="14" t="s">
        <v>288</v>
      </c>
      <c r="I238" s="14" t="s">
        <v>288</v>
      </c>
      <c r="J238" s="15">
        <v>45444</v>
      </c>
      <c r="K238" s="14" t="s">
        <v>1473</v>
      </c>
      <c r="L238" s="16">
        <v>45439.615671296298</v>
      </c>
      <c r="M238" s="16">
        <v>45439.913460648146</v>
      </c>
      <c r="N238" s="16"/>
      <c r="O238" s="14" t="s">
        <v>288</v>
      </c>
      <c r="P238" s="14" t="s">
        <v>288</v>
      </c>
      <c r="Q238" s="14" t="s">
        <v>288</v>
      </c>
      <c r="R238" s="14" t="s">
        <v>288</v>
      </c>
      <c r="S238" s="14" t="s">
        <v>288</v>
      </c>
      <c r="T238" s="14" t="s">
        <v>292</v>
      </c>
      <c r="U238" s="14" t="s">
        <v>86</v>
      </c>
      <c r="V238" s="14" t="s">
        <v>6</v>
      </c>
      <c r="W238" s="14" t="s">
        <v>154</v>
      </c>
      <c r="X238" s="14" t="s">
        <v>91</v>
      </c>
      <c r="Y238" s="14" t="s">
        <v>91</v>
      </c>
      <c r="Z238" s="14" t="s">
        <v>91</v>
      </c>
      <c r="AA238" s="14" t="s">
        <v>7</v>
      </c>
      <c r="AB238" s="14" t="s">
        <v>1474</v>
      </c>
      <c r="AC238" s="14" t="s">
        <v>8</v>
      </c>
      <c r="AD238" s="14" t="s">
        <v>10</v>
      </c>
      <c r="AE238" s="14" t="s">
        <v>5</v>
      </c>
      <c r="AF238" s="14" t="s">
        <v>290</v>
      </c>
      <c r="AG238" s="14" t="s">
        <v>291</v>
      </c>
      <c r="AH238" s="14" t="s">
        <v>579</v>
      </c>
      <c r="AI238">
        <v>29675213</v>
      </c>
      <c r="AJ238" s="16">
        <v>45439.615671296298</v>
      </c>
      <c r="AK238">
        <v>1</v>
      </c>
      <c r="AL238">
        <v>35.08</v>
      </c>
      <c r="AM238">
        <v>6.32</v>
      </c>
      <c r="AN238">
        <v>41.4</v>
      </c>
      <c r="AO238" s="14" t="e">
        <f>VLOOKUP(PaquetesTramos_estados_1[[#This Row],[tienda_stock]],#REF!,2,0)</f>
        <v>#REF!</v>
      </c>
      <c r="AP238" s="18">
        <v>1.0138888888888888</v>
      </c>
      <c r="AQ238" s="19" t="str">
        <f>IF(PaquetesTramos_estados_1[[#This Row],[estado_paquete]]="Empaquetado","listo",PaquetesTramos_estados_1[[#This Row],[pagado]]+(PaquetesTramos_estados_1[[#This Row],[Lead Time]]-1))</f>
        <v>listo</v>
      </c>
      <c r="AR238" s="16" t="str">
        <f ca="1">IF(PaquetesTramos_estados_1[[#This Row],[estado_paquete]]="empaquetado","listo",TEXT((DAY(TODAY())-DAY(PaquetesTramos_estados_1[[#This Row],[pagado]])),"dd")&amp;" Dias")</f>
        <v>listo</v>
      </c>
      <c r="AS238" s="14" t="str">
        <f ca="1">IF(PaquetesTramos_estados_1[[#This Row],[estado_paquete]]="Empaquetado","listo",IF(NOW()&lt;PaquetesTramos_estados_1[[#This Row],[TimeLimite]],"Dentro de Tiempo","Fuera de Tiempo"))</f>
        <v>listo</v>
      </c>
      <c r="AT238" s="19" t="str">
        <f t="shared" si="3"/>
        <v>14:46</v>
      </c>
    </row>
    <row r="239" spans="1:46" x14ac:dyDescent="0.25">
      <c r="A239" s="14" t="s">
        <v>1475</v>
      </c>
      <c r="B239" s="14" t="s">
        <v>292</v>
      </c>
      <c r="C239" s="14" t="s">
        <v>5</v>
      </c>
      <c r="D239" s="14" t="s">
        <v>1</v>
      </c>
      <c r="E239" s="14" t="s">
        <v>1</v>
      </c>
      <c r="F239" s="14" t="s">
        <v>19</v>
      </c>
      <c r="G239" s="14" t="s">
        <v>332</v>
      </c>
      <c r="H239" s="14" t="s">
        <v>288</v>
      </c>
      <c r="I239" s="14" t="s">
        <v>288</v>
      </c>
      <c r="J239" s="15">
        <v>45441</v>
      </c>
      <c r="K239" s="14" t="s">
        <v>1476</v>
      </c>
      <c r="L239" s="16">
        <v>45439.632870370369</v>
      </c>
      <c r="M239" s="16">
        <v>45439.724317129629</v>
      </c>
      <c r="N239" s="16"/>
      <c r="O239" s="14" t="s">
        <v>288</v>
      </c>
      <c r="P239" s="14" t="s">
        <v>288</v>
      </c>
      <c r="Q239" s="14" t="s">
        <v>288</v>
      </c>
      <c r="R239" s="14" t="s">
        <v>288</v>
      </c>
      <c r="S239" s="14" t="s">
        <v>288</v>
      </c>
      <c r="T239" s="14" t="s">
        <v>292</v>
      </c>
      <c r="U239" s="14" t="s">
        <v>38</v>
      </c>
      <c r="V239" s="14" t="s">
        <v>6</v>
      </c>
      <c r="W239" s="14" t="s">
        <v>21</v>
      </c>
      <c r="X239" s="14" t="s">
        <v>1</v>
      </c>
      <c r="Y239" s="14" t="s">
        <v>1</v>
      </c>
      <c r="Z239" s="14" t="s">
        <v>113</v>
      </c>
      <c r="AA239" s="14" t="s">
        <v>7</v>
      </c>
      <c r="AB239" s="14" t="s">
        <v>1477</v>
      </c>
      <c r="AC239" s="14" t="s">
        <v>8</v>
      </c>
      <c r="AD239" s="14" t="s">
        <v>27</v>
      </c>
      <c r="AE239" s="14" t="s">
        <v>5</v>
      </c>
      <c r="AF239" s="14" t="s">
        <v>290</v>
      </c>
      <c r="AG239" s="14" t="s">
        <v>291</v>
      </c>
      <c r="AH239" s="14" t="s">
        <v>1478</v>
      </c>
      <c r="AI239">
        <v>76018535</v>
      </c>
      <c r="AJ239" s="16">
        <v>45439.632870370369</v>
      </c>
      <c r="AK239">
        <v>1</v>
      </c>
      <c r="AL239">
        <v>35.42</v>
      </c>
      <c r="AM239">
        <v>6.38</v>
      </c>
      <c r="AN239">
        <v>41.8</v>
      </c>
      <c r="AO239" s="14" t="e">
        <f>VLOOKUP(PaquetesTramos_estados_1[[#This Row],[tienda_stock]],#REF!,2,0)</f>
        <v>#REF!</v>
      </c>
      <c r="AP239" s="18">
        <v>1.0138888888888888</v>
      </c>
      <c r="AQ239" s="19" t="str">
        <f>IF(PaquetesTramos_estados_1[[#This Row],[estado_paquete]]="Empaquetado","listo",PaquetesTramos_estados_1[[#This Row],[pagado]]+(PaquetesTramos_estados_1[[#This Row],[Lead Time]]-1))</f>
        <v>listo</v>
      </c>
      <c r="AR239" s="16" t="str">
        <f ca="1">IF(PaquetesTramos_estados_1[[#This Row],[estado_paquete]]="empaquetado","listo",TEXT((DAY(TODAY())-DAY(PaquetesTramos_estados_1[[#This Row],[pagado]])),"dd")&amp;" Dias")</f>
        <v>listo</v>
      </c>
      <c r="AS239" s="14" t="str">
        <f ca="1">IF(PaquetesTramos_estados_1[[#This Row],[estado_paquete]]="Empaquetado","listo",IF(NOW()&lt;PaquetesTramos_estados_1[[#This Row],[TimeLimite]],"Dentro de Tiempo","Fuera de Tiempo"))</f>
        <v>listo</v>
      </c>
      <c r="AT239" s="19" t="str">
        <f t="shared" si="3"/>
        <v>15:11</v>
      </c>
    </row>
    <row r="240" spans="1:46" x14ac:dyDescent="0.25">
      <c r="A240" s="14" t="s">
        <v>1479</v>
      </c>
      <c r="B240" s="14" t="s">
        <v>292</v>
      </c>
      <c r="C240" s="14" t="s">
        <v>154</v>
      </c>
      <c r="D240" s="14" t="s">
        <v>91</v>
      </c>
      <c r="E240" s="14" t="s">
        <v>91</v>
      </c>
      <c r="F240" s="14" t="s">
        <v>91</v>
      </c>
      <c r="G240" s="14" t="s">
        <v>35</v>
      </c>
      <c r="H240" s="14" t="s">
        <v>288</v>
      </c>
      <c r="I240" s="14" t="s">
        <v>288</v>
      </c>
      <c r="J240" s="15">
        <v>45443</v>
      </c>
      <c r="K240" s="14" t="s">
        <v>1480</v>
      </c>
      <c r="L240" s="16">
        <v>45439.675937499997</v>
      </c>
      <c r="M240" s="16">
        <v>45439.826574074075</v>
      </c>
      <c r="N240" s="16"/>
      <c r="O240" s="14" t="s">
        <v>288</v>
      </c>
      <c r="P240" s="14" t="s">
        <v>288</v>
      </c>
      <c r="Q240" s="14" t="s">
        <v>288</v>
      </c>
      <c r="R240" s="14" t="s">
        <v>288</v>
      </c>
      <c r="S240" s="14" t="s">
        <v>288</v>
      </c>
      <c r="T240" s="14" t="s">
        <v>292</v>
      </c>
      <c r="U240" s="14" t="s">
        <v>5</v>
      </c>
      <c r="V240" s="14" t="s">
        <v>6</v>
      </c>
      <c r="W240" s="14" t="s">
        <v>154</v>
      </c>
      <c r="X240" s="14" t="s">
        <v>91</v>
      </c>
      <c r="Y240" s="14" t="s">
        <v>91</v>
      </c>
      <c r="Z240" s="14" t="s">
        <v>91</v>
      </c>
      <c r="AA240" s="14" t="s">
        <v>7</v>
      </c>
      <c r="AB240" s="14" t="s">
        <v>1481</v>
      </c>
      <c r="AC240" s="14" t="s">
        <v>8</v>
      </c>
      <c r="AD240" s="14" t="s">
        <v>9</v>
      </c>
      <c r="AE240" s="14" t="s">
        <v>154</v>
      </c>
      <c r="AF240" s="14" t="s">
        <v>290</v>
      </c>
      <c r="AG240" s="14" t="s">
        <v>291</v>
      </c>
      <c r="AH240" s="14" t="s">
        <v>1482</v>
      </c>
      <c r="AI240">
        <v>43445019</v>
      </c>
      <c r="AJ240" s="16">
        <v>45439.675937499997</v>
      </c>
      <c r="AK240">
        <v>1</v>
      </c>
      <c r="AL240">
        <v>88.81</v>
      </c>
      <c r="AM240">
        <v>15.99</v>
      </c>
      <c r="AN240">
        <v>104.8</v>
      </c>
      <c r="AO240" s="14" t="e">
        <f>VLOOKUP(PaquetesTramos_estados_1[[#This Row],[tienda_stock]],#REF!,2,0)</f>
        <v>#REF!</v>
      </c>
      <c r="AP240" s="18">
        <v>1.0138888888888888</v>
      </c>
      <c r="AQ240" s="19" t="str">
        <f>IF(PaquetesTramos_estados_1[[#This Row],[estado_paquete]]="Empaquetado","listo",PaquetesTramos_estados_1[[#This Row],[pagado]]+(PaquetesTramos_estados_1[[#This Row],[Lead Time]]-1))</f>
        <v>listo</v>
      </c>
      <c r="AR240" s="16" t="str">
        <f ca="1">IF(PaquetesTramos_estados_1[[#This Row],[estado_paquete]]="empaquetado","listo",TEXT((DAY(TODAY())-DAY(PaquetesTramos_estados_1[[#This Row],[pagado]])),"dd")&amp;" Dias")</f>
        <v>listo</v>
      </c>
      <c r="AS240" s="14" t="str">
        <f ca="1">IF(PaquetesTramos_estados_1[[#This Row],[estado_paquete]]="Empaquetado","listo",IF(NOW()&lt;PaquetesTramos_estados_1[[#This Row],[TimeLimite]],"Dentro de Tiempo","Fuera de Tiempo"))</f>
        <v>listo</v>
      </c>
      <c r="AT240" s="19" t="str">
        <f t="shared" si="3"/>
        <v>16:13</v>
      </c>
    </row>
    <row r="241" spans="1:46" x14ac:dyDescent="0.25">
      <c r="A241" s="14" t="s">
        <v>1483</v>
      </c>
      <c r="B241" s="14" t="s">
        <v>292</v>
      </c>
      <c r="C241" s="14" t="s">
        <v>42</v>
      </c>
      <c r="D241" s="14" t="s">
        <v>29</v>
      </c>
      <c r="E241" s="14" t="s">
        <v>29</v>
      </c>
      <c r="F241" s="14" t="s">
        <v>29</v>
      </c>
      <c r="G241" s="14" t="s">
        <v>35</v>
      </c>
      <c r="H241" s="14" t="s">
        <v>288</v>
      </c>
      <c r="I241" s="14" t="s">
        <v>288</v>
      </c>
      <c r="J241" s="15">
        <v>45443</v>
      </c>
      <c r="K241" s="14" t="s">
        <v>1484</v>
      </c>
      <c r="L241" s="16">
        <v>45439.699317129627</v>
      </c>
      <c r="M241" s="16">
        <v>45440.214618055557</v>
      </c>
      <c r="N241" s="16"/>
      <c r="O241" s="14" t="s">
        <v>288</v>
      </c>
      <c r="P241" s="14" t="s">
        <v>288</v>
      </c>
      <c r="Q241" s="14" t="s">
        <v>288</v>
      </c>
      <c r="R241" s="14" t="s">
        <v>288</v>
      </c>
      <c r="S241" s="14" t="s">
        <v>288</v>
      </c>
      <c r="T241" s="14" t="s">
        <v>292</v>
      </c>
      <c r="U241" s="14" t="s">
        <v>5</v>
      </c>
      <c r="V241" s="14" t="s">
        <v>6</v>
      </c>
      <c r="W241" s="14" t="s">
        <v>42</v>
      </c>
      <c r="X241" s="14" t="s">
        <v>29</v>
      </c>
      <c r="Y241" s="14" t="s">
        <v>29</v>
      </c>
      <c r="Z241" s="14" t="s">
        <v>29</v>
      </c>
      <c r="AA241" s="14" t="s">
        <v>7</v>
      </c>
      <c r="AB241" s="14" t="s">
        <v>1485</v>
      </c>
      <c r="AC241" s="14" t="s">
        <v>8</v>
      </c>
      <c r="AD241" s="14" t="s">
        <v>10</v>
      </c>
      <c r="AE241" s="14" t="s">
        <v>5</v>
      </c>
      <c r="AF241" s="14" t="s">
        <v>290</v>
      </c>
      <c r="AG241" s="14" t="s">
        <v>291</v>
      </c>
      <c r="AH241" s="14" t="s">
        <v>1486</v>
      </c>
      <c r="AI241">
        <v>72072196</v>
      </c>
      <c r="AJ241" s="16">
        <v>45439.699317129627</v>
      </c>
      <c r="AK241">
        <v>1</v>
      </c>
      <c r="AL241">
        <v>67.62</v>
      </c>
      <c r="AM241">
        <v>12.18</v>
      </c>
      <c r="AN241">
        <v>79.8</v>
      </c>
      <c r="AO241" s="14" t="e">
        <f>VLOOKUP(PaquetesTramos_estados_1[[#This Row],[tienda_stock]],#REF!,2,0)</f>
        <v>#REF!</v>
      </c>
      <c r="AP241" s="18">
        <v>1.0138888888888888</v>
      </c>
      <c r="AQ241" s="19" t="str">
        <f>IF(PaquetesTramos_estados_1[[#This Row],[estado_paquete]]="Empaquetado","listo",PaquetesTramos_estados_1[[#This Row],[pagado]]+(PaquetesTramos_estados_1[[#This Row],[Lead Time]]-1))</f>
        <v>listo</v>
      </c>
      <c r="AR241" s="16" t="str">
        <f ca="1">IF(PaquetesTramos_estados_1[[#This Row],[estado_paquete]]="empaquetado","listo",TEXT((DAY(TODAY())-DAY(PaquetesTramos_estados_1[[#This Row],[pagado]])),"dd")&amp;" Dias")</f>
        <v>listo</v>
      </c>
      <c r="AS241" s="14" t="str">
        <f ca="1">IF(PaquetesTramos_estados_1[[#This Row],[estado_paquete]]="Empaquetado","listo",IF(NOW()&lt;PaquetesTramos_estados_1[[#This Row],[TimeLimite]],"Dentro de Tiempo","Fuera de Tiempo"))</f>
        <v>listo</v>
      </c>
      <c r="AT241" s="19" t="str">
        <f t="shared" si="3"/>
        <v>16:47</v>
      </c>
    </row>
    <row r="242" spans="1:46" x14ac:dyDescent="0.25">
      <c r="A242" s="14" t="s">
        <v>1487</v>
      </c>
      <c r="B242" s="14" t="s">
        <v>17</v>
      </c>
      <c r="C242" s="14" t="s">
        <v>130</v>
      </c>
      <c r="D242" s="14" t="s">
        <v>96</v>
      </c>
      <c r="E242" s="14" t="s">
        <v>131</v>
      </c>
      <c r="F242" s="14" t="s">
        <v>131</v>
      </c>
      <c r="G242" s="14" t="s">
        <v>30</v>
      </c>
      <c r="H242" s="14" t="s">
        <v>288</v>
      </c>
      <c r="I242" s="14" t="s">
        <v>288</v>
      </c>
      <c r="J242" s="15">
        <v>45448</v>
      </c>
      <c r="K242" s="14" t="s">
        <v>1488</v>
      </c>
      <c r="L242" s="16">
        <v>45439.720694444448</v>
      </c>
      <c r="M242" s="16"/>
      <c r="N242" s="16"/>
      <c r="O242" s="14" t="s">
        <v>288</v>
      </c>
      <c r="P242" s="14" t="s">
        <v>288</v>
      </c>
      <c r="Q242" s="14" t="s">
        <v>288</v>
      </c>
      <c r="R242" s="14" t="s">
        <v>288</v>
      </c>
      <c r="S242" s="14" t="s">
        <v>288</v>
      </c>
      <c r="T242" s="14" t="s">
        <v>17</v>
      </c>
      <c r="U242" s="14" t="s">
        <v>165</v>
      </c>
      <c r="V242" s="14" t="s">
        <v>6</v>
      </c>
      <c r="W242" s="14" t="s">
        <v>130</v>
      </c>
      <c r="X242" s="14" t="s">
        <v>96</v>
      </c>
      <c r="Y242" s="14" t="s">
        <v>131</v>
      </c>
      <c r="Z242" s="14" t="s">
        <v>131</v>
      </c>
      <c r="AA242" s="14" t="s">
        <v>7</v>
      </c>
      <c r="AB242" s="14" t="s">
        <v>1489</v>
      </c>
      <c r="AC242" s="14" t="s">
        <v>8</v>
      </c>
      <c r="AD242" s="14" t="s">
        <v>9</v>
      </c>
      <c r="AE242" s="14" t="s">
        <v>130</v>
      </c>
      <c r="AF242" s="14" t="s">
        <v>296</v>
      </c>
      <c r="AG242" s="14" t="s">
        <v>291</v>
      </c>
      <c r="AH242" s="14" t="s">
        <v>1490</v>
      </c>
      <c r="AI242">
        <v>47339716</v>
      </c>
      <c r="AJ242" s="16">
        <v>45439.720694444448</v>
      </c>
      <c r="AK242">
        <v>1</v>
      </c>
      <c r="AL242">
        <v>144.19999999999999</v>
      </c>
      <c r="AM242">
        <v>0</v>
      </c>
      <c r="AN242">
        <v>144.19999999999999</v>
      </c>
      <c r="AO242" s="14" t="e">
        <f>VLOOKUP(PaquetesTramos_estados_1[[#This Row],[tienda_stock]],#REF!,2,0)</f>
        <v>#REF!</v>
      </c>
      <c r="AP242" s="18">
        <v>1.0138888888888888</v>
      </c>
      <c r="AQ242" s="19">
        <f>IF(PaquetesTramos_estados_1[[#This Row],[estado_paquete]]="Empaquetado","listo",PaquetesTramos_estados_1[[#This Row],[pagado]]+(PaquetesTramos_estados_1[[#This Row],[Lead Time]]-1))</f>
        <v>45439.734583333338</v>
      </c>
      <c r="AR242" s="16" t="e">
        <f ca="1">IF(PaquetesTramos_estados_1[[#This Row],[estado_paquete]]="empaquetado","listo",TEXT((DAY(TODAY())-DAY(PaquetesTramos_estados_1[[#This Row],[pagado]])),"dd")&amp;" Dias")</f>
        <v>#VALUE!</v>
      </c>
      <c r="AS2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242" s="19" t="str">
        <f t="shared" si="3"/>
        <v>17:17</v>
      </c>
    </row>
    <row r="243" spans="1:46" x14ac:dyDescent="0.25">
      <c r="A243" s="14" t="s">
        <v>1491</v>
      </c>
      <c r="B243" s="14" t="s">
        <v>292</v>
      </c>
      <c r="C243" s="14" t="s">
        <v>95</v>
      </c>
      <c r="D243" s="14" t="s">
        <v>96</v>
      </c>
      <c r="E243" s="14" t="s">
        <v>97</v>
      </c>
      <c r="F243" s="14" t="s">
        <v>98</v>
      </c>
      <c r="G243" s="14" t="s">
        <v>35</v>
      </c>
      <c r="H243" s="14" t="s">
        <v>288</v>
      </c>
      <c r="I243" s="14" t="s">
        <v>288</v>
      </c>
      <c r="J243" s="15">
        <v>45444</v>
      </c>
      <c r="K243" s="14" t="s">
        <v>1492</v>
      </c>
      <c r="L243" s="16">
        <v>45439.722731481481</v>
      </c>
      <c r="M243" s="16">
        <v>45440.220497685186</v>
      </c>
      <c r="N243" s="16"/>
      <c r="O243" s="14" t="s">
        <v>288</v>
      </c>
      <c r="P243" s="14" t="s">
        <v>288</v>
      </c>
      <c r="Q243" s="14" t="s">
        <v>288</v>
      </c>
      <c r="R243" s="14" t="s">
        <v>288</v>
      </c>
      <c r="S243" s="14" t="s">
        <v>288</v>
      </c>
      <c r="T243" s="14" t="s">
        <v>292</v>
      </c>
      <c r="U243" s="14" t="s">
        <v>5</v>
      </c>
      <c r="V243" s="14" t="s">
        <v>6</v>
      </c>
      <c r="W243" s="14" t="s">
        <v>95</v>
      </c>
      <c r="X243" s="14" t="s">
        <v>96</v>
      </c>
      <c r="Y243" s="14" t="s">
        <v>97</v>
      </c>
      <c r="Z243" s="14" t="s">
        <v>98</v>
      </c>
      <c r="AA243" s="14" t="s">
        <v>7</v>
      </c>
      <c r="AB243" s="14" t="s">
        <v>1493</v>
      </c>
      <c r="AC243" s="14" t="s">
        <v>8</v>
      </c>
      <c r="AD243" s="14" t="s">
        <v>32</v>
      </c>
      <c r="AE243" s="14" t="s">
        <v>5</v>
      </c>
      <c r="AF243" s="14" t="s">
        <v>290</v>
      </c>
      <c r="AG243" s="14" t="s">
        <v>291</v>
      </c>
      <c r="AH243" s="14" t="s">
        <v>1494</v>
      </c>
      <c r="AI243">
        <v>46050424</v>
      </c>
      <c r="AJ243" s="16">
        <v>45439.722731481481</v>
      </c>
      <c r="AK243">
        <v>1</v>
      </c>
      <c r="AL243">
        <v>157.79</v>
      </c>
      <c r="AM243">
        <v>28.41</v>
      </c>
      <c r="AN243">
        <v>186.2</v>
      </c>
      <c r="AO243" s="14" t="e">
        <f>VLOOKUP(PaquetesTramos_estados_1[[#This Row],[tienda_stock]],#REF!,2,0)</f>
        <v>#REF!</v>
      </c>
      <c r="AP243" s="18">
        <v>1.0138888888888888</v>
      </c>
      <c r="AQ243" s="19" t="str">
        <f>IF(PaquetesTramos_estados_1[[#This Row],[estado_paquete]]="Empaquetado","listo",PaquetesTramos_estados_1[[#This Row],[pagado]]+(PaquetesTramos_estados_1[[#This Row],[Lead Time]]-1))</f>
        <v>listo</v>
      </c>
      <c r="AR243" s="16" t="str">
        <f ca="1">IF(PaquetesTramos_estados_1[[#This Row],[estado_paquete]]="empaquetado","listo",TEXT((DAY(TODAY())-DAY(PaquetesTramos_estados_1[[#This Row],[pagado]])),"dd")&amp;" Dias")</f>
        <v>listo</v>
      </c>
      <c r="AS243" s="14" t="str">
        <f ca="1">IF(PaquetesTramos_estados_1[[#This Row],[estado_paquete]]="Empaquetado","listo",IF(NOW()&lt;PaquetesTramos_estados_1[[#This Row],[TimeLimite]],"Dentro de Tiempo","Fuera de Tiempo"))</f>
        <v>listo</v>
      </c>
      <c r="AT243" s="19" t="str">
        <f t="shared" si="3"/>
        <v>17:20</v>
      </c>
    </row>
    <row r="244" spans="1:46" x14ac:dyDescent="0.25">
      <c r="A244" s="14" t="s">
        <v>1635</v>
      </c>
      <c r="B244" s="14" t="s">
        <v>20</v>
      </c>
      <c r="C244" s="14" t="s">
        <v>84</v>
      </c>
      <c r="D244" s="14" t="s">
        <v>81</v>
      </c>
      <c r="E244" s="14" t="s">
        <v>82</v>
      </c>
      <c r="F244" s="14" t="s">
        <v>82</v>
      </c>
      <c r="G244" s="14" t="s">
        <v>35</v>
      </c>
      <c r="H244" s="14" t="s">
        <v>288</v>
      </c>
      <c r="I244" s="14" t="s">
        <v>288</v>
      </c>
      <c r="J244" s="15">
        <v>45443</v>
      </c>
      <c r="K244" s="14" t="s">
        <v>1636</v>
      </c>
      <c r="L244" s="16">
        <v>45439.811099537037</v>
      </c>
      <c r="M244" s="16"/>
      <c r="N244" s="16"/>
      <c r="O244" s="14" t="s">
        <v>288</v>
      </c>
      <c r="P244" s="14" t="s">
        <v>288</v>
      </c>
      <c r="Q244" s="14" t="s">
        <v>288</v>
      </c>
      <c r="R244" s="14" t="s">
        <v>288</v>
      </c>
      <c r="S244" s="14" t="s">
        <v>288</v>
      </c>
      <c r="T244" s="14" t="s">
        <v>20</v>
      </c>
      <c r="U244" s="14" t="s">
        <v>5</v>
      </c>
      <c r="V244" s="14" t="s">
        <v>6</v>
      </c>
      <c r="W244" s="14" t="s">
        <v>84</v>
      </c>
      <c r="X244" s="14" t="s">
        <v>81</v>
      </c>
      <c r="Y244" s="14" t="s">
        <v>82</v>
      </c>
      <c r="Z244" s="14" t="s">
        <v>82</v>
      </c>
      <c r="AA244" s="14" t="s">
        <v>7</v>
      </c>
      <c r="AB244" s="14" t="s">
        <v>1629</v>
      </c>
      <c r="AC244" s="14" t="s">
        <v>8</v>
      </c>
      <c r="AD244" s="14" t="s">
        <v>32</v>
      </c>
      <c r="AE244" s="14" t="s">
        <v>5</v>
      </c>
      <c r="AF244" s="14" t="s">
        <v>290</v>
      </c>
      <c r="AG244" s="14" t="s">
        <v>291</v>
      </c>
      <c r="AH244" s="14" t="s">
        <v>1630</v>
      </c>
      <c r="AI244">
        <v>75479516</v>
      </c>
      <c r="AJ244" s="16">
        <v>45439.811099537037</v>
      </c>
      <c r="AK244">
        <v>2</v>
      </c>
      <c r="AL244">
        <v>92.62</v>
      </c>
      <c r="AM244">
        <v>16.68</v>
      </c>
      <c r="AN244">
        <v>109.3</v>
      </c>
      <c r="AO244" s="14" t="e">
        <f>VLOOKUP(PaquetesTramos_estados_1[[#This Row],[tienda_stock]],#REF!,2,0)</f>
        <v>#REF!</v>
      </c>
      <c r="AP244" s="18">
        <v>1.0138888888888888</v>
      </c>
      <c r="AQ244" s="19">
        <f>IF(PaquetesTramos_estados_1[[#This Row],[estado_paquete]]="Empaquetado","listo",PaquetesTramos_estados_1[[#This Row],[pagado]]+(PaquetesTramos_estados_1[[#This Row],[Lead Time]]-1))</f>
        <v>45439.824988425928</v>
      </c>
      <c r="AR244" s="16" t="e">
        <f ca="1">IF(PaquetesTramos_estados_1[[#This Row],[estado_paquete]]="empaquetado","listo",TEXT((DAY(TODAY())-DAY(PaquetesTramos_estados_1[[#This Row],[pagado]])),"dd")&amp;" Dias")</f>
        <v>#VALUE!</v>
      </c>
      <c r="AS244" s="14" t="str">
        <f ca="1">IF(PaquetesTramos_estados_1[[#This Row],[estado_paquete]]="Empaquetado","listo",IF(NOW()&lt;PaquetesTramos_estados_1[[#This Row],[TimeLimite]],"Dentro de Tiempo","Fuera de Tiempo"))</f>
        <v>Fuera de Tiempo</v>
      </c>
      <c r="AT244" s="19" t="str">
        <f t="shared" si="3"/>
        <v>19:27</v>
      </c>
    </row>
    <row r="245" spans="1:46" x14ac:dyDescent="0.25">
      <c r="A245" s="14" t="s">
        <v>1637</v>
      </c>
      <c r="B245" s="14" t="s">
        <v>292</v>
      </c>
      <c r="C245" s="14" t="s">
        <v>288</v>
      </c>
      <c r="D245" s="14" t="s">
        <v>1</v>
      </c>
      <c r="E245" s="14" t="s">
        <v>1</v>
      </c>
      <c r="F245" s="14" t="s">
        <v>25</v>
      </c>
      <c r="G245" s="14" t="s">
        <v>494</v>
      </c>
      <c r="H245" s="14" t="s">
        <v>1638</v>
      </c>
      <c r="I245" s="14" t="s">
        <v>288</v>
      </c>
      <c r="J245" s="15">
        <v>45440</v>
      </c>
      <c r="K245" s="14" t="s">
        <v>1639</v>
      </c>
      <c r="L245" s="16">
        <v>45439.868622685186</v>
      </c>
      <c r="M245" s="16">
        <v>45440.226018518515</v>
      </c>
      <c r="N245" s="16"/>
      <c r="O245" s="14" t="s">
        <v>288</v>
      </c>
      <c r="P245" s="14" t="s">
        <v>288</v>
      </c>
      <c r="Q245" s="14" t="s">
        <v>288</v>
      </c>
      <c r="R245" s="14" t="s">
        <v>288</v>
      </c>
      <c r="S245" s="14" t="s">
        <v>288</v>
      </c>
      <c r="T245" s="14" t="s">
        <v>292</v>
      </c>
      <c r="U245" s="14" t="s">
        <v>5</v>
      </c>
      <c r="V245" s="14" t="s">
        <v>87</v>
      </c>
      <c r="W245" s="14" t="s">
        <v>288</v>
      </c>
      <c r="X245" s="14" t="s">
        <v>288</v>
      </c>
      <c r="Y245" s="14" t="s">
        <v>288</v>
      </c>
      <c r="Z245" s="14" t="s">
        <v>288</v>
      </c>
      <c r="AA245" s="14" t="s">
        <v>7</v>
      </c>
      <c r="AB245" s="14" t="s">
        <v>1640</v>
      </c>
      <c r="AC245" s="14" t="s">
        <v>8</v>
      </c>
      <c r="AD245" s="14" t="s">
        <v>93</v>
      </c>
      <c r="AE245" s="14" t="s">
        <v>5</v>
      </c>
      <c r="AF245" s="14" t="s">
        <v>290</v>
      </c>
      <c r="AG245" s="14" t="s">
        <v>291</v>
      </c>
      <c r="AH245" s="14" t="s">
        <v>1641</v>
      </c>
      <c r="AI245">
        <v>74689248</v>
      </c>
      <c r="AJ245" s="16">
        <v>45439.868622685186</v>
      </c>
      <c r="AK245">
        <v>1</v>
      </c>
      <c r="AL245">
        <v>132.03</v>
      </c>
      <c r="AM245">
        <v>23.77</v>
      </c>
      <c r="AN245">
        <v>155.80000000000001</v>
      </c>
      <c r="AO245" s="14" t="e">
        <f>VLOOKUP(PaquetesTramos_estados_1[[#This Row],[tienda_stock]],#REF!,2,0)</f>
        <v>#REF!</v>
      </c>
      <c r="AP245" s="18">
        <v>1.0138888888888888</v>
      </c>
      <c r="AQ245" s="19" t="str">
        <f>IF(PaquetesTramos_estados_1[[#This Row],[estado_paquete]]="Empaquetado","listo",PaquetesTramos_estados_1[[#This Row],[pagado]]+(PaquetesTramos_estados_1[[#This Row],[Lead Time]]-1))</f>
        <v>listo</v>
      </c>
      <c r="AR245" s="16" t="str">
        <f ca="1">IF(PaquetesTramos_estados_1[[#This Row],[estado_paquete]]="empaquetado","listo",TEXT((DAY(TODAY())-DAY(PaquetesTramos_estados_1[[#This Row],[pagado]])),"dd")&amp;" Dias")</f>
        <v>listo</v>
      </c>
      <c r="AS245" s="14" t="str">
        <f ca="1">IF(PaquetesTramos_estados_1[[#This Row],[estado_paquete]]="Empaquetado","listo",IF(NOW()&lt;PaquetesTramos_estados_1[[#This Row],[TimeLimite]],"Dentro de Tiempo","Fuera de Tiempo"))</f>
        <v>listo</v>
      </c>
      <c r="AT245" s="19" t="str">
        <f t="shared" si="3"/>
        <v>20:50</v>
      </c>
    </row>
    <row r="246" spans="1:46" x14ac:dyDescent="0.25">
      <c r="A246" s="14" t="s">
        <v>1642</v>
      </c>
      <c r="B246" s="14" t="s">
        <v>20</v>
      </c>
      <c r="C246" s="14" t="s">
        <v>68</v>
      </c>
      <c r="D246" s="14" t="s">
        <v>69</v>
      </c>
      <c r="E246" s="14" t="s">
        <v>70</v>
      </c>
      <c r="F246" s="14" t="s">
        <v>70</v>
      </c>
      <c r="G246" s="14" t="s">
        <v>35</v>
      </c>
      <c r="H246" s="14" t="s">
        <v>288</v>
      </c>
      <c r="I246" s="14" t="s">
        <v>288</v>
      </c>
      <c r="J246" s="15">
        <v>45443</v>
      </c>
      <c r="K246" s="14" t="s">
        <v>1643</v>
      </c>
      <c r="L246" s="16">
        <v>45439.879953703705</v>
      </c>
      <c r="M246" s="16"/>
      <c r="N246" s="16"/>
      <c r="O246" s="14" t="s">
        <v>288</v>
      </c>
      <c r="P246" s="14" t="s">
        <v>288</v>
      </c>
      <c r="Q246" s="14" t="s">
        <v>288</v>
      </c>
      <c r="R246" s="14" t="s">
        <v>288</v>
      </c>
      <c r="S246" s="14" t="s">
        <v>288</v>
      </c>
      <c r="T246" s="14" t="s">
        <v>20</v>
      </c>
      <c r="U246" s="14" t="s">
        <v>5</v>
      </c>
      <c r="V246" s="14" t="s">
        <v>6</v>
      </c>
      <c r="W246" s="14" t="s">
        <v>68</v>
      </c>
      <c r="X246" s="14" t="s">
        <v>69</v>
      </c>
      <c r="Y246" s="14" t="s">
        <v>70</v>
      </c>
      <c r="Z246" s="14" t="s">
        <v>70</v>
      </c>
      <c r="AA246" s="14" t="s">
        <v>7</v>
      </c>
      <c r="AB246" s="14" t="s">
        <v>1644</v>
      </c>
      <c r="AC246" s="14" t="s">
        <v>8</v>
      </c>
      <c r="AD246" s="14" t="s">
        <v>9</v>
      </c>
      <c r="AE246" s="14" t="s">
        <v>68</v>
      </c>
      <c r="AF246" s="14" t="s">
        <v>290</v>
      </c>
      <c r="AG246" s="14" t="s">
        <v>291</v>
      </c>
      <c r="AH246" s="14" t="s">
        <v>1645</v>
      </c>
      <c r="AI246">
        <v>76769842</v>
      </c>
      <c r="AJ246" s="16">
        <v>45439.879953703705</v>
      </c>
      <c r="AK246">
        <v>1</v>
      </c>
      <c r="AL246">
        <v>37.96</v>
      </c>
      <c r="AM246">
        <v>6.84</v>
      </c>
      <c r="AN246">
        <v>44.8</v>
      </c>
      <c r="AO246" s="14" t="e">
        <f>VLOOKUP(PaquetesTramos_estados_1[[#This Row],[tienda_stock]],#REF!,2,0)</f>
        <v>#REF!</v>
      </c>
      <c r="AP246" s="18">
        <v>1.0138888888888888</v>
      </c>
      <c r="AQ246" s="19">
        <f>IF(PaquetesTramos_estados_1[[#This Row],[estado_paquete]]="Empaquetado","listo",PaquetesTramos_estados_1[[#This Row],[pagado]]+(PaquetesTramos_estados_1[[#This Row],[Lead Time]]-1))</f>
        <v>45439.893842592595</v>
      </c>
      <c r="AR246" s="16" t="e">
        <f ca="1">IF(PaquetesTramos_estados_1[[#This Row],[estado_paquete]]="empaquetado","listo",TEXT((DAY(TODAY())-DAY(PaquetesTramos_estados_1[[#This Row],[pagado]])),"dd")&amp;" Dias")</f>
        <v>#VALUE!</v>
      </c>
      <c r="AS2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246" s="19" t="str">
        <f t="shared" si="3"/>
        <v>21:07</v>
      </c>
    </row>
    <row r="247" spans="1:46" x14ac:dyDescent="0.25">
      <c r="A247" s="14" t="s">
        <v>1646</v>
      </c>
      <c r="B247" s="14" t="s">
        <v>17</v>
      </c>
      <c r="C247" s="14" t="s">
        <v>5</v>
      </c>
      <c r="D247" s="14" t="s">
        <v>1</v>
      </c>
      <c r="E247" s="14" t="s">
        <v>1</v>
      </c>
      <c r="F247" s="14" t="s">
        <v>19</v>
      </c>
      <c r="G247" s="14" t="s">
        <v>399</v>
      </c>
      <c r="H247" s="14" t="s">
        <v>288</v>
      </c>
      <c r="I247" s="14" t="s">
        <v>288</v>
      </c>
      <c r="J247" s="15">
        <v>45441</v>
      </c>
      <c r="K247" s="14" t="s">
        <v>1647</v>
      </c>
      <c r="L247" s="16">
        <v>45439.881296296298</v>
      </c>
      <c r="M247" s="16"/>
      <c r="N247" s="16"/>
      <c r="O247" s="14" t="s">
        <v>288</v>
      </c>
      <c r="P247" s="14" t="s">
        <v>288</v>
      </c>
      <c r="Q247" s="14" t="s">
        <v>288</v>
      </c>
      <c r="R247" s="14" t="s">
        <v>288</v>
      </c>
      <c r="S247" s="14" t="s">
        <v>288</v>
      </c>
      <c r="T247" s="14" t="s">
        <v>17</v>
      </c>
      <c r="U247" s="14" t="s">
        <v>21</v>
      </c>
      <c r="V247" s="14" t="s">
        <v>6</v>
      </c>
      <c r="W247" s="14" t="s">
        <v>47</v>
      </c>
      <c r="X247" s="14" t="s">
        <v>1</v>
      </c>
      <c r="Y247" s="14" t="s">
        <v>1</v>
      </c>
      <c r="Z247" s="14" t="s">
        <v>48</v>
      </c>
      <c r="AA247" s="14" t="s">
        <v>7</v>
      </c>
      <c r="AB247" s="14" t="s">
        <v>1648</v>
      </c>
      <c r="AC247" s="14" t="s">
        <v>8</v>
      </c>
      <c r="AD247" s="14" t="s">
        <v>27</v>
      </c>
      <c r="AE247" s="14" t="s">
        <v>5</v>
      </c>
      <c r="AF247" s="14" t="s">
        <v>290</v>
      </c>
      <c r="AG247" s="14" t="s">
        <v>291</v>
      </c>
      <c r="AH247" s="14" t="s">
        <v>1649</v>
      </c>
      <c r="AI247">
        <v>40453930</v>
      </c>
      <c r="AJ247" s="16">
        <v>45439.881296296298</v>
      </c>
      <c r="AK247">
        <v>1</v>
      </c>
      <c r="AL247">
        <v>35.42</v>
      </c>
      <c r="AM247">
        <v>6.38</v>
      </c>
      <c r="AN247">
        <v>41.8</v>
      </c>
      <c r="AO247" s="14" t="e">
        <f>VLOOKUP(PaquetesTramos_estados_1[[#This Row],[tienda_stock]],#REF!,2,0)</f>
        <v>#REF!</v>
      </c>
      <c r="AP247" s="18">
        <v>1.0138888888888888</v>
      </c>
      <c r="AQ247" s="19">
        <f>IF(PaquetesTramos_estados_1[[#This Row],[estado_paquete]]="Empaquetado","listo",PaquetesTramos_estados_1[[#This Row],[pagado]]+(PaquetesTramos_estados_1[[#This Row],[Lead Time]]-1))</f>
        <v>45439.895185185189</v>
      </c>
      <c r="AR247" s="16" t="e">
        <f ca="1">IF(PaquetesTramos_estados_1[[#This Row],[estado_paquete]]="empaquetado","listo",TEXT((DAY(TODAY())-DAY(PaquetesTramos_estados_1[[#This Row],[pagado]])),"dd")&amp;" Dias")</f>
        <v>#VALUE!</v>
      </c>
      <c r="AS2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247" s="19" t="str">
        <f t="shared" si="3"/>
        <v>21:09</v>
      </c>
    </row>
    <row r="248" spans="1:46" x14ac:dyDescent="0.25">
      <c r="A248" s="14" t="s">
        <v>798</v>
      </c>
      <c r="B248" s="14" t="s">
        <v>292</v>
      </c>
      <c r="C248" s="14" t="s">
        <v>160</v>
      </c>
      <c r="D248" s="14" t="s">
        <v>147</v>
      </c>
      <c r="E248" s="14" t="s">
        <v>148</v>
      </c>
      <c r="F248" s="14" t="s">
        <v>147</v>
      </c>
      <c r="G248" s="14" t="s">
        <v>332</v>
      </c>
      <c r="H248" s="14" t="s">
        <v>288</v>
      </c>
      <c r="I248" s="14" t="s">
        <v>288</v>
      </c>
      <c r="J248" s="15">
        <v>45440</v>
      </c>
      <c r="K248" s="14" t="s">
        <v>799</v>
      </c>
      <c r="L248" s="16">
        <v>45439.763055555559</v>
      </c>
      <c r="M248" s="16">
        <v>45440.062141203707</v>
      </c>
      <c r="N248" s="16"/>
      <c r="O248" s="14" t="s">
        <v>288</v>
      </c>
      <c r="P248" s="14" t="s">
        <v>288</v>
      </c>
      <c r="Q248" s="14" t="s">
        <v>288</v>
      </c>
      <c r="R248" s="14" t="s">
        <v>288</v>
      </c>
      <c r="S248" s="14" t="s">
        <v>288</v>
      </c>
      <c r="T248" s="14" t="s">
        <v>292</v>
      </c>
      <c r="U248" s="14" t="s">
        <v>5</v>
      </c>
      <c r="V248" s="14" t="s">
        <v>6</v>
      </c>
      <c r="W248" s="14" t="s">
        <v>160</v>
      </c>
      <c r="X248" s="14" t="s">
        <v>147</v>
      </c>
      <c r="Y248" s="14" t="s">
        <v>148</v>
      </c>
      <c r="Z248" s="14" t="s">
        <v>147</v>
      </c>
      <c r="AA248" s="14" t="s">
        <v>56</v>
      </c>
      <c r="AB248" s="14" t="s">
        <v>800</v>
      </c>
      <c r="AC248" s="14" t="s">
        <v>8</v>
      </c>
      <c r="AD248" s="14" t="s">
        <v>88</v>
      </c>
      <c r="AE248" s="14" t="s">
        <v>5</v>
      </c>
      <c r="AF248" s="14" t="s">
        <v>290</v>
      </c>
      <c r="AG248" s="14" t="s">
        <v>291</v>
      </c>
      <c r="AH248" s="14" t="s">
        <v>801</v>
      </c>
      <c r="AI248">
        <v>25479565</v>
      </c>
      <c r="AJ248" s="16">
        <v>45439.763055555559</v>
      </c>
      <c r="AK248">
        <v>5</v>
      </c>
      <c r="AL248">
        <v>158.74</v>
      </c>
      <c r="AM248">
        <v>28.56</v>
      </c>
      <c r="AN248">
        <v>187.3</v>
      </c>
      <c r="AO248" s="14" t="e">
        <f>VLOOKUP(PaquetesTramos_estados_1[[#This Row],[tienda_stock]],#REF!,2,0)</f>
        <v>#REF!</v>
      </c>
      <c r="AP248" s="18">
        <v>1.0138888888888888</v>
      </c>
      <c r="AQ248" s="19" t="str">
        <f>IF(PaquetesTramos_estados_1[[#This Row],[estado_paquete]]="Empaquetado","listo",PaquetesTramos_estados_1[[#This Row],[pagado]]+(PaquetesTramos_estados_1[[#This Row],[Lead Time]]-1))</f>
        <v>listo</v>
      </c>
      <c r="AR248" s="16" t="str">
        <f ca="1">IF(PaquetesTramos_estados_1[[#This Row],[estado_paquete]]="empaquetado","listo",TEXT((DAY(TODAY())-DAY(PaquetesTramos_estados_1[[#This Row],[pagado]])),"dd")&amp;" Dias")</f>
        <v>listo</v>
      </c>
      <c r="AS248" s="14" t="str">
        <f ca="1">IF(PaquetesTramos_estados_1[[#This Row],[estado_paquete]]="Empaquetado","listo",IF(NOW()&lt;PaquetesTramos_estados_1[[#This Row],[TimeLimite]],"Dentro de Tiempo","Fuera de Tiempo"))</f>
        <v>listo</v>
      </c>
      <c r="AT248" s="19" t="str">
        <f t="shared" si="3"/>
        <v>18:18</v>
      </c>
    </row>
    <row r="249" spans="1:46" x14ac:dyDescent="0.25">
      <c r="A249" s="14" t="s">
        <v>886</v>
      </c>
      <c r="B249" s="14" t="s">
        <v>292</v>
      </c>
      <c r="C249" s="14" t="s">
        <v>288</v>
      </c>
      <c r="D249" s="14" t="s">
        <v>1</v>
      </c>
      <c r="E249" s="14" t="s">
        <v>1</v>
      </c>
      <c r="F249" s="14" t="s">
        <v>152</v>
      </c>
      <c r="G249" s="14" t="s">
        <v>89</v>
      </c>
      <c r="H249" s="14" t="s">
        <v>288</v>
      </c>
      <c r="I249" s="14" t="s">
        <v>288</v>
      </c>
      <c r="J249" s="15">
        <v>45440</v>
      </c>
      <c r="K249" s="14" t="s">
        <v>887</v>
      </c>
      <c r="L249" s="16">
        <v>45439.78224537037</v>
      </c>
      <c r="M249" s="16">
        <v>45440.178379629629</v>
      </c>
      <c r="N249" s="16"/>
      <c r="O249" s="14" t="s">
        <v>288</v>
      </c>
      <c r="P249" s="14" t="s">
        <v>288</v>
      </c>
      <c r="Q249" s="14" t="s">
        <v>288</v>
      </c>
      <c r="R249" s="14" t="s">
        <v>288</v>
      </c>
      <c r="S249" s="14" t="s">
        <v>288</v>
      </c>
      <c r="T249" s="14" t="s">
        <v>292</v>
      </c>
      <c r="U249" s="14" t="s">
        <v>5</v>
      </c>
      <c r="V249" s="14" t="s">
        <v>87</v>
      </c>
      <c r="W249" s="14" t="s">
        <v>288</v>
      </c>
      <c r="X249" s="14" t="s">
        <v>288</v>
      </c>
      <c r="Y249" s="14" t="s">
        <v>288</v>
      </c>
      <c r="Z249" s="14" t="s">
        <v>288</v>
      </c>
      <c r="AA249" s="14" t="s">
        <v>7</v>
      </c>
      <c r="AB249" s="14" t="s">
        <v>888</v>
      </c>
      <c r="AC249" s="14" t="s">
        <v>8</v>
      </c>
      <c r="AD249" s="14" t="s">
        <v>27</v>
      </c>
      <c r="AE249" s="14" t="s">
        <v>5</v>
      </c>
      <c r="AF249" s="14" t="s">
        <v>290</v>
      </c>
      <c r="AG249" s="14" t="s">
        <v>291</v>
      </c>
      <c r="AH249" s="14" t="s">
        <v>889</v>
      </c>
      <c r="AI249">
        <v>44803130</v>
      </c>
      <c r="AJ249" s="16">
        <v>45439.78224537037</v>
      </c>
      <c r="AK249">
        <v>1</v>
      </c>
      <c r="AL249">
        <v>186.19</v>
      </c>
      <c r="AM249">
        <v>33.51</v>
      </c>
      <c r="AN249">
        <v>219.7</v>
      </c>
      <c r="AO249" s="14" t="e">
        <f>VLOOKUP(PaquetesTramos_estados_1[[#This Row],[tienda_stock]],#REF!,2,0)</f>
        <v>#REF!</v>
      </c>
      <c r="AP249" s="18">
        <v>1.0138888888888888</v>
      </c>
      <c r="AQ249" s="19" t="str">
        <f>IF(PaquetesTramos_estados_1[[#This Row],[estado_paquete]]="Empaquetado","listo",PaquetesTramos_estados_1[[#This Row],[pagado]]+(PaquetesTramos_estados_1[[#This Row],[Lead Time]]-1))</f>
        <v>listo</v>
      </c>
      <c r="AR249" s="16" t="str">
        <f ca="1">IF(PaquetesTramos_estados_1[[#This Row],[estado_paquete]]="empaquetado","listo",TEXT((DAY(TODAY())-DAY(PaquetesTramos_estados_1[[#This Row],[pagado]])),"dd")&amp;" Dias")</f>
        <v>listo</v>
      </c>
      <c r="AS249" s="14" t="str">
        <f ca="1">IF(PaquetesTramos_estados_1[[#This Row],[estado_paquete]]="Empaquetado","listo",IF(NOW()&lt;PaquetesTramos_estados_1[[#This Row],[TimeLimite]],"Dentro de Tiempo","Fuera de Tiempo"))</f>
        <v>listo</v>
      </c>
      <c r="AT249" s="19" t="str">
        <f t="shared" si="3"/>
        <v>18:46</v>
      </c>
    </row>
    <row r="250" spans="1:46" x14ac:dyDescent="0.25">
      <c r="A250" s="14" t="s">
        <v>890</v>
      </c>
      <c r="B250" s="14" t="s">
        <v>292</v>
      </c>
      <c r="C250" s="14" t="s">
        <v>14</v>
      </c>
      <c r="D250" s="14" t="s">
        <v>1</v>
      </c>
      <c r="E250" s="14" t="s">
        <v>1</v>
      </c>
      <c r="F250" s="14" t="s">
        <v>15</v>
      </c>
      <c r="G250" s="14" t="s">
        <v>30</v>
      </c>
      <c r="H250" s="14" t="s">
        <v>891</v>
      </c>
      <c r="I250" s="14" t="s">
        <v>288</v>
      </c>
      <c r="J250" s="15">
        <v>45444</v>
      </c>
      <c r="K250" s="14" t="s">
        <v>892</v>
      </c>
      <c r="L250" s="16">
        <v>45439.809803240743</v>
      </c>
      <c r="M250" s="16">
        <v>45439.812719907408</v>
      </c>
      <c r="N250" s="16"/>
      <c r="O250" s="14" t="s">
        <v>288</v>
      </c>
      <c r="P250" s="14" t="s">
        <v>288</v>
      </c>
      <c r="Q250" s="14" t="s">
        <v>288</v>
      </c>
      <c r="R250" s="14" t="s">
        <v>288</v>
      </c>
      <c r="S250" s="14" t="s">
        <v>288</v>
      </c>
      <c r="T250" s="14" t="s">
        <v>292</v>
      </c>
      <c r="U250" s="14" t="s">
        <v>154</v>
      </c>
      <c r="V250" s="14" t="s">
        <v>6</v>
      </c>
      <c r="W250" s="14" t="s">
        <v>14</v>
      </c>
      <c r="X250" s="14" t="s">
        <v>1</v>
      </c>
      <c r="Y250" s="14" t="s">
        <v>1</v>
      </c>
      <c r="Z250" s="14" t="s">
        <v>15</v>
      </c>
      <c r="AA250" s="14" t="s">
        <v>7</v>
      </c>
      <c r="AB250" s="14" t="s">
        <v>893</v>
      </c>
      <c r="AC250" s="14" t="s">
        <v>8</v>
      </c>
      <c r="AD250" s="14" t="s">
        <v>9</v>
      </c>
      <c r="AE250" s="14" t="s">
        <v>14</v>
      </c>
      <c r="AF250" s="14" t="s">
        <v>290</v>
      </c>
      <c r="AG250" s="14" t="s">
        <v>291</v>
      </c>
      <c r="AH250" s="14" t="s">
        <v>894</v>
      </c>
      <c r="AI250">
        <v>43233837</v>
      </c>
      <c r="AJ250" s="16">
        <v>45439.809803240743</v>
      </c>
      <c r="AK250">
        <v>1</v>
      </c>
      <c r="AL250">
        <v>105.76</v>
      </c>
      <c r="AM250">
        <v>19.04</v>
      </c>
      <c r="AN250">
        <v>124.8</v>
      </c>
      <c r="AO250" s="14" t="e">
        <f>VLOOKUP(PaquetesTramos_estados_1[[#This Row],[tienda_stock]],#REF!,2,0)</f>
        <v>#REF!</v>
      </c>
      <c r="AP250" s="18">
        <v>1.0138888888888888</v>
      </c>
      <c r="AQ250" s="19" t="str">
        <f>IF(PaquetesTramos_estados_1[[#This Row],[estado_paquete]]="Empaquetado","listo",PaquetesTramos_estados_1[[#This Row],[pagado]]+(PaquetesTramos_estados_1[[#This Row],[Lead Time]]-1))</f>
        <v>listo</v>
      </c>
      <c r="AR250" s="16" t="str">
        <f ca="1">IF(PaquetesTramos_estados_1[[#This Row],[estado_paquete]]="empaquetado","listo",TEXT((DAY(TODAY())-DAY(PaquetesTramos_estados_1[[#This Row],[pagado]])),"dd")&amp;" Dias")</f>
        <v>listo</v>
      </c>
      <c r="AS250" s="14" t="str">
        <f ca="1">IF(PaquetesTramos_estados_1[[#This Row],[estado_paquete]]="Empaquetado","listo",IF(NOW()&lt;PaquetesTramos_estados_1[[#This Row],[TimeLimite]],"Dentro de Tiempo","Fuera de Tiempo"))</f>
        <v>listo</v>
      </c>
      <c r="AT250" s="19" t="str">
        <f t="shared" si="3"/>
        <v>19:26</v>
      </c>
    </row>
    <row r="251" spans="1:46" x14ac:dyDescent="0.25">
      <c r="A251" s="14" t="s">
        <v>895</v>
      </c>
      <c r="B251" s="14" t="s">
        <v>20</v>
      </c>
      <c r="C251" s="14" t="s">
        <v>127</v>
      </c>
      <c r="D251" s="14" t="s">
        <v>73</v>
      </c>
      <c r="E251" s="14" t="s">
        <v>74</v>
      </c>
      <c r="F251" s="14" t="s">
        <v>74</v>
      </c>
      <c r="G251" s="14" t="s">
        <v>35</v>
      </c>
      <c r="H251" s="14" t="s">
        <v>288</v>
      </c>
      <c r="I251" s="14" t="s">
        <v>288</v>
      </c>
      <c r="J251" s="15">
        <v>45443</v>
      </c>
      <c r="K251" s="14" t="s">
        <v>896</v>
      </c>
      <c r="L251" s="16">
        <v>45439.850671296299</v>
      </c>
      <c r="M251" s="16"/>
      <c r="N251" s="16"/>
      <c r="O251" s="14" t="s">
        <v>288</v>
      </c>
      <c r="P251" s="14" t="s">
        <v>288</v>
      </c>
      <c r="Q251" s="14" t="s">
        <v>288</v>
      </c>
      <c r="R251" s="14" t="s">
        <v>288</v>
      </c>
      <c r="S251" s="14" t="s">
        <v>288</v>
      </c>
      <c r="T251" s="14" t="s">
        <v>20</v>
      </c>
      <c r="U251" s="14" t="s">
        <v>5</v>
      </c>
      <c r="V251" s="14" t="s">
        <v>6</v>
      </c>
      <c r="W251" s="14" t="s">
        <v>127</v>
      </c>
      <c r="X251" s="14" t="s">
        <v>73</v>
      </c>
      <c r="Y251" s="14" t="s">
        <v>74</v>
      </c>
      <c r="Z251" s="14" t="s">
        <v>74</v>
      </c>
      <c r="AA251" s="14" t="s">
        <v>7</v>
      </c>
      <c r="AB251" s="14" t="s">
        <v>897</v>
      </c>
      <c r="AC251" s="14" t="s">
        <v>8</v>
      </c>
      <c r="AD251" s="14" t="s">
        <v>27</v>
      </c>
      <c r="AE251" s="14" t="s">
        <v>5</v>
      </c>
      <c r="AF251" s="14" t="s">
        <v>290</v>
      </c>
      <c r="AG251" s="14" t="s">
        <v>291</v>
      </c>
      <c r="AH251" s="14" t="s">
        <v>898</v>
      </c>
      <c r="AI251">
        <v>75230941</v>
      </c>
      <c r="AJ251" s="16">
        <v>45439.850671296299</v>
      </c>
      <c r="AK251">
        <v>1</v>
      </c>
      <c r="AL251">
        <v>156.18</v>
      </c>
      <c r="AM251">
        <v>28.12</v>
      </c>
      <c r="AN251">
        <v>184.3</v>
      </c>
      <c r="AO251" s="14" t="e">
        <f>VLOOKUP(PaquetesTramos_estados_1[[#This Row],[tienda_stock]],#REF!,2,0)</f>
        <v>#REF!</v>
      </c>
      <c r="AP251" s="18">
        <v>1.0138888888888888</v>
      </c>
      <c r="AQ251" s="19">
        <f>IF(PaquetesTramos_estados_1[[#This Row],[estado_paquete]]="Empaquetado","listo",PaquetesTramos_estados_1[[#This Row],[pagado]]+(PaquetesTramos_estados_1[[#This Row],[Lead Time]]-1))</f>
        <v>45439.864560185189</v>
      </c>
      <c r="AR251" s="16" t="e">
        <f ca="1">IF(PaquetesTramos_estados_1[[#This Row],[estado_paquete]]="empaquetado","listo",TEXT((DAY(TODAY())-DAY(PaquetesTramos_estados_1[[#This Row],[pagado]])),"dd")&amp;" Dias")</f>
        <v>#VALUE!</v>
      </c>
      <c r="AS251" s="14" t="str">
        <f ca="1">IF(PaquetesTramos_estados_1[[#This Row],[estado_paquete]]="Empaquetado","listo",IF(NOW()&lt;PaquetesTramos_estados_1[[#This Row],[TimeLimite]],"Dentro de Tiempo","Fuera de Tiempo"))</f>
        <v>Fuera de Tiempo</v>
      </c>
      <c r="AT251" s="19" t="str">
        <f t="shared" si="3"/>
        <v>20:24</v>
      </c>
    </row>
    <row r="252" spans="1:46" x14ac:dyDescent="0.25">
      <c r="A252" s="14" t="s">
        <v>899</v>
      </c>
      <c r="B252" s="14" t="s">
        <v>20</v>
      </c>
      <c r="C252" s="14" t="s">
        <v>52</v>
      </c>
      <c r="D252" s="14" t="s">
        <v>53</v>
      </c>
      <c r="E252" s="14" t="s">
        <v>54</v>
      </c>
      <c r="F252" s="14" t="s">
        <v>55</v>
      </c>
      <c r="G252" s="14" t="s">
        <v>35</v>
      </c>
      <c r="H252" s="14" t="s">
        <v>288</v>
      </c>
      <c r="I252" s="14" t="s">
        <v>288</v>
      </c>
      <c r="J252" s="15">
        <v>45444</v>
      </c>
      <c r="K252" s="14" t="s">
        <v>900</v>
      </c>
      <c r="L252" s="16">
        <v>45439.871793981481</v>
      </c>
      <c r="M252" s="16"/>
      <c r="N252" s="16"/>
      <c r="O252" s="14" t="s">
        <v>288</v>
      </c>
      <c r="P252" s="14" t="s">
        <v>288</v>
      </c>
      <c r="Q252" s="14" t="s">
        <v>288</v>
      </c>
      <c r="R252" s="14" t="s">
        <v>288</v>
      </c>
      <c r="S252" s="14" t="s">
        <v>288</v>
      </c>
      <c r="T252" s="14" t="s">
        <v>20</v>
      </c>
      <c r="U252" s="14" t="s">
        <v>5</v>
      </c>
      <c r="V252" s="14" t="s">
        <v>6</v>
      </c>
      <c r="W252" s="14" t="s">
        <v>52</v>
      </c>
      <c r="X252" s="14" t="s">
        <v>53</v>
      </c>
      <c r="Y252" s="14" t="s">
        <v>54</v>
      </c>
      <c r="Z252" s="14" t="s">
        <v>55</v>
      </c>
      <c r="AA252" s="14" t="s">
        <v>7</v>
      </c>
      <c r="AB252" s="14" t="s">
        <v>901</v>
      </c>
      <c r="AC252" s="14" t="s">
        <v>8</v>
      </c>
      <c r="AD252" s="14" t="s">
        <v>32</v>
      </c>
      <c r="AE252" s="14" t="s">
        <v>5</v>
      </c>
      <c r="AF252" s="14" t="s">
        <v>290</v>
      </c>
      <c r="AG252" s="14" t="s">
        <v>291</v>
      </c>
      <c r="AH252" s="14" t="s">
        <v>902</v>
      </c>
      <c r="AI252">
        <v>77336765</v>
      </c>
      <c r="AJ252" s="16">
        <v>45439.871793981481</v>
      </c>
      <c r="AK252">
        <v>2</v>
      </c>
      <c r="AL252">
        <v>136.94999999999999</v>
      </c>
      <c r="AM252">
        <v>24.65</v>
      </c>
      <c r="AN252">
        <v>161.6</v>
      </c>
      <c r="AO252" s="14" t="e">
        <f>VLOOKUP(PaquetesTramos_estados_1[[#This Row],[tienda_stock]],#REF!,2,0)</f>
        <v>#REF!</v>
      </c>
      <c r="AP252" s="18">
        <v>1.0138888888888888</v>
      </c>
      <c r="AQ252" s="19">
        <f>IF(PaquetesTramos_estados_1[[#This Row],[estado_paquete]]="Empaquetado","listo",PaquetesTramos_estados_1[[#This Row],[pagado]]+(PaquetesTramos_estados_1[[#This Row],[Lead Time]]-1))</f>
        <v>45439.885682870372</v>
      </c>
      <c r="AR252" s="16" t="e">
        <f ca="1">IF(PaquetesTramos_estados_1[[#This Row],[estado_paquete]]="empaquetado","listo",TEXT((DAY(TODAY())-DAY(PaquetesTramos_estados_1[[#This Row],[pagado]])),"dd")&amp;" Dias")</f>
        <v>#VALUE!</v>
      </c>
      <c r="AS252" s="14" t="str">
        <f ca="1">IF(PaquetesTramos_estados_1[[#This Row],[estado_paquete]]="Empaquetado","listo",IF(NOW()&lt;PaquetesTramos_estados_1[[#This Row],[TimeLimite]],"Dentro de Tiempo","Fuera de Tiempo"))</f>
        <v>Fuera de Tiempo</v>
      </c>
      <c r="AT252" s="19" t="str">
        <f t="shared" si="3"/>
        <v>20:55</v>
      </c>
    </row>
    <row r="253" spans="1:46" x14ac:dyDescent="0.25">
      <c r="A253" s="14" t="s">
        <v>903</v>
      </c>
      <c r="B253" s="14" t="s">
        <v>17</v>
      </c>
      <c r="C253" s="14" t="s">
        <v>294</v>
      </c>
      <c r="D253" s="14" t="s">
        <v>1</v>
      </c>
      <c r="E253" s="14" t="s">
        <v>1</v>
      </c>
      <c r="F253" s="14" t="s">
        <v>13</v>
      </c>
      <c r="G253" s="14" t="s">
        <v>3</v>
      </c>
      <c r="H253" s="14" t="s">
        <v>288</v>
      </c>
      <c r="I253" s="14" t="s">
        <v>288</v>
      </c>
      <c r="J253" s="15">
        <v>45440</v>
      </c>
      <c r="K253" s="14" t="s">
        <v>904</v>
      </c>
      <c r="L253" s="16">
        <v>45439.943252314813</v>
      </c>
      <c r="M253" s="16"/>
      <c r="N253" s="16"/>
      <c r="O253" s="14" t="s">
        <v>288</v>
      </c>
      <c r="P253" s="14" t="s">
        <v>288</v>
      </c>
      <c r="Q253" s="14" t="s">
        <v>288</v>
      </c>
      <c r="R253" s="14" t="s">
        <v>288</v>
      </c>
      <c r="S253" s="14" t="s">
        <v>288</v>
      </c>
      <c r="T253" s="14" t="s">
        <v>17</v>
      </c>
      <c r="U253" s="14" t="s">
        <v>289</v>
      </c>
      <c r="V253" s="14" t="s">
        <v>6</v>
      </c>
      <c r="W253" s="14" t="s">
        <v>294</v>
      </c>
      <c r="X253" s="14" t="s">
        <v>1</v>
      </c>
      <c r="Y253" s="14" t="s">
        <v>1</v>
      </c>
      <c r="Z253" s="14" t="s">
        <v>13</v>
      </c>
      <c r="AA253" s="14" t="s">
        <v>7</v>
      </c>
      <c r="AB253" s="14" t="s">
        <v>905</v>
      </c>
      <c r="AC253" s="14" t="s">
        <v>8</v>
      </c>
      <c r="AD253" s="14" t="s">
        <v>27</v>
      </c>
      <c r="AE253" s="14" t="s">
        <v>5</v>
      </c>
      <c r="AF253" s="14" t="s">
        <v>290</v>
      </c>
      <c r="AG253" s="14" t="s">
        <v>291</v>
      </c>
      <c r="AH253" s="14" t="s">
        <v>906</v>
      </c>
      <c r="AI253">
        <v>44256784</v>
      </c>
      <c r="AJ253" s="16">
        <v>45439.943252314813</v>
      </c>
      <c r="AK253">
        <v>5</v>
      </c>
      <c r="AL253">
        <v>297.8</v>
      </c>
      <c r="AM253">
        <v>53.6</v>
      </c>
      <c r="AN253">
        <v>351.4</v>
      </c>
      <c r="AO253" s="14" t="e">
        <f>VLOOKUP(PaquetesTramos_estados_1[[#This Row],[tienda_stock]],#REF!,2,0)</f>
        <v>#REF!</v>
      </c>
      <c r="AP253" s="18">
        <v>1.0138888888888888</v>
      </c>
      <c r="AQ253" s="19">
        <f>IF(PaquetesTramos_estados_1[[#This Row],[estado_paquete]]="Empaquetado","listo",PaquetesTramos_estados_1[[#This Row],[pagado]]+(PaquetesTramos_estados_1[[#This Row],[Lead Time]]-1))</f>
        <v>45439.957141203704</v>
      </c>
      <c r="AR253" s="16" t="e">
        <f ca="1">IF(PaquetesTramos_estados_1[[#This Row],[estado_paquete]]="empaquetado","listo",TEXT((DAY(TODAY())-DAY(PaquetesTramos_estados_1[[#This Row],[pagado]])),"dd")&amp;" Dias")</f>
        <v>#VALUE!</v>
      </c>
      <c r="AS2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253" s="19" t="str">
        <f t="shared" si="3"/>
        <v>22:38</v>
      </c>
    </row>
    <row r="254" spans="1:46" x14ac:dyDescent="0.25">
      <c r="A254" s="14" t="s">
        <v>907</v>
      </c>
      <c r="B254" s="14" t="s">
        <v>292</v>
      </c>
      <c r="C254" s="14" t="s">
        <v>294</v>
      </c>
      <c r="D254" s="14" t="s">
        <v>1</v>
      </c>
      <c r="E254" s="14" t="s">
        <v>1</v>
      </c>
      <c r="F254" s="14" t="s">
        <v>13</v>
      </c>
      <c r="G254" s="14" t="s">
        <v>399</v>
      </c>
      <c r="H254" s="14" t="s">
        <v>288</v>
      </c>
      <c r="I254" s="14" t="s">
        <v>288</v>
      </c>
      <c r="J254" s="15">
        <v>45440</v>
      </c>
      <c r="K254" s="14" t="s">
        <v>908</v>
      </c>
      <c r="L254" s="16">
        <v>45439.943252314813</v>
      </c>
      <c r="M254" s="16">
        <v>45440.151550925926</v>
      </c>
      <c r="N254" s="16"/>
      <c r="O254" s="14" t="s">
        <v>288</v>
      </c>
      <c r="P254" s="14" t="s">
        <v>288</v>
      </c>
      <c r="Q254" s="14" t="s">
        <v>288</v>
      </c>
      <c r="R254" s="14" t="s">
        <v>288</v>
      </c>
      <c r="S254" s="14" t="s">
        <v>288</v>
      </c>
      <c r="T254" s="14" t="s">
        <v>292</v>
      </c>
      <c r="U254" s="14" t="s">
        <v>5</v>
      </c>
      <c r="V254" s="14" t="s">
        <v>6</v>
      </c>
      <c r="W254" s="14" t="s">
        <v>294</v>
      </c>
      <c r="X254" s="14" t="s">
        <v>1</v>
      </c>
      <c r="Y254" s="14" t="s">
        <v>1</v>
      </c>
      <c r="Z254" s="14" t="s">
        <v>13</v>
      </c>
      <c r="AA254" s="14" t="s">
        <v>56</v>
      </c>
      <c r="AB254" s="14" t="s">
        <v>905</v>
      </c>
      <c r="AC254" s="14" t="s">
        <v>8</v>
      </c>
      <c r="AD254" s="14" t="s">
        <v>27</v>
      </c>
      <c r="AE254" s="14" t="s">
        <v>5</v>
      </c>
      <c r="AF254" s="14" t="s">
        <v>290</v>
      </c>
      <c r="AG254" s="14" t="s">
        <v>291</v>
      </c>
      <c r="AH254" s="14" t="s">
        <v>906</v>
      </c>
      <c r="AI254">
        <v>44256784</v>
      </c>
      <c r="AJ254" s="16">
        <v>45439.943252314813</v>
      </c>
      <c r="AK254">
        <v>5</v>
      </c>
      <c r="AL254">
        <v>297.8</v>
      </c>
      <c r="AM254">
        <v>53.6</v>
      </c>
      <c r="AN254">
        <v>351.4</v>
      </c>
      <c r="AO254" s="14" t="e">
        <f>VLOOKUP(PaquetesTramos_estados_1[[#This Row],[tienda_stock]],#REF!,2,0)</f>
        <v>#REF!</v>
      </c>
      <c r="AP254" s="18">
        <v>1.0138888888888888</v>
      </c>
      <c r="AQ254" s="19" t="str">
        <f>IF(PaquetesTramos_estados_1[[#This Row],[estado_paquete]]="Empaquetado","listo",PaquetesTramos_estados_1[[#This Row],[pagado]]+(PaquetesTramos_estados_1[[#This Row],[Lead Time]]-1))</f>
        <v>listo</v>
      </c>
      <c r="AR254" s="16" t="str">
        <f ca="1">IF(PaquetesTramos_estados_1[[#This Row],[estado_paquete]]="empaquetado","listo",TEXT((DAY(TODAY())-DAY(PaquetesTramos_estados_1[[#This Row],[pagado]])),"dd")&amp;" Dias")</f>
        <v>listo</v>
      </c>
      <c r="AS254" s="14" t="str">
        <f ca="1">IF(PaquetesTramos_estados_1[[#This Row],[estado_paquete]]="Empaquetado","listo",IF(NOW()&lt;PaquetesTramos_estados_1[[#This Row],[TimeLimite]],"Dentro de Tiempo","Fuera de Tiempo"))</f>
        <v>listo</v>
      </c>
      <c r="AT254" s="19" t="str">
        <f t="shared" si="3"/>
        <v>22:38</v>
      </c>
    </row>
    <row r="255" spans="1:46" x14ac:dyDescent="0.25">
      <c r="A255" s="14" t="s">
        <v>909</v>
      </c>
      <c r="B255" s="14" t="s">
        <v>292</v>
      </c>
      <c r="C255" s="14" t="s">
        <v>288</v>
      </c>
      <c r="D255" s="14" t="s">
        <v>1</v>
      </c>
      <c r="E255" s="14" t="s">
        <v>1</v>
      </c>
      <c r="F255" s="14" t="s">
        <v>201</v>
      </c>
      <c r="G255" s="14" t="s">
        <v>89</v>
      </c>
      <c r="H255" s="14" t="s">
        <v>288</v>
      </c>
      <c r="I255" s="14" t="s">
        <v>288</v>
      </c>
      <c r="J255" s="15">
        <v>45441</v>
      </c>
      <c r="K255" s="14" t="s">
        <v>910</v>
      </c>
      <c r="L255" s="16">
        <v>45440.029247685183</v>
      </c>
      <c r="M255" s="16">
        <v>45440.194143518522</v>
      </c>
      <c r="N255" s="16"/>
      <c r="O255" s="14" t="s">
        <v>288</v>
      </c>
      <c r="P255" s="14" t="s">
        <v>288</v>
      </c>
      <c r="Q255" s="14" t="s">
        <v>288</v>
      </c>
      <c r="R255" s="14" t="s">
        <v>288</v>
      </c>
      <c r="S255" s="14" t="s">
        <v>288</v>
      </c>
      <c r="T255" s="14" t="s">
        <v>292</v>
      </c>
      <c r="U255" s="14" t="s">
        <v>5</v>
      </c>
      <c r="V255" s="14" t="s">
        <v>87</v>
      </c>
      <c r="W255" s="14" t="s">
        <v>288</v>
      </c>
      <c r="X255" s="14" t="s">
        <v>288</v>
      </c>
      <c r="Y255" s="14" t="s">
        <v>288</v>
      </c>
      <c r="Z255" s="14" t="s">
        <v>288</v>
      </c>
      <c r="AA255" s="14" t="s">
        <v>7</v>
      </c>
      <c r="AB255" s="14" t="s">
        <v>911</v>
      </c>
      <c r="AC255" s="14" t="s">
        <v>8</v>
      </c>
      <c r="AD255" s="14" t="s">
        <v>27</v>
      </c>
      <c r="AE255" s="14" t="s">
        <v>5</v>
      </c>
      <c r="AF255" s="14" t="s">
        <v>290</v>
      </c>
      <c r="AG255" s="14" t="s">
        <v>291</v>
      </c>
      <c r="AH255" s="14" t="s">
        <v>912</v>
      </c>
      <c r="AI255">
        <v>74939065</v>
      </c>
      <c r="AJ255" s="16">
        <v>45440.029247685183</v>
      </c>
      <c r="AK255">
        <v>1</v>
      </c>
      <c r="AL255">
        <v>208.31</v>
      </c>
      <c r="AM255">
        <v>37.49</v>
      </c>
      <c r="AN255">
        <v>245.8</v>
      </c>
      <c r="AO255" s="14" t="e">
        <f>VLOOKUP(PaquetesTramos_estados_1[[#This Row],[tienda_stock]],#REF!,2,0)</f>
        <v>#REF!</v>
      </c>
      <c r="AP255" s="18">
        <v>1.0138888888888888</v>
      </c>
      <c r="AQ255" s="19" t="str">
        <f>IF(PaquetesTramos_estados_1[[#This Row],[estado_paquete]]="Empaquetado","listo",PaquetesTramos_estados_1[[#This Row],[pagado]]+(PaquetesTramos_estados_1[[#This Row],[Lead Time]]-1))</f>
        <v>listo</v>
      </c>
      <c r="AR255" s="16" t="str">
        <f ca="1">IF(PaquetesTramos_estados_1[[#This Row],[estado_paquete]]="empaquetado","listo",TEXT((DAY(TODAY())-DAY(PaquetesTramos_estados_1[[#This Row],[pagado]])),"dd")&amp;" Dias")</f>
        <v>listo</v>
      </c>
      <c r="AS255" s="14" t="str">
        <f ca="1">IF(PaquetesTramos_estados_1[[#This Row],[estado_paquete]]="Empaquetado","listo",IF(NOW()&lt;PaquetesTramos_estados_1[[#This Row],[TimeLimite]],"Dentro de Tiempo","Fuera de Tiempo"))</f>
        <v>listo</v>
      </c>
      <c r="AT255" s="19" t="str">
        <f t="shared" si="3"/>
        <v>00:42</v>
      </c>
    </row>
    <row r="256" spans="1:46" x14ac:dyDescent="0.25">
      <c r="A256" s="14" t="s">
        <v>1058</v>
      </c>
      <c r="B256" s="14" t="s">
        <v>292</v>
      </c>
      <c r="C256" s="14" t="s">
        <v>168</v>
      </c>
      <c r="D256" s="14" t="s">
        <v>1</v>
      </c>
      <c r="E256" s="14" t="s">
        <v>1</v>
      </c>
      <c r="F256" s="14" t="s">
        <v>176</v>
      </c>
      <c r="G256" s="14" t="s">
        <v>35</v>
      </c>
      <c r="H256" s="14" t="s">
        <v>288</v>
      </c>
      <c r="I256" s="14" t="s">
        <v>288</v>
      </c>
      <c r="J256" s="15">
        <v>45440</v>
      </c>
      <c r="K256" s="14" t="s">
        <v>1059</v>
      </c>
      <c r="L256" s="16">
        <v>45438.670138888891</v>
      </c>
      <c r="M256" s="16">
        <v>45439.304699074077</v>
      </c>
      <c r="N256" s="16"/>
      <c r="O256" s="14" t="s">
        <v>288</v>
      </c>
      <c r="P256" s="14" t="s">
        <v>288</v>
      </c>
      <c r="Q256" s="14" t="s">
        <v>288</v>
      </c>
      <c r="R256" s="14" t="s">
        <v>288</v>
      </c>
      <c r="S256" s="14" t="s">
        <v>288</v>
      </c>
      <c r="T256" s="14" t="s">
        <v>292</v>
      </c>
      <c r="U256" s="14" t="s">
        <v>5</v>
      </c>
      <c r="V256" s="14" t="s">
        <v>6</v>
      </c>
      <c r="W256" s="14" t="s">
        <v>168</v>
      </c>
      <c r="X256" s="14" t="s">
        <v>1</v>
      </c>
      <c r="Y256" s="14" t="s">
        <v>1</v>
      </c>
      <c r="Z256" s="14" t="s">
        <v>176</v>
      </c>
      <c r="AA256" s="14" t="s">
        <v>56</v>
      </c>
      <c r="AB256" s="14" t="s">
        <v>915</v>
      </c>
      <c r="AC256" s="14" t="s">
        <v>8</v>
      </c>
      <c r="AD256" s="14" t="s">
        <v>27</v>
      </c>
      <c r="AE256" s="14" t="s">
        <v>5</v>
      </c>
      <c r="AF256" s="14" t="s">
        <v>290</v>
      </c>
      <c r="AG256" s="14" t="s">
        <v>291</v>
      </c>
      <c r="AH256" s="14" t="s">
        <v>916</v>
      </c>
      <c r="AI256">
        <v>72523545</v>
      </c>
      <c r="AJ256" s="16">
        <v>45438.670138888891</v>
      </c>
      <c r="AK256">
        <v>2</v>
      </c>
      <c r="AL256">
        <v>101.44</v>
      </c>
      <c r="AM256">
        <v>18.260000000000002</v>
      </c>
      <c r="AN256">
        <v>119.7</v>
      </c>
      <c r="AO256" s="14" t="e">
        <f>VLOOKUP(PaquetesTramos_estados_1[[#This Row],[tienda_stock]],#REF!,2,0)</f>
        <v>#REF!</v>
      </c>
      <c r="AP256" s="18">
        <v>1.0138888888888888</v>
      </c>
      <c r="AQ256" s="19" t="str">
        <f>IF(PaquetesTramos_estados_1[[#This Row],[estado_paquete]]="Empaquetado","listo",PaquetesTramos_estados_1[[#This Row],[pagado]]+(PaquetesTramos_estados_1[[#This Row],[Lead Time]]-1))</f>
        <v>listo</v>
      </c>
      <c r="AR256" s="16" t="str">
        <f ca="1">IF(PaquetesTramos_estados_1[[#This Row],[estado_paquete]]="empaquetado","listo",TEXT((DAY(TODAY())-DAY(PaquetesTramos_estados_1[[#This Row],[pagado]])),"dd")&amp;" Dias")</f>
        <v>listo</v>
      </c>
      <c r="AS256" s="14" t="str">
        <f ca="1">IF(PaquetesTramos_estados_1[[#This Row],[estado_paquete]]="Empaquetado","listo",IF(NOW()&lt;PaquetesTramos_estados_1[[#This Row],[TimeLimite]],"Dentro de Tiempo","Fuera de Tiempo"))</f>
        <v>listo</v>
      </c>
      <c r="AT256" s="19" t="str">
        <f t="shared" si="3"/>
        <v>16:05</v>
      </c>
    </row>
    <row r="257" spans="1:46" x14ac:dyDescent="0.25">
      <c r="A257" s="14" t="s">
        <v>1060</v>
      </c>
      <c r="B257" s="14" t="s">
        <v>17</v>
      </c>
      <c r="C257" s="14" t="s">
        <v>5</v>
      </c>
      <c r="D257" s="14" t="s">
        <v>1</v>
      </c>
      <c r="E257" s="14" t="s">
        <v>1</v>
      </c>
      <c r="F257" s="14" t="s">
        <v>19</v>
      </c>
      <c r="G257" s="14" t="s">
        <v>3</v>
      </c>
      <c r="H257" s="14" t="s">
        <v>288</v>
      </c>
      <c r="I257" s="14" t="s">
        <v>288</v>
      </c>
      <c r="J257" s="15">
        <v>45446</v>
      </c>
      <c r="K257" s="14" t="s">
        <v>1061</v>
      </c>
      <c r="L257" s="16">
        <v>45438.821782407409</v>
      </c>
      <c r="M257" s="16"/>
      <c r="N257" s="16"/>
      <c r="O257" s="14" t="s">
        <v>288</v>
      </c>
      <c r="P257" s="14" t="s">
        <v>288</v>
      </c>
      <c r="Q257" s="14" t="s">
        <v>288</v>
      </c>
      <c r="R257" s="14" t="s">
        <v>288</v>
      </c>
      <c r="S257" s="14" t="s">
        <v>288</v>
      </c>
      <c r="T257" s="14" t="s">
        <v>17</v>
      </c>
      <c r="U257" s="14" t="s">
        <v>18</v>
      </c>
      <c r="V257" s="14" t="s">
        <v>87</v>
      </c>
      <c r="W257" s="14" t="s">
        <v>288</v>
      </c>
      <c r="X257" s="14" t="s">
        <v>288</v>
      </c>
      <c r="Y257" s="14" t="s">
        <v>288</v>
      </c>
      <c r="Z257" s="14" t="s">
        <v>288</v>
      </c>
      <c r="AA257" s="14" t="s">
        <v>56</v>
      </c>
      <c r="AB257" s="14" t="s">
        <v>1062</v>
      </c>
      <c r="AC257" s="14" t="s">
        <v>8</v>
      </c>
      <c r="AD257" s="14" t="s">
        <v>27</v>
      </c>
      <c r="AE257" s="14" t="s">
        <v>5</v>
      </c>
      <c r="AF257" s="14" t="s">
        <v>290</v>
      </c>
      <c r="AG257" s="14" t="s">
        <v>291</v>
      </c>
      <c r="AH257" s="14" t="s">
        <v>1063</v>
      </c>
      <c r="AI257">
        <v>42692036</v>
      </c>
      <c r="AJ257" s="16">
        <v>45438.821782407409</v>
      </c>
      <c r="AK257">
        <v>2</v>
      </c>
      <c r="AL257">
        <v>285.43</v>
      </c>
      <c r="AM257">
        <v>51.37</v>
      </c>
      <c r="AN257">
        <v>336.8</v>
      </c>
      <c r="AO257" s="14" t="e">
        <f>VLOOKUP(PaquetesTramos_estados_1[[#This Row],[tienda_stock]],#REF!,2,0)</f>
        <v>#REF!</v>
      </c>
      <c r="AP257" s="18">
        <v>1.0138888888888888</v>
      </c>
      <c r="AQ257" s="19">
        <f>IF(PaquetesTramos_estados_1[[#This Row],[estado_paquete]]="Empaquetado","listo",PaquetesTramos_estados_1[[#This Row],[pagado]]+(PaquetesTramos_estados_1[[#This Row],[Lead Time]]-1))</f>
        <v>45438.8356712963</v>
      </c>
      <c r="AR257" s="16" t="e">
        <f ca="1">IF(PaquetesTramos_estados_1[[#This Row],[estado_paquete]]="empaquetado","listo",TEXT((DAY(TODAY())-DAY(PaquetesTramos_estados_1[[#This Row],[pagado]])),"dd")&amp;" Dias")</f>
        <v>#VALUE!</v>
      </c>
      <c r="AS2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257" s="19" t="str">
        <f t="shared" si="3"/>
        <v>19:43</v>
      </c>
    </row>
    <row r="258" spans="1:46" x14ac:dyDescent="0.25">
      <c r="A258" s="14" t="s">
        <v>1064</v>
      </c>
      <c r="B258" s="14" t="s">
        <v>292</v>
      </c>
      <c r="C258" s="14" t="s">
        <v>288</v>
      </c>
      <c r="D258" s="14" t="s">
        <v>40</v>
      </c>
      <c r="E258" s="14" t="s">
        <v>233</v>
      </c>
      <c r="F258" s="14" t="s">
        <v>1065</v>
      </c>
      <c r="G258" s="14" t="s">
        <v>30</v>
      </c>
      <c r="H258" s="14" t="s">
        <v>288</v>
      </c>
      <c r="I258" s="14" t="s">
        <v>288</v>
      </c>
      <c r="J258" s="15">
        <v>45446</v>
      </c>
      <c r="K258" s="14" t="s">
        <v>1066</v>
      </c>
      <c r="L258" s="16">
        <v>45438.821782407409</v>
      </c>
      <c r="M258" s="16">
        <v>45438.989918981482</v>
      </c>
      <c r="N258" s="16"/>
      <c r="O258" s="14" t="s">
        <v>288</v>
      </c>
      <c r="P258" s="14" t="s">
        <v>288</v>
      </c>
      <c r="Q258" s="14" t="s">
        <v>288</v>
      </c>
      <c r="R258" s="14" t="s">
        <v>288</v>
      </c>
      <c r="S258" s="14" t="s">
        <v>288</v>
      </c>
      <c r="T258" s="14" t="s">
        <v>292</v>
      </c>
      <c r="U258" s="14" t="s">
        <v>5</v>
      </c>
      <c r="V258" s="14" t="s">
        <v>87</v>
      </c>
      <c r="W258" s="14" t="s">
        <v>288</v>
      </c>
      <c r="X258" s="14" t="s">
        <v>288</v>
      </c>
      <c r="Y258" s="14" t="s">
        <v>288</v>
      </c>
      <c r="Z258" s="14" t="s">
        <v>288</v>
      </c>
      <c r="AA258" s="14" t="s">
        <v>56</v>
      </c>
      <c r="AB258" s="14" t="s">
        <v>1062</v>
      </c>
      <c r="AC258" s="14" t="s">
        <v>8</v>
      </c>
      <c r="AD258" s="14" t="s">
        <v>27</v>
      </c>
      <c r="AE258" s="14" t="s">
        <v>5</v>
      </c>
      <c r="AF258" s="14" t="s">
        <v>290</v>
      </c>
      <c r="AG258" s="14" t="s">
        <v>291</v>
      </c>
      <c r="AH258" s="14" t="s">
        <v>1063</v>
      </c>
      <c r="AI258">
        <v>42692036</v>
      </c>
      <c r="AJ258" s="16">
        <v>45438.821782407409</v>
      </c>
      <c r="AK258">
        <v>2</v>
      </c>
      <c r="AL258">
        <v>285.43</v>
      </c>
      <c r="AM258">
        <v>51.37</v>
      </c>
      <c r="AN258">
        <v>336.8</v>
      </c>
      <c r="AO258" s="14" t="e">
        <f>VLOOKUP(PaquetesTramos_estados_1[[#This Row],[tienda_stock]],#REF!,2,0)</f>
        <v>#REF!</v>
      </c>
      <c r="AP258" s="18">
        <v>1.0138888888888888</v>
      </c>
      <c r="AQ258" s="19" t="str">
        <f>IF(PaquetesTramos_estados_1[[#This Row],[estado_paquete]]="Empaquetado","listo",PaquetesTramos_estados_1[[#This Row],[pagado]]+(PaquetesTramos_estados_1[[#This Row],[Lead Time]]-1))</f>
        <v>listo</v>
      </c>
      <c r="AR258" s="16" t="str">
        <f ca="1">IF(PaquetesTramos_estados_1[[#This Row],[estado_paquete]]="empaquetado","listo",TEXT((DAY(TODAY())-DAY(PaquetesTramos_estados_1[[#This Row],[pagado]])),"dd")&amp;" Dias")</f>
        <v>listo</v>
      </c>
      <c r="AS258" s="14" t="str">
        <f ca="1">IF(PaquetesTramos_estados_1[[#This Row],[estado_paquete]]="Empaquetado","listo",IF(NOW()&lt;PaquetesTramos_estados_1[[#This Row],[TimeLimite]],"Dentro de Tiempo","Fuera de Tiempo"))</f>
        <v>listo</v>
      </c>
      <c r="AT258" s="19" t="str">
        <f t="shared" ref="AT258:AT321" si="4">TEXT(L258,"HH:MM")</f>
        <v>19:43</v>
      </c>
    </row>
    <row r="259" spans="1:46" x14ac:dyDescent="0.25">
      <c r="A259" s="14" t="s">
        <v>1067</v>
      </c>
      <c r="B259" s="14" t="s">
        <v>292</v>
      </c>
      <c r="C259" s="14" t="s">
        <v>288</v>
      </c>
      <c r="D259" s="14" t="s">
        <v>1</v>
      </c>
      <c r="E259" s="14" t="s">
        <v>1</v>
      </c>
      <c r="F259" s="14" t="s">
        <v>13</v>
      </c>
      <c r="G259" s="14" t="s">
        <v>30</v>
      </c>
      <c r="H259" s="14" t="s">
        <v>1068</v>
      </c>
      <c r="I259" s="14" t="s">
        <v>288</v>
      </c>
      <c r="J259" s="15">
        <v>45443</v>
      </c>
      <c r="K259" s="14" t="s">
        <v>1069</v>
      </c>
      <c r="L259" s="16">
        <v>45438.906053240738</v>
      </c>
      <c r="M259" s="16">
        <v>45439.56559027778</v>
      </c>
      <c r="N259" s="16"/>
      <c r="O259" s="14" t="s">
        <v>288</v>
      </c>
      <c r="P259" s="14" t="s">
        <v>288</v>
      </c>
      <c r="Q259" s="14" t="s">
        <v>288</v>
      </c>
      <c r="R259" s="14" t="s">
        <v>288</v>
      </c>
      <c r="S259" s="14" t="s">
        <v>288</v>
      </c>
      <c r="T259" s="14" t="s">
        <v>292</v>
      </c>
      <c r="U259" s="14" t="s">
        <v>34</v>
      </c>
      <c r="V259" s="14" t="s">
        <v>87</v>
      </c>
      <c r="W259" s="14" t="s">
        <v>288</v>
      </c>
      <c r="X259" s="14" t="s">
        <v>288</v>
      </c>
      <c r="Y259" s="14" t="s">
        <v>288</v>
      </c>
      <c r="Z259" s="14" t="s">
        <v>288</v>
      </c>
      <c r="AA259" s="14" t="s">
        <v>7</v>
      </c>
      <c r="AB259" s="14" t="s">
        <v>1070</v>
      </c>
      <c r="AC259" s="14" t="s">
        <v>8</v>
      </c>
      <c r="AD259" s="14" t="s">
        <v>32</v>
      </c>
      <c r="AE259" s="14" t="s">
        <v>5</v>
      </c>
      <c r="AF259" s="14" t="s">
        <v>290</v>
      </c>
      <c r="AG259" s="14" t="s">
        <v>291</v>
      </c>
      <c r="AH259" s="14" t="s">
        <v>1071</v>
      </c>
      <c r="AI259">
        <v>71535682</v>
      </c>
      <c r="AJ259" s="16">
        <v>45438.906053240738</v>
      </c>
      <c r="AK259">
        <v>1</v>
      </c>
      <c r="AL259">
        <v>33.729999999999997</v>
      </c>
      <c r="AM259">
        <v>6.07</v>
      </c>
      <c r="AN259">
        <v>39.799999999999997</v>
      </c>
      <c r="AO259" s="14" t="e">
        <f>VLOOKUP(PaquetesTramos_estados_1[[#This Row],[tienda_stock]],#REF!,2,0)</f>
        <v>#REF!</v>
      </c>
      <c r="AP259" s="18">
        <v>1.0138888888888888</v>
      </c>
      <c r="AQ259" s="19" t="str">
        <f>IF(PaquetesTramos_estados_1[[#This Row],[estado_paquete]]="Empaquetado","listo",PaquetesTramos_estados_1[[#This Row],[pagado]]+(PaquetesTramos_estados_1[[#This Row],[Lead Time]]-1))</f>
        <v>listo</v>
      </c>
      <c r="AR259" s="16" t="str">
        <f ca="1">IF(PaquetesTramos_estados_1[[#This Row],[estado_paquete]]="empaquetado","listo",TEXT((DAY(TODAY())-DAY(PaquetesTramos_estados_1[[#This Row],[pagado]])),"dd")&amp;" Dias")</f>
        <v>listo</v>
      </c>
      <c r="AS259" s="14" t="str">
        <f ca="1">IF(PaquetesTramos_estados_1[[#This Row],[estado_paquete]]="Empaquetado","listo",IF(NOW()&lt;PaquetesTramos_estados_1[[#This Row],[TimeLimite]],"Dentro de Tiempo","Fuera de Tiempo"))</f>
        <v>listo</v>
      </c>
      <c r="AT259" s="19" t="str">
        <f t="shared" si="4"/>
        <v>21:44</v>
      </c>
    </row>
    <row r="260" spans="1:46" x14ac:dyDescent="0.25">
      <c r="A260" s="14" t="s">
        <v>1072</v>
      </c>
      <c r="B260" s="14" t="s">
        <v>17</v>
      </c>
      <c r="C260" s="14" t="s">
        <v>5</v>
      </c>
      <c r="D260" s="14" t="s">
        <v>1</v>
      </c>
      <c r="E260" s="14" t="s">
        <v>1</v>
      </c>
      <c r="F260" s="14" t="s">
        <v>19</v>
      </c>
      <c r="G260" s="14" t="s">
        <v>3</v>
      </c>
      <c r="H260" s="14" t="s">
        <v>288</v>
      </c>
      <c r="I260" s="14" t="s">
        <v>288</v>
      </c>
      <c r="J260" s="15">
        <v>45440</v>
      </c>
      <c r="K260" s="14" t="s">
        <v>1073</v>
      </c>
      <c r="L260" s="16">
        <v>45439.520949074074</v>
      </c>
      <c r="M260" s="16"/>
      <c r="N260" s="16"/>
      <c r="O260" s="14" t="s">
        <v>288</v>
      </c>
      <c r="P260" s="14" t="s">
        <v>288</v>
      </c>
      <c r="Q260" s="14" t="s">
        <v>288</v>
      </c>
      <c r="R260" s="14" t="s">
        <v>288</v>
      </c>
      <c r="S260" s="14" t="s">
        <v>288</v>
      </c>
      <c r="T260" s="14" t="s">
        <v>17</v>
      </c>
      <c r="U260" s="14" t="s">
        <v>18</v>
      </c>
      <c r="V260" s="14" t="s">
        <v>87</v>
      </c>
      <c r="W260" s="14" t="s">
        <v>288</v>
      </c>
      <c r="X260" s="14" t="s">
        <v>288</v>
      </c>
      <c r="Y260" s="14" t="s">
        <v>288</v>
      </c>
      <c r="Z260" s="14" t="s">
        <v>288</v>
      </c>
      <c r="AA260" s="14" t="s">
        <v>56</v>
      </c>
      <c r="AB260" s="14" t="s">
        <v>923</v>
      </c>
      <c r="AC260" s="14" t="s">
        <v>8</v>
      </c>
      <c r="AD260" s="14" t="s">
        <v>27</v>
      </c>
      <c r="AE260" s="14" t="s">
        <v>5</v>
      </c>
      <c r="AF260" s="14" t="s">
        <v>290</v>
      </c>
      <c r="AG260" s="14" t="s">
        <v>291</v>
      </c>
      <c r="AH260" s="14" t="s">
        <v>924</v>
      </c>
      <c r="AI260">
        <v>46477522</v>
      </c>
      <c r="AJ260" s="16">
        <v>45439.520949074074</v>
      </c>
      <c r="AK260">
        <v>2</v>
      </c>
      <c r="AL260">
        <v>178.64</v>
      </c>
      <c r="AM260">
        <v>32.159999999999997</v>
      </c>
      <c r="AN260">
        <v>210.8</v>
      </c>
      <c r="AO260" s="14" t="e">
        <f>VLOOKUP(PaquetesTramos_estados_1[[#This Row],[tienda_stock]],#REF!,2,0)</f>
        <v>#REF!</v>
      </c>
      <c r="AP260" s="18">
        <v>1.0138888888888888</v>
      </c>
      <c r="AQ260" s="19">
        <f>IF(PaquetesTramos_estados_1[[#This Row],[estado_paquete]]="Empaquetado","listo",PaquetesTramos_estados_1[[#This Row],[pagado]]+(PaquetesTramos_estados_1[[#This Row],[Lead Time]]-1))</f>
        <v>45439.534837962965</v>
      </c>
      <c r="AR260" s="16" t="e">
        <f ca="1">IF(PaquetesTramos_estados_1[[#This Row],[estado_paquete]]="empaquetado","listo",TEXT((DAY(TODAY())-DAY(PaquetesTramos_estados_1[[#This Row],[pagado]])),"dd")&amp;" Dias")</f>
        <v>#VALUE!</v>
      </c>
      <c r="AS260" s="14" t="str">
        <f ca="1">IF(PaquetesTramos_estados_1[[#This Row],[estado_paquete]]="Empaquetado","listo",IF(NOW()&lt;PaquetesTramos_estados_1[[#This Row],[TimeLimite]],"Dentro de Tiempo","Fuera de Tiempo"))</f>
        <v>Fuera de Tiempo</v>
      </c>
      <c r="AT260" s="19" t="str">
        <f t="shared" si="4"/>
        <v>12:30</v>
      </c>
    </row>
    <row r="261" spans="1:46" x14ac:dyDescent="0.25">
      <c r="A261" s="14" t="s">
        <v>1074</v>
      </c>
      <c r="B261" s="14" t="s">
        <v>292</v>
      </c>
      <c r="C261" s="14" t="s">
        <v>95</v>
      </c>
      <c r="D261" s="14" t="s">
        <v>96</v>
      </c>
      <c r="E261" s="14" t="s">
        <v>97</v>
      </c>
      <c r="F261" s="14" t="s">
        <v>98</v>
      </c>
      <c r="G261" s="14" t="s">
        <v>35</v>
      </c>
      <c r="H261" s="14" t="s">
        <v>288</v>
      </c>
      <c r="I261" s="14" t="s">
        <v>288</v>
      </c>
      <c r="J261" s="15">
        <v>45444</v>
      </c>
      <c r="K261" s="14" t="s">
        <v>1075</v>
      </c>
      <c r="L261" s="16">
        <v>45439.593935185185</v>
      </c>
      <c r="M261" s="16">
        <v>45439.8671412037</v>
      </c>
      <c r="N261" s="16"/>
      <c r="O261" s="14" t="s">
        <v>288</v>
      </c>
      <c r="P261" s="14" t="s">
        <v>288</v>
      </c>
      <c r="Q261" s="14" t="s">
        <v>288</v>
      </c>
      <c r="R261" s="14" t="s">
        <v>288</v>
      </c>
      <c r="S261" s="14" t="s">
        <v>288</v>
      </c>
      <c r="T261" s="14" t="s">
        <v>292</v>
      </c>
      <c r="U261" s="14" t="s">
        <v>5</v>
      </c>
      <c r="V261" s="14" t="s">
        <v>6</v>
      </c>
      <c r="W261" s="14" t="s">
        <v>95</v>
      </c>
      <c r="X261" s="14" t="s">
        <v>96</v>
      </c>
      <c r="Y261" s="14" t="s">
        <v>97</v>
      </c>
      <c r="Z261" s="14" t="s">
        <v>98</v>
      </c>
      <c r="AA261" s="14" t="s">
        <v>7</v>
      </c>
      <c r="AB261" s="14" t="s">
        <v>1076</v>
      </c>
      <c r="AC261" s="14" t="s">
        <v>8</v>
      </c>
      <c r="AD261" s="14" t="s">
        <v>9</v>
      </c>
      <c r="AE261" s="14" t="s">
        <v>95</v>
      </c>
      <c r="AF261" s="14" t="s">
        <v>296</v>
      </c>
      <c r="AG261" s="14" t="s">
        <v>291</v>
      </c>
      <c r="AH261" s="14" t="s">
        <v>1077</v>
      </c>
      <c r="AI261">
        <v>71824781</v>
      </c>
      <c r="AJ261" s="16">
        <v>45439.593935185185</v>
      </c>
      <c r="AK261">
        <v>2</v>
      </c>
      <c r="AL261">
        <v>119.7</v>
      </c>
      <c r="AM261">
        <v>0</v>
      </c>
      <c r="AN261">
        <v>119.7</v>
      </c>
      <c r="AO261" s="14" t="e">
        <f>VLOOKUP(PaquetesTramos_estados_1[[#This Row],[tienda_stock]],#REF!,2,0)</f>
        <v>#REF!</v>
      </c>
      <c r="AP261" s="18">
        <v>1.0138888888888888</v>
      </c>
      <c r="AQ261" s="19" t="str">
        <f>IF(PaquetesTramos_estados_1[[#This Row],[estado_paquete]]="Empaquetado","listo",PaquetesTramos_estados_1[[#This Row],[pagado]]+(PaquetesTramos_estados_1[[#This Row],[Lead Time]]-1))</f>
        <v>listo</v>
      </c>
      <c r="AR261" s="16" t="str">
        <f ca="1">IF(PaquetesTramos_estados_1[[#This Row],[estado_paquete]]="empaquetado","listo",TEXT((DAY(TODAY())-DAY(PaquetesTramos_estados_1[[#This Row],[pagado]])),"dd")&amp;" Dias")</f>
        <v>listo</v>
      </c>
      <c r="AS261" s="14" t="str">
        <f ca="1">IF(PaquetesTramos_estados_1[[#This Row],[estado_paquete]]="Empaquetado","listo",IF(NOW()&lt;PaquetesTramos_estados_1[[#This Row],[TimeLimite]],"Dentro de Tiempo","Fuera de Tiempo"))</f>
        <v>listo</v>
      </c>
      <c r="AT261" s="19" t="str">
        <f t="shared" si="4"/>
        <v>14:15</v>
      </c>
    </row>
    <row r="262" spans="1:46" x14ac:dyDescent="0.25">
      <c r="A262" s="14" t="s">
        <v>1078</v>
      </c>
      <c r="B262" s="14" t="s">
        <v>292</v>
      </c>
      <c r="C262" s="14" t="s">
        <v>288</v>
      </c>
      <c r="D262" s="14" t="s">
        <v>1</v>
      </c>
      <c r="E262" s="14" t="s">
        <v>1</v>
      </c>
      <c r="F262" s="14" t="s">
        <v>62</v>
      </c>
      <c r="G262" s="14" t="s">
        <v>89</v>
      </c>
      <c r="H262" s="14" t="s">
        <v>288</v>
      </c>
      <c r="I262" s="14" t="s">
        <v>288</v>
      </c>
      <c r="J262" s="15">
        <v>45440</v>
      </c>
      <c r="K262" s="14" t="s">
        <v>1079</v>
      </c>
      <c r="L262" s="16">
        <v>45439.62939814815</v>
      </c>
      <c r="M262" s="16">
        <v>45439.722453703704</v>
      </c>
      <c r="N262" s="16"/>
      <c r="O262" s="14" t="s">
        <v>288</v>
      </c>
      <c r="P262" s="14" t="s">
        <v>288</v>
      </c>
      <c r="Q262" s="14" t="s">
        <v>288</v>
      </c>
      <c r="R262" s="14" t="s">
        <v>288</v>
      </c>
      <c r="S262" s="14" t="s">
        <v>288</v>
      </c>
      <c r="T262" s="14" t="s">
        <v>292</v>
      </c>
      <c r="U262" s="14" t="s">
        <v>5</v>
      </c>
      <c r="V262" s="14" t="s">
        <v>87</v>
      </c>
      <c r="W262" s="14" t="s">
        <v>288</v>
      </c>
      <c r="X262" s="14" t="s">
        <v>288</v>
      </c>
      <c r="Y262" s="14" t="s">
        <v>288</v>
      </c>
      <c r="Z262" s="14" t="s">
        <v>288</v>
      </c>
      <c r="AA262" s="14" t="s">
        <v>7</v>
      </c>
      <c r="AB262" s="14" t="s">
        <v>1080</v>
      </c>
      <c r="AC262" s="14" t="s">
        <v>8</v>
      </c>
      <c r="AD262" s="14" t="s">
        <v>88</v>
      </c>
      <c r="AE262" s="14" t="s">
        <v>5</v>
      </c>
      <c r="AF262" s="14" t="s">
        <v>290</v>
      </c>
      <c r="AG262" s="14" t="s">
        <v>291</v>
      </c>
      <c r="AH262" s="14" t="s">
        <v>1081</v>
      </c>
      <c r="AI262">
        <v>9072175</v>
      </c>
      <c r="AJ262" s="16">
        <v>45439.62939814815</v>
      </c>
      <c r="AK262">
        <v>1</v>
      </c>
      <c r="AL262">
        <v>132.03</v>
      </c>
      <c r="AM262">
        <v>23.77</v>
      </c>
      <c r="AN262">
        <v>155.80000000000001</v>
      </c>
      <c r="AO262" s="14" t="e">
        <f>VLOOKUP(PaquetesTramos_estados_1[[#This Row],[tienda_stock]],#REF!,2,0)</f>
        <v>#REF!</v>
      </c>
      <c r="AP262" s="18">
        <v>1.0138888888888888</v>
      </c>
      <c r="AQ262" s="19" t="str">
        <f>IF(PaquetesTramos_estados_1[[#This Row],[estado_paquete]]="Empaquetado","listo",PaquetesTramos_estados_1[[#This Row],[pagado]]+(PaquetesTramos_estados_1[[#This Row],[Lead Time]]-1))</f>
        <v>listo</v>
      </c>
      <c r="AR262" s="16" t="str">
        <f ca="1">IF(PaquetesTramos_estados_1[[#This Row],[estado_paquete]]="empaquetado","listo",TEXT((DAY(TODAY())-DAY(PaquetesTramos_estados_1[[#This Row],[pagado]])),"dd")&amp;" Dias")</f>
        <v>listo</v>
      </c>
      <c r="AS262" s="14" t="str">
        <f ca="1">IF(PaquetesTramos_estados_1[[#This Row],[estado_paquete]]="Empaquetado","listo",IF(NOW()&lt;PaquetesTramos_estados_1[[#This Row],[TimeLimite]],"Dentro de Tiempo","Fuera de Tiempo"))</f>
        <v>listo</v>
      </c>
      <c r="AT262" s="19" t="str">
        <f t="shared" si="4"/>
        <v>15:06</v>
      </c>
    </row>
    <row r="263" spans="1:46" x14ac:dyDescent="0.25">
      <c r="A263" s="14" t="s">
        <v>1082</v>
      </c>
      <c r="B263" s="14" t="s">
        <v>292</v>
      </c>
      <c r="C263" s="14" t="s">
        <v>288</v>
      </c>
      <c r="D263" s="14" t="s">
        <v>1</v>
      </c>
      <c r="E263" s="14" t="s">
        <v>1</v>
      </c>
      <c r="F263" s="14" t="s">
        <v>201</v>
      </c>
      <c r="G263" s="14" t="s">
        <v>30</v>
      </c>
      <c r="H263" s="14" t="s">
        <v>1083</v>
      </c>
      <c r="I263" s="14" t="s">
        <v>288</v>
      </c>
      <c r="J263" s="15">
        <v>45442</v>
      </c>
      <c r="K263" s="14" t="s">
        <v>1084</v>
      </c>
      <c r="L263" s="16">
        <v>45439.630231481482</v>
      </c>
      <c r="M263" s="16">
        <v>45440.322708333333</v>
      </c>
      <c r="N263" s="16"/>
      <c r="O263" s="14" t="s">
        <v>288</v>
      </c>
      <c r="P263" s="14" t="s">
        <v>288</v>
      </c>
      <c r="Q263" s="14" t="s">
        <v>288</v>
      </c>
      <c r="R263" s="14" t="s">
        <v>288</v>
      </c>
      <c r="S263" s="14" t="s">
        <v>288</v>
      </c>
      <c r="T263" s="14" t="s">
        <v>292</v>
      </c>
      <c r="U263" s="14" t="s">
        <v>41</v>
      </c>
      <c r="V263" s="14" t="s">
        <v>87</v>
      </c>
      <c r="W263" s="14" t="s">
        <v>288</v>
      </c>
      <c r="X263" s="14" t="s">
        <v>288</v>
      </c>
      <c r="Y263" s="14" t="s">
        <v>288</v>
      </c>
      <c r="Z263" s="14" t="s">
        <v>288</v>
      </c>
      <c r="AA263" s="14" t="s">
        <v>7</v>
      </c>
      <c r="AB263" s="14" t="s">
        <v>1085</v>
      </c>
      <c r="AC263" s="14" t="s">
        <v>8</v>
      </c>
      <c r="AD263" s="14" t="s">
        <v>27</v>
      </c>
      <c r="AE263" s="14" t="s">
        <v>5</v>
      </c>
      <c r="AF263" s="14" t="s">
        <v>290</v>
      </c>
      <c r="AG263" s="14" t="s">
        <v>291</v>
      </c>
      <c r="AH263" s="14" t="s">
        <v>1086</v>
      </c>
      <c r="AI263">
        <v>7614531</v>
      </c>
      <c r="AJ263" s="16">
        <v>45439.630231481482</v>
      </c>
      <c r="AK263">
        <v>1</v>
      </c>
      <c r="AL263">
        <v>45.59</v>
      </c>
      <c r="AM263">
        <v>8.2100000000000009</v>
      </c>
      <c r="AN263">
        <v>53.8</v>
      </c>
      <c r="AO263" s="14" t="e">
        <f>VLOOKUP(PaquetesTramos_estados_1[[#This Row],[tienda_stock]],#REF!,2,0)</f>
        <v>#REF!</v>
      </c>
      <c r="AP263" s="18">
        <v>1.0138888888888888</v>
      </c>
      <c r="AQ263" s="19" t="str">
        <f>IF(PaquetesTramos_estados_1[[#This Row],[estado_paquete]]="Empaquetado","listo",PaquetesTramos_estados_1[[#This Row],[pagado]]+(PaquetesTramos_estados_1[[#This Row],[Lead Time]]-1))</f>
        <v>listo</v>
      </c>
      <c r="AR263" s="16" t="str">
        <f ca="1">IF(PaquetesTramos_estados_1[[#This Row],[estado_paquete]]="empaquetado","listo",TEXT((DAY(TODAY())-DAY(PaquetesTramos_estados_1[[#This Row],[pagado]])),"dd")&amp;" Dias")</f>
        <v>listo</v>
      </c>
      <c r="AS263" s="14" t="str">
        <f ca="1">IF(PaquetesTramos_estados_1[[#This Row],[estado_paquete]]="Empaquetado","listo",IF(NOW()&lt;PaquetesTramos_estados_1[[#This Row],[TimeLimite]],"Dentro de Tiempo","Fuera de Tiempo"))</f>
        <v>listo</v>
      </c>
      <c r="AT263" s="19" t="str">
        <f t="shared" si="4"/>
        <v>15:07</v>
      </c>
    </row>
    <row r="264" spans="1:46" x14ac:dyDescent="0.25">
      <c r="A264" s="14" t="s">
        <v>1087</v>
      </c>
      <c r="B264" s="14" t="s">
        <v>292</v>
      </c>
      <c r="C264" s="14" t="s">
        <v>45</v>
      </c>
      <c r="D264" s="14" t="s">
        <v>46</v>
      </c>
      <c r="E264" s="14" t="s">
        <v>46</v>
      </c>
      <c r="F264" s="14" t="s">
        <v>46</v>
      </c>
      <c r="G264" s="14" t="s">
        <v>35</v>
      </c>
      <c r="H264" s="14" t="s">
        <v>288</v>
      </c>
      <c r="I264" s="14" t="s">
        <v>288</v>
      </c>
      <c r="J264" s="15">
        <v>45442</v>
      </c>
      <c r="K264" s="14" t="s">
        <v>1088</v>
      </c>
      <c r="L264" s="16">
        <v>45439.632361111115</v>
      </c>
      <c r="M264" s="16">
        <v>45439.744930555556</v>
      </c>
      <c r="N264" s="16"/>
      <c r="O264" s="14" t="s">
        <v>288</v>
      </c>
      <c r="P264" s="14" t="s">
        <v>288</v>
      </c>
      <c r="Q264" s="14" t="s">
        <v>288</v>
      </c>
      <c r="R264" s="14" t="s">
        <v>288</v>
      </c>
      <c r="S264" s="14" t="s">
        <v>288</v>
      </c>
      <c r="T264" s="14" t="s">
        <v>292</v>
      </c>
      <c r="U264" s="14" t="s">
        <v>5</v>
      </c>
      <c r="V264" s="14" t="s">
        <v>6</v>
      </c>
      <c r="W264" s="14" t="s">
        <v>45</v>
      </c>
      <c r="X264" s="14" t="s">
        <v>46</v>
      </c>
      <c r="Y264" s="14" t="s">
        <v>46</v>
      </c>
      <c r="Z264" s="14" t="s">
        <v>46</v>
      </c>
      <c r="AA264" s="14" t="s">
        <v>56</v>
      </c>
      <c r="AB264" s="14" t="s">
        <v>947</v>
      </c>
      <c r="AC264" s="14" t="s">
        <v>8</v>
      </c>
      <c r="AD264" s="14" t="s">
        <v>32</v>
      </c>
      <c r="AE264" s="14" t="s">
        <v>5</v>
      </c>
      <c r="AF264" s="14" t="s">
        <v>290</v>
      </c>
      <c r="AG264" s="14" t="s">
        <v>291</v>
      </c>
      <c r="AH264" s="14" t="s">
        <v>948</v>
      </c>
      <c r="AI264">
        <v>44337190</v>
      </c>
      <c r="AJ264" s="16">
        <v>45439.632361111115</v>
      </c>
      <c r="AK264">
        <v>6</v>
      </c>
      <c r="AL264">
        <v>228.12</v>
      </c>
      <c r="AM264">
        <v>41.08</v>
      </c>
      <c r="AN264">
        <v>269.2</v>
      </c>
      <c r="AO264" s="14" t="e">
        <f>VLOOKUP(PaquetesTramos_estados_1[[#This Row],[tienda_stock]],#REF!,2,0)</f>
        <v>#REF!</v>
      </c>
      <c r="AP264" s="18">
        <v>1.0138888888888888</v>
      </c>
      <c r="AQ264" s="19" t="str">
        <f>IF(PaquetesTramos_estados_1[[#This Row],[estado_paquete]]="Empaquetado","listo",PaquetesTramos_estados_1[[#This Row],[pagado]]+(PaquetesTramos_estados_1[[#This Row],[Lead Time]]-1))</f>
        <v>listo</v>
      </c>
      <c r="AR264" s="16" t="str">
        <f ca="1">IF(PaquetesTramos_estados_1[[#This Row],[estado_paquete]]="empaquetado","listo",TEXT((DAY(TODAY())-DAY(PaquetesTramos_estados_1[[#This Row],[pagado]])),"dd")&amp;" Dias")</f>
        <v>listo</v>
      </c>
      <c r="AS264" s="14" t="str">
        <f ca="1">IF(PaquetesTramos_estados_1[[#This Row],[estado_paquete]]="Empaquetado","listo",IF(NOW()&lt;PaquetesTramos_estados_1[[#This Row],[TimeLimite]],"Dentro de Tiempo","Fuera de Tiempo"))</f>
        <v>listo</v>
      </c>
      <c r="AT264" s="19" t="str">
        <f t="shared" si="4"/>
        <v>15:10</v>
      </c>
    </row>
    <row r="265" spans="1:46" x14ac:dyDescent="0.25">
      <c r="A265" s="14" t="s">
        <v>1089</v>
      </c>
      <c r="B265" s="14" t="s">
        <v>17</v>
      </c>
      <c r="C265" s="14" t="s">
        <v>5</v>
      </c>
      <c r="D265" s="14" t="s">
        <v>1</v>
      </c>
      <c r="E265" s="14" t="s">
        <v>1</v>
      </c>
      <c r="F265" s="14" t="s">
        <v>19</v>
      </c>
      <c r="G265" s="14" t="s">
        <v>3</v>
      </c>
      <c r="H265" s="14" t="s">
        <v>288</v>
      </c>
      <c r="I265" s="14" t="s">
        <v>288</v>
      </c>
      <c r="J265" s="15">
        <v>45440</v>
      </c>
      <c r="K265" s="14" t="s">
        <v>1090</v>
      </c>
      <c r="L265" s="16">
        <v>45439.688449074078</v>
      </c>
      <c r="M265" s="16"/>
      <c r="N265" s="16"/>
      <c r="O265" s="14" t="s">
        <v>288</v>
      </c>
      <c r="P265" s="14" t="s">
        <v>288</v>
      </c>
      <c r="Q265" s="14" t="s">
        <v>288</v>
      </c>
      <c r="R265" s="14" t="s">
        <v>288</v>
      </c>
      <c r="S265" s="14" t="s">
        <v>288</v>
      </c>
      <c r="T265" s="14" t="s">
        <v>17</v>
      </c>
      <c r="U265" s="14" t="s">
        <v>75</v>
      </c>
      <c r="V265" s="14" t="s">
        <v>6</v>
      </c>
      <c r="W265" s="14" t="s">
        <v>59</v>
      </c>
      <c r="X265" s="14" t="s">
        <v>1</v>
      </c>
      <c r="Y265" s="14" t="s">
        <v>1</v>
      </c>
      <c r="Z265" s="14" t="s">
        <v>60</v>
      </c>
      <c r="AA265" s="14" t="s">
        <v>7</v>
      </c>
      <c r="AB265" s="14" t="s">
        <v>951</v>
      </c>
      <c r="AC265" s="14" t="s">
        <v>8</v>
      </c>
      <c r="AD265" s="14" t="s">
        <v>10</v>
      </c>
      <c r="AE265" s="14" t="s">
        <v>5</v>
      </c>
      <c r="AF265" s="14" t="s">
        <v>290</v>
      </c>
      <c r="AG265" s="14" t="s">
        <v>291</v>
      </c>
      <c r="AH265" s="14" t="s">
        <v>952</v>
      </c>
      <c r="AI265">
        <v>43481986</v>
      </c>
      <c r="AJ265" s="16">
        <v>45439.688449074078</v>
      </c>
      <c r="AK265">
        <v>2</v>
      </c>
      <c r="AL265">
        <v>61.36</v>
      </c>
      <c r="AM265">
        <v>11.04</v>
      </c>
      <c r="AN265">
        <v>72.400000000000006</v>
      </c>
      <c r="AO265" s="14" t="e">
        <f>VLOOKUP(PaquetesTramos_estados_1[[#This Row],[tienda_stock]],#REF!,2,0)</f>
        <v>#REF!</v>
      </c>
      <c r="AP265" s="18">
        <v>1.0138888888888888</v>
      </c>
      <c r="AQ265" s="19">
        <f>IF(PaquetesTramos_estados_1[[#This Row],[estado_paquete]]="Empaquetado","listo",PaquetesTramos_estados_1[[#This Row],[pagado]]+(PaquetesTramos_estados_1[[#This Row],[Lead Time]]-1))</f>
        <v>45439.702337962968</v>
      </c>
      <c r="AR265" s="16" t="e">
        <f ca="1">IF(PaquetesTramos_estados_1[[#This Row],[estado_paquete]]="empaquetado","listo",TEXT((DAY(TODAY())-DAY(PaquetesTramos_estados_1[[#This Row],[pagado]])),"dd")&amp;" Dias")</f>
        <v>#VALUE!</v>
      </c>
      <c r="AS2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265" s="19" t="str">
        <f t="shared" si="4"/>
        <v>16:31</v>
      </c>
    </row>
    <row r="266" spans="1:46" x14ac:dyDescent="0.25">
      <c r="A266" s="14" t="s">
        <v>1091</v>
      </c>
      <c r="B266" s="14" t="s">
        <v>292</v>
      </c>
      <c r="C266" s="14" t="s">
        <v>120</v>
      </c>
      <c r="D266" s="14" t="s">
        <v>1</v>
      </c>
      <c r="E266" s="14" t="s">
        <v>1</v>
      </c>
      <c r="F266" s="14" t="s">
        <v>121</v>
      </c>
      <c r="G266" s="14" t="s">
        <v>332</v>
      </c>
      <c r="H266" s="14" t="s">
        <v>288</v>
      </c>
      <c r="I266" s="14" t="s">
        <v>288</v>
      </c>
      <c r="J266" s="15">
        <v>45440</v>
      </c>
      <c r="K266" s="14" t="s">
        <v>1092</v>
      </c>
      <c r="L266" s="16">
        <v>45439.720046296294</v>
      </c>
      <c r="M266" s="16">
        <v>45440.064131944448</v>
      </c>
      <c r="N266" s="16"/>
      <c r="O266" s="14" t="s">
        <v>288</v>
      </c>
      <c r="P266" s="14" t="s">
        <v>288</v>
      </c>
      <c r="Q266" s="14" t="s">
        <v>288</v>
      </c>
      <c r="R266" s="14" t="s">
        <v>288</v>
      </c>
      <c r="S266" s="14" t="s">
        <v>288</v>
      </c>
      <c r="T266" s="14" t="s">
        <v>292</v>
      </c>
      <c r="U266" s="14" t="s">
        <v>5</v>
      </c>
      <c r="V266" s="14" t="s">
        <v>6</v>
      </c>
      <c r="W266" s="14" t="s">
        <v>120</v>
      </c>
      <c r="X266" s="14" t="s">
        <v>1</v>
      </c>
      <c r="Y266" s="14" t="s">
        <v>1</v>
      </c>
      <c r="Z266" s="14" t="s">
        <v>121</v>
      </c>
      <c r="AA266" s="14" t="s">
        <v>56</v>
      </c>
      <c r="AB266" s="14" t="s">
        <v>955</v>
      </c>
      <c r="AC266" s="14" t="s">
        <v>8</v>
      </c>
      <c r="AD266" s="14" t="s">
        <v>32</v>
      </c>
      <c r="AE266" s="14" t="s">
        <v>5</v>
      </c>
      <c r="AF266" s="14" t="s">
        <v>290</v>
      </c>
      <c r="AG266" s="14" t="s">
        <v>291</v>
      </c>
      <c r="AH266" s="14" t="s">
        <v>956</v>
      </c>
      <c r="AI266">
        <v>40247282</v>
      </c>
      <c r="AJ266" s="16">
        <v>45439.720046296294</v>
      </c>
      <c r="AK266">
        <v>5</v>
      </c>
      <c r="AL266">
        <v>275.93</v>
      </c>
      <c r="AM266">
        <v>49.67</v>
      </c>
      <c r="AN266">
        <v>325.60000000000002</v>
      </c>
      <c r="AO266" s="14" t="e">
        <f>VLOOKUP(PaquetesTramos_estados_1[[#This Row],[tienda_stock]],#REF!,2,0)</f>
        <v>#REF!</v>
      </c>
      <c r="AP266" s="18">
        <v>1.0138888888888888</v>
      </c>
      <c r="AQ266" s="19" t="str">
        <f>IF(PaquetesTramos_estados_1[[#This Row],[estado_paquete]]="Empaquetado","listo",PaquetesTramos_estados_1[[#This Row],[pagado]]+(PaquetesTramos_estados_1[[#This Row],[Lead Time]]-1))</f>
        <v>listo</v>
      </c>
      <c r="AR266" s="16" t="str">
        <f ca="1">IF(PaquetesTramos_estados_1[[#This Row],[estado_paquete]]="empaquetado","listo",TEXT((DAY(TODAY())-DAY(PaquetesTramos_estados_1[[#This Row],[pagado]])),"dd")&amp;" Dias")</f>
        <v>listo</v>
      </c>
      <c r="AS266" s="14" t="str">
        <f ca="1">IF(PaquetesTramos_estados_1[[#This Row],[estado_paquete]]="Empaquetado","listo",IF(NOW()&lt;PaquetesTramos_estados_1[[#This Row],[TimeLimite]],"Dentro de Tiempo","Fuera de Tiempo"))</f>
        <v>listo</v>
      </c>
      <c r="AT266" s="19" t="str">
        <f t="shared" si="4"/>
        <v>17:16</v>
      </c>
    </row>
    <row r="267" spans="1:46" x14ac:dyDescent="0.25">
      <c r="A267" s="14" t="s">
        <v>1093</v>
      </c>
      <c r="B267" s="14" t="s">
        <v>17</v>
      </c>
      <c r="C267" s="14" t="s">
        <v>5</v>
      </c>
      <c r="D267" s="14" t="s">
        <v>1</v>
      </c>
      <c r="E267" s="14" t="s">
        <v>1</v>
      </c>
      <c r="F267" s="14" t="s">
        <v>19</v>
      </c>
      <c r="G267" s="14" t="s">
        <v>3</v>
      </c>
      <c r="H267" s="14" t="s">
        <v>288</v>
      </c>
      <c r="I267" s="14" t="s">
        <v>288</v>
      </c>
      <c r="J267" s="15">
        <v>45444</v>
      </c>
      <c r="K267" s="14" t="s">
        <v>1094</v>
      </c>
      <c r="L267" s="16">
        <v>45439.748229166667</v>
      </c>
      <c r="M267" s="16"/>
      <c r="N267" s="16"/>
      <c r="O267" s="14" t="s">
        <v>288</v>
      </c>
      <c r="P267" s="14" t="s">
        <v>288</v>
      </c>
      <c r="Q267" s="14" t="s">
        <v>288</v>
      </c>
      <c r="R267" s="14" t="s">
        <v>288</v>
      </c>
      <c r="S267" s="14" t="s">
        <v>288</v>
      </c>
      <c r="T267" s="14" t="s">
        <v>17</v>
      </c>
      <c r="U267" s="14" t="s">
        <v>18</v>
      </c>
      <c r="V267" s="14" t="s">
        <v>6</v>
      </c>
      <c r="W267" s="14" t="s">
        <v>39</v>
      </c>
      <c r="X267" s="14" t="s">
        <v>40</v>
      </c>
      <c r="Y267" s="14" t="s">
        <v>40</v>
      </c>
      <c r="Z267" s="14" t="s">
        <v>40</v>
      </c>
      <c r="AA267" s="14" t="s">
        <v>7</v>
      </c>
      <c r="AB267" s="14" t="s">
        <v>1095</v>
      </c>
      <c r="AC267" s="14" t="s">
        <v>8</v>
      </c>
      <c r="AD267" s="14" t="s">
        <v>10</v>
      </c>
      <c r="AE267" s="14" t="s">
        <v>39</v>
      </c>
      <c r="AF267" s="14" t="s">
        <v>290</v>
      </c>
      <c r="AG267" s="14" t="s">
        <v>291</v>
      </c>
      <c r="AH267" s="14" t="s">
        <v>1096</v>
      </c>
      <c r="AI267">
        <v>40462256</v>
      </c>
      <c r="AJ267" s="16">
        <v>45439.748229166667</v>
      </c>
      <c r="AK267">
        <v>1</v>
      </c>
      <c r="AL267">
        <v>98.47</v>
      </c>
      <c r="AM267">
        <v>17.73</v>
      </c>
      <c r="AN267">
        <v>116.2</v>
      </c>
      <c r="AO267" s="14" t="e">
        <f>VLOOKUP(PaquetesTramos_estados_1[[#This Row],[tienda_stock]],#REF!,2,0)</f>
        <v>#REF!</v>
      </c>
      <c r="AP267" s="18">
        <v>1.0138888888888888</v>
      </c>
      <c r="AQ267" s="19">
        <f>IF(PaquetesTramos_estados_1[[#This Row],[estado_paquete]]="Empaquetado","listo",PaquetesTramos_estados_1[[#This Row],[pagado]]+(PaquetesTramos_estados_1[[#This Row],[Lead Time]]-1))</f>
        <v>45439.762118055558</v>
      </c>
      <c r="AR267" s="16" t="e">
        <f ca="1">IF(PaquetesTramos_estados_1[[#This Row],[estado_paquete]]="empaquetado","listo",TEXT((DAY(TODAY())-DAY(PaquetesTramos_estados_1[[#This Row],[pagado]])),"dd")&amp;" Dias")</f>
        <v>#VALUE!</v>
      </c>
      <c r="AS267" s="14" t="str">
        <f ca="1">IF(PaquetesTramos_estados_1[[#This Row],[estado_paquete]]="Empaquetado","listo",IF(NOW()&lt;PaquetesTramos_estados_1[[#This Row],[TimeLimite]],"Dentro de Tiempo","Fuera de Tiempo"))</f>
        <v>Fuera de Tiempo</v>
      </c>
      <c r="AT267" s="19" t="str">
        <f t="shared" si="4"/>
        <v>17:57</v>
      </c>
    </row>
    <row r="268" spans="1:46" x14ac:dyDescent="0.25">
      <c r="A268" s="14" t="s">
        <v>1097</v>
      </c>
      <c r="B268" s="14" t="s">
        <v>292</v>
      </c>
      <c r="C268" s="14" t="s">
        <v>288</v>
      </c>
      <c r="D268" s="14" t="s">
        <v>1</v>
      </c>
      <c r="E268" s="14" t="s">
        <v>1</v>
      </c>
      <c r="F268" s="14" t="s">
        <v>152</v>
      </c>
      <c r="G268" s="14" t="s">
        <v>89</v>
      </c>
      <c r="H268" s="14" t="s">
        <v>288</v>
      </c>
      <c r="I268" s="14" t="s">
        <v>288</v>
      </c>
      <c r="J268" s="15">
        <v>45440</v>
      </c>
      <c r="K268" s="14" t="s">
        <v>1098</v>
      </c>
      <c r="L268" s="16">
        <v>45439.793668981481</v>
      </c>
      <c r="M268" s="16">
        <v>45440.174178240741</v>
      </c>
      <c r="N268" s="16"/>
      <c r="O268" s="14" t="s">
        <v>288</v>
      </c>
      <c r="P268" s="14" t="s">
        <v>288</v>
      </c>
      <c r="Q268" s="14" t="s">
        <v>288</v>
      </c>
      <c r="R268" s="14" t="s">
        <v>288</v>
      </c>
      <c r="S268" s="14" t="s">
        <v>288</v>
      </c>
      <c r="T268" s="14" t="s">
        <v>292</v>
      </c>
      <c r="U268" s="14" t="s">
        <v>5</v>
      </c>
      <c r="V268" s="14" t="s">
        <v>87</v>
      </c>
      <c r="W268" s="14" t="s">
        <v>288</v>
      </c>
      <c r="X268" s="14" t="s">
        <v>288</v>
      </c>
      <c r="Y268" s="14" t="s">
        <v>288</v>
      </c>
      <c r="Z268" s="14" t="s">
        <v>288</v>
      </c>
      <c r="AA268" s="14" t="s">
        <v>56</v>
      </c>
      <c r="AB268" s="14" t="s">
        <v>977</v>
      </c>
      <c r="AC268" s="14" t="s">
        <v>8</v>
      </c>
      <c r="AD268" s="14" t="s">
        <v>32</v>
      </c>
      <c r="AE268" s="14" t="s">
        <v>5</v>
      </c>
      <c r="AF268" s="14" t="s">
        <v>290</v>
      </c>
      <c r="AG268" s="14" t="s">
        <v>291</v>
      </c>
      <c r="AH268" s="14" t="s">
        <v>978</v>
      </c>
      <c r="AI268">
        <v>73658589</v>
      </c>
      <c r="AJ268" s="16">
        <v>45439.793668981481</v>
      </c>
      <c r="AK268">
        <v>2</v>
      </c>
      <c r="AL268">
        <v>125.51</v>
      </c>
      <c r="AM268">
        <v>22.59</v>
      </c>
      <c r="AN268">
        <v>148.1</v>
      </c>
      <c r="AO268" s="14" t="e">
        <f>VLOOKUP(PaquetesTramos_estados_1[[#This Row],[tienda_stock]],#REF!,2,0)</f>
        <v>#REF!</v>
      </c>
      <c r="AP268" s="18">
        <v>1.0138888888888888</v>
      </c>
      <c r="AQ268" s="19" t="str">
        <f>IF(PaquetesTramos_estados_1[[#This Row],[estado_paquete]]="Empaquetado","listo",PaquetesTramos_estados_1[[#This Row],[pagado]]+(PaquetesTramos_estados_1[[#This Row],[Lead Time]]-1))</f>
        <v>listo</v>
      </c>
      <c r="AR268" s="16" t="str">
        <f ca="1">IF(PaquetesTramos_estados_1[[#This Row],[estado_paquete]]="empaquetado","listo",TEXT((DAY(TODAY())-DAY(PaquetesTramos_estados_1[[#This Row],[pagado]])),"dd")&amp;" Dias")</f>
        <v>listo</v>
      </c>
      <c r="AS268" s="14" t="str">
        <f ca="1">IF(PaquetesTramos_estados_1[[#This Row],[estado_paquete]]="Empaquetado","listo",IF(NOW()&lt;PaquetesTramos_estados_1[[#This Row],[TimeLimite]],"Dentro de Tiempo","Fuera de Tiempo"))</f>
        <v>listo</v>
      </c>
      <c r="AT268" s="19" t="str">
        <f t="shared" si="4"/>
        <v>19:02</v>
      </c>
    </row>
    <row r="269" spans="1:46" x14ac:dyDescent="0.25">
      <c r="A269" s="14" t="s">
        <v>1099</v>
      </c>
      <c r="B269" s="14" t="s">
        <v>292</v>
      </c>
      <c r="C269" s="14" t="s">
        <v>288</v>
      </c>
      <c r="D269" s="14" t="s">
        <v>1</v>
      </c>
      <c r="E269" s="14" t="s">
        <v>1</v>
      </c>
      <c r="F269" s="14" t="s">
        <v>201</v>
      </c>
      <c r="G269" s="14" t="s">
        <v>89</v>
      </c>
      <c r="H269" s="14" t="s">
        <v>288</v>
      </c>
      <c r="I269" s="14" t="s">
        <v>288</v>
      </c>
      <c r="J269" s="15">
        <v>45440</v>
      </c>
      <c r="K269" s="14" t="s">
        <v>1100</v>
      </c>
      <c r="L269" s="16">
        <v>45439.808379629627</v>
      </c>
      <c r="M269" s="16">
        <v>45440.173043981478</v>
      </c>
      <c r="N269" s="16"/>
      <c r="O269" s="14" t="s">
        <v>288</v>
      </c>
      <c r="P269" s="14" t="s">
        <v>288</v>
      </c>
      <c r="Q269" s="14" t="s">
        <v>288</v>
      </c>
      <c r="R269" s="14" t="s">
        <v>288</v>
      </c>
      <c r="S269" s="14" t="s">
        <v>288</v>
      </c>
      <c r="T269" s="14" t="s">
        <v>292</v>
      </c>
      <c r="U269" s="14" t="s">
        <v>5</v>
      </c>
      <c r="V269" s="14" t="s">
        <v>87</v>
      </c>
      <c r="W269" s="14" t="s">
        <v>288</v>
      </c>
      <c r="X269" s="14" t="s">
        <v>288</v>
      </c>
      <c r="Y269" s="14" t="s">
        <v>288</v>
      </c>
      <c r="Z269" s="14" t="s">
        <v>288</v>
      </c>
      <c r="AA269" s="14" t="s">
        <v>7</v>
      </c>
      <c r="AB269" s="14" t="s">
        <v>1101</v>
      </c>
      <c r="AC269" s="14" t="s">
        <v>8</v>
      </c>
      <c r="AD269" s="14" t="s">
        <v>27</v>
      </c>
      <c r="AE269" s="14" t="s">
        <v>5</v>
      </c>
      <c r="AF269" s="14" t="s">
        <v>290</v>
      </c>
      <c r="AG269" s="14" t="s">
        <v>291</v>
      </c>
      <c r="AH269" s="14" t="s">
        <v>1102</v>
      </c>
      <c r="AI269">
        <v>40070645</v>
      </c>
      <c r="AJ269" s="16">
        <v>45439.808379629627</v>
      </c>
      <c r="AK269">
        <v>1</v>
      </c>
      <c r="AL269">
        <v>207.88</v>
      </c>
      <c r="AM269">
        <v>37.42</v>
      </c>
      <c r="AN269">
        <v>245.3</v>
      </c>
      <c r="AO269" s="14" t="e">
        <f>VLOOKUP(PaquetesTramos_estados_1[[#This Row],[tienda_stock]],#REF!,2,0)</f>
        <v>#REF!</v>
      </c>
      <c r="AP269" s="18">
        <v>1.0138888888888888</v>
      </c>
      <c r="AQ269" s="19" t="str">
        <f>IF(PaquetesTramos_estados_1[[#This Row],[estado_paquete]]="Empaquetado","listo",PaquetesTramos_estados_1[[#This Row],[pagado]]+(PaquetesTramos_estados_1[[#This Row],[Lead Time]]-1))</f>
        <v>listo</v>
      </c>
      <c r="AR269" s="16" t="str">
        <f ca="1">IF(PaquetesTramos_estados_1[[#This Row],[estado_paquete]]="empaquetado","listo",TEXT((DAY(TODAY())-DAY(PaquetesTramos_estados_1[[#This Row],[pagado]])),"dd")&amp;" Dias")</f>
        <v>listo</v>
      </c>
      <c r="AS269" s="14" t="str">
        <f ca="1">IF(PaquetesTramos_estados_1[[#This Row],[estado_paquete]]="Empaquetado","listo",IF(NOW()&lt;PaquetesTramos_estados_1[[#This Row],[TimeLimite]],"Dentro de Tiempo","Fuera de Tiempo"))</f>
        <v>listo</v>
      </c>
      <c r="AT269" s="19" t="str">
        <f t="shared" si="4"/>
        <v>19:24</v>
      </c>
    </row>
    <row r="270" spans="1:46" x14ac:dyDescent="0.25">
      <c r="A270" s="14" t="s">
        <v>1103</v>
      </c>
      <c r="B270" s="14" t="s">
        <v>292</v>
      </c>
      <c r="C270" s="14" t="s">
        <v>130</v>
      </c>
      <c r="D270" s="14" t="s">
        <v>96</v>
      </c>
      <c r="E270" s="14" t="s">
        <v>131</v>
      </c>
      <c r="F270" s="14" t="s">
        <v>131</v>
      </c>
      <c r="G270" s="14" t="s">
        <v>35</v>
      </c>
      <c r="H270" s="14" t="s">
        <v>288</v>
      </c>
      <c r="I270" s="14" t="s">
        <v>288</v>
      </c>
      <c r="J270" s="15">
        <v>45447</v>
      </c>
      <c r="K270" s="14" t="s">
        <v>1104</v>
      </c>
      <c r="L270" s="16">
        <v>45439.839999999997</v>
      </c>
      <c r="M270" s="16">
        <v>45440.234699074077</v>
      </c>
      <c r="N270" s="16"/>
      <c r="O270" s="14" t="s">
        <v>288</v>
      </c>
      <c r="P270" s="14" t="s">
        <v>288</v>
      </c>
      <c r="Q270" s="14" t="s">
        <v>288</v>
      </c>
      <c r="R270" s="14" t="s">
        <v>288</v>
      </c>
      <c r="S270" s="14" t="s">
        <v>288</v>
      </c>
      <c r="T270" s="14" t="s">
        <v>292</v>
      </c>
      <c r="U270" s="14" t="s">
        <v>5</v>
      </c>
      <c r="V270" s="14" t="s">
        <v>6</v>
      </c>
      <c r="W270" s="14" t="s">
        <v>130</v>
      </c>
      <c r="X270" s="14" t="s">
        <v>96</v>
      </c>
      <c r="Y270" s="14" t="s">
        <v>131</v>
      </c>
      <c r="Z270" s="14" t="s">
        <v>131</v>
      </c>
      <c r="AA270" s="14" t="s">
        <v>7</v>
      </c>
      <c r="AB270" s="14" t="s">
        <v>1105</v>
      </c>
      <c r="AC270" s="14" t="s">
        <v>8</v>
      </c>
      <c r="AD270" s="14" t="s">
        <v>9</v>
      </c>
      <c r="AE270" s="14" t="s">
        <v>130</v>
      </c>
      <c r="AF270" s="14" t="s">
        <v>296</v>
      </c>
      <c r="AG270" s="14" t="s">
        <v>291</v>
      </c>
      <c r="AH270" s="14" t="s">
        <v>1106</v>
      </c>
      <c r="AI270">
        <v>40668105</v>
      </c>
      <c r="AJ270" s="16">
        <v>45439.839999999997</v>
      </c>
      <c r="AK270">
        <v>1</v>
      </c>
      <c r="AL270">
        <v>184</v>
      </c>
      <c r="AM270">
        <v>0</v>
      </c>
      <c r="AN270">
        <v>184</v>
      </c>
      <c r="AO270" s="14" t="e">
        <f>VLOOKUP(PaquetesTramos_estados_1[[#This Row],[tienda_stock]],#REF!,2,0)</f>
        <v>#REF!</v>
      </c>
      <c r="AP270" s="18">
        <v>1.0138888888888888</v>
      </c>
      <c r="AQ270" s="19" t="str">
        <f>IF(PaquetesTramos_estados_1[[#This Row],[estado_paquete]]="Empaquetado","listo",PaquetesTramos_estados_1[[#This Row],[pagado]]+(PaquetesTramos_estados_1[[#This Row],[Lead Time]]-1))</f>
        <v>listo</v>
      </c>
      <c r="AR270" s="16" t="str">
        <f ca="1">IF(PaquetesTramos_estados_1[[#This Row],[estado_paquete]]="empaquetado","listo",TEXT((DAY(TODAY())-DAY(PaquetesTramos_estados_1[[#This Row],[pagado]])),"dd")&amp;" Dias")</f>
        <v>listo</v>
      </c>
      <c r="AS270" s="14" t="str">
        <f ca="1">IF(PaquetesTramos_estados_1[[#This Row],[estado_paquete]]="Empaquetado","listo",IF(NOW()&lt;PaquetesTramos_estados_1[[#This Row],[TimeLimite]],"Dentro de Tiempo","Fuera de Tiempo"))</f>
        <v>listo</v>
      </c>
      <c r="AT270" s="19" t="str">
        <f t="shared" si="4"/>
        <v>20:09</v>
      </c>
    </row>
    <row r="271" spans="1:46" x14ac:dyDescent="0.25">
      <c r="A271" s="14" t="s">
        <v>1107</v>
      </c>
      <c r="B271" s="14" t="s">
        <v>292</v>
      </c>
      <c r="C271" s="14" t="s">
        <v>39</v>
      </c>
      <c r="D271" s="14" t="s">
        <v>40</v>
      </c>
      <c r="E271" s="14" t="s">
        <v>40</v>
      </c>
      <c r="F271" s="14" t="s">
        <v>40</v>
      </c>
      <c r="G271" s="14" t="s">
        <v>30</v>
      </c>
      <c r="H271" s="14" t="s">
        <v>1108</v>
      </c>
      <c r="I271" s="14" t="s">
        <v>288</v>
      </c>
      <c r="J271" s="15">
        <v>45448</v>
      </c>
      <c r="K271" s="14" t="s">
        <v>1109</v>
      </c>
      <c r="L271" s="16">
        <v>45439.842893518522</v>
      </c>
      <c r="M271" s="16">
        <v>45439.884409722225</v>
      </c>
      <c r="N271" s="16"/>
      <c r="O271" s="14" t="s">
        <v>288</v>
      </c>
      <c r="P271" s="14" t="s">
        <v>288</v>
      </c>
      <c r="Q271" s="14" t="s">
        <v>288</v>
      </c>
      <c r="R271" s="14" t="s">
        <v>288</v>
      </c>
      <c r="S271" s="14" t="s">
        <v>288</v>
      </c>
      <c r="T271" s="14" t="s">
        <v>292</v>
      </c>
      <c r="U271" s="14" t="s">
        <v>101</v>
      </c>
      <c r="V271" s="14" t="s">
        <v>6</v>
      </c>
      <c r="W271" s="14" t="s">
        <v>39</v>
      </c>
      <c r="X271" s="14" t="s">
        <v>40</v>
      </c>
      <c r="Y271" s="14" t="s">
        <v>40</v>
      </c>
      <c r="Z271" s="14" t="s">
        <v>40</v>
      </c>
      <c r="AA271" s="14" t="s">
        <v>7</v>
      </c>
      <c r="AB271" s="14" t="s">
        <v>1110</v>
      </c>
      <c r="AC271" s="14" t="s">
        <v>8</v>
      </c>
      <c r="AD271" s="14" t="s">
        <v>93</v>
      </c>
      <c r="AE271" s="14" t="s">
        <v>5</v>
      </c>
      <c r="AF271" s="14" t="s">
        <v>290</v>
      </c>
      <c r="AG271" s="14" t="s">
        <v>291</v>
      </c>
      <c r="AH271" s="14" t="s">
        <v>1111</v>
      </c>
      <c r="AI271">
        <v>44377822</v>
      </c>
      <c r="AJ271" s="16">
        <v>45439.842893518522</v>
      </c>
      <c r="AK271">
        <v>1</v>
      </c>
      <c r="AL271">
        <v>138.9</v>
      </c>
      <c r="AM271">
        <v>25</v>
      </c>
      <c r="AN271">
        <v>163.9</v>
      </c>
      <c r="AO271" s="14" t="e">
        <f>VLOOKUP(PaquetesTramos_estados_1[[#This Row],[tienda_stock]],#REF!,2,0)</f>
        <v>#REF!</v>
      </c>
      <c r="AP271" s="18">
        <v>1.0138888888888888</v>
      </c>
      <c r="AQ271" s="19" t="str">
        <f>IF(PaquetesTramos_estados_1[[#This Row],[estado_paquete]]="Empaquetado","listo",PaquetesTramos_estados_1[[#This Row],[pagado]]+(PaquetesTramos_estados_1[[#This Row],[Lead Time]]-1))</f>
        <v>listo</v>
      </c>
      <c r="AR271" s="16" t="str">
        <f ca="1">IF(PaquetesTramos_estados_1[[#This Row],[estado_paquete]]="empaquetado","listo",TEXT((DAY(TODAY())-DAY(PaquetesTramos_estados_1[[#This Row],[pagado]])),"dd")&amp;" Dias")</f>
        <v>listo</v>
      </c>
      <c r="AS271" s="14" t="str">
        <f ca="1">IF(PaquetesTramos_estados_1[[#This Row],[estado_paquete]]="Empaquetado","listo",IF(NOW()&lt;PaquetesTramos_estados_1[[#This Row],[TimeLimite]],"Dentro de Tiempo","Fuera de Tiempo"))</f>
        <v>listo</v>
      </c>
      <c r="AT271" s="19" t="str">
        <f t="shared" si="4"/>
        <v>20:13</v>
      </c>
    </row>
    <row r="272" spans="1:46" x14ac:dyDescent="0.25">
      <c r="A272" s="14" t="s">
        <v>1112</v>
      </c>
      <c r="B272" s="14" t="s">
        <v>292</v>
      </c>
      <c r="C272" s="14" t="s">
        <v>288</v>
      </c>
      <c r="D272" s="14" t="s">
        <v>163</v>
      </c>
      <c r="E272" s="14" t="s">
        <v>164</v>
      </c>
      <c r="F272" s="14" t="s">
        <v>164</v>
      </c>
      <c r="G272" s="14" t="s">
        <v>494</v>
      </c>
      <c r="H272" s="14" t="s">
        <v>1113</v>
      </c>
      <c r="I272" s="14" t="s">
        <v>288</v>
      </c>
      <c r="J272" s="15">
        <v>45442</v>
      </c>
      <c r="K272" s="14" t="s">
        <v>1114</v>
      </c>
      <c r="L272" s="16">
        <v>45439.866226851853</v>
      </c>
      <c r="M272" s="16">
        <v>45440.301817129628</v>
      </c>
      <c r="N272" s="16"/>
      <c r="O272" s="14" t="s">
        <v>288</v>
      </c>
      <c r="P272" s="14" t="s">
        <v>288</v>
      </c>
      <c r="Q272" s="14" t="s">
        <v>288</v>
      </c>
      <c r="R272" s="14" t="s">
        <v>288</v>
      </c>
      <c r="S272" s="14" t="s">
        <v>288</v>
      </c>
      <c r="T272" s="14" t="s">
        <v>292</v>
      </c>
      <c r="U272" s="14" t="s">
        <v>5</v>
      </c>
      <c r="V272" s="14" t="s">
        <v>87</v>
      </c>
      <c r="W272" s="14" t="s">
        <v>288</v>
      </c>
      <c r="X272" s="14" t="s">
        <v>288</v>
      </c>
      <c r="Y272" s="14" t="s">
        <v>288</v>
      </c>
      <c r="Z272" s="14" t="s">
        <v>288</v>
      </c>
      <c r="AA272" s="14" t="s">
        <v>7</v>
      </c>
      <c r="AB272" s="14" t="s">
        <v>1115</v>
      </c>
      <c r="AC272" s="14" t="s">
        <v>8</v>
      </c>
      <c r="AD272" s="14" t="s">
        <v>10</v>
      </c>
      <c r="AE272" s="14" t="s">
        <v>5</v>
      </c>
      <c r="AF272" s="14" t="s">
        <v>290</v>
      </c>
      <c r="AG272" s="14" t="s">
        <v>291</v>
      </c>
      <c r="AH272" s="14" t="s">
        <v>1116</v>
      </c>
      <c r="AI272">
        <v>40622505</v>
      </c>
      <c r="AJ272" s="16">
        <v>45439.866226851853</v>
      </c>
      <c r="AK272">
        <v>2</v>
      </c>
      <c r="AL272">
        <v>256.95</v>
      </c>
      <c r="AM272">
        <v>46.25</v>
      </c>
      <c r="AN272">
        <v>303.2</v>
      </c>
      <c r="AO272" s="14" t="e">
        <f>VLOOKUP(PaquetesTramos_estados_1[[#This Row],[tienda_stock]],#REF!,2,0)</f>
        <v>#REF!</v>
      </c>
      <c r="AP272" s="18">
        <v>1.0138888888888888</v>
      </c>
      <c r="AQ272" s="19" t="str">
        <f>IF(PaquetesTramos_estados_1[[#This Row],[estado_paquete]]="Empaquetado","listo",PaquetesTramos_estados_1[[#This Row],[pagado]]+(PaquetesTramos_estados_1[[#This Row],[Lead Time]]-1))</f>
        <v>listo</v>
      </c>
      <c r="AR272" s="16" t="str">
        <f ca="1">IF(PaquetesTramos_estados_1[[#This Row],[estado_paquete]]="empaquetado","listo",TEXT((DAY(TODAY())-DAY(PaquetesTramos_estados_1[[#This Row],[pagado]])),"dd")&amp;" Dias")</f>
        <v>listo</v>
      </c>
      <c r="AS272" s="14" t="str">
        <f ca="1">IF(PaquetesTramos_estados_1[[#This Row],[estado_paquete]]="Empaquetado","listo",IF(NOW()&lt;PaquetesTramos_estados_1[[#This Row],[TimeLimite]],"Dentro de Tiempo","Fuera de Tiempo"))</f>
        <v>listo</v>
      </c>
      <c r="AT272" s="19" t="str">
        <f t="shared" si="4"/>
        <v>20:47</v>
      </c>
    </row>
    <row r="273" spans="1:46" x14ac:dyDescent="0.25">
      <c r="A273" s="14" t="s">
        <v>1117</v>
      </c>
      <c r="B273" s="14" t="s">
        <v>292</v>
      </c>
      <c r="C273" s="14" t="s">
        <v>24</v>
      </c>
      <c r="D273" s="14" t="s">
        <v>1</v>
      </c>
      <c r="E273" s="14" t="s">
        <v>1</v>
      </c>
      <c r="F273" s="14" t="s">
        <v>25</v>
      </c>
      <c r="G273" s="14" t="s">
        <v>332</v>
      </c>
      <c r="H273" s="14" t="s">
        <v>288</v>
      </c>
      <c r="I273" s="14" t="s">
        <v>288</v>
      </c>
      <c r="J273" s="15">
        <v>45440</v>
      </c>
      <c r="K273" s="14" t="s">
        <v>1118</v>
      </c>
      <c r="L273" s="16">
        <v>45439.88790509259</v>
      </c>
      <c r="M273" s="16">
        <v>45439.90079861111</v>
      </c>
      <c r="N273" s="16"/>
      <c r="O273" s="14" t="s">
        <v>288</v>
      </c>
      <c r="P273" s="14" t="s">
        <v>288</v>
      </c>
      <c r="Q273" s="14" t="s">
        <v>288</v>
      </c>
      <c r="R273" s="14" t="s">
        <v>288</v>
      </c>
      <c r="S273" s="14" t="s">
        <v>288</v>
      </c>
      <c r="T273" s="14" t="s">
        <v>292</v>
      </c>
      <c r="U273" s="14" t="s">
        <v>26</v>
      </c>
      <c r="V273" s="14" t="s">
        <v>6</v>
      </c>
      <c r="W273" s="14" t="s">
        <v>24</v>
      </c>
      <c r="X273" s="14" t="s">
        <v>1</v>
      </c>
      <c r="Y273" s="14" t="s">
        <v>1</v>
      </c>
      <c r="Z273" s="14" t="s">
        <v>25</v>
      </c>
      <c r="AA273" s="14" t="s">
        <v>7</v>
      </c>
      <c r="AB273" s="14" t="s">
        <v>1119</v>
      </c>
      <c r="AC273" s="14" t="s">
        <v>8</v>
      </c>
      <c r="AD273" s="14" t="s">
        <v>27</v>
      </c>
      <c r="AE273" s="14" t="s">
        <v>5</v>
      </c>
      <c r="AF273" s="14" t="s">
        <v>290</v>
      </c>
      <c r="AG273" s="14" t="s">
        <v>291</v>
      </c>
      <c r="AH273" s="14" t="s">
        <v>1120</v>
      </c>
      <c r="AI273">
        <v>43195086</v>
      </c>
      <c r="AJ273" s="16">
        <v>45439.88790509259</v>
      </c>
      <c r="AK273">
        <v>2</v>
      </c>
      <c r="AL273">
        <v>67.62</v>
      </c>
      <c r="AM273">
        <v>12.18</v>
      </c>
      <c r="AN273">
        <v>79.8</v>
      </c>
      <c r="AO273" s="14" t="e">
        <f>VLOOKUP(PaquetesTramos_estados_1[[#This Row],[tienda_stock]],#REF!,2,0)</f>
        <v>#REF!</v>
      </c>
      <c r="AP273" s="18">
        <v>1.0138888888888888</v>
      </c>
      <c r="AQ273" s="19" t="str">
        <f>IF(PaquetesTramos_estados_1[[#This Row],[estado_paquete]]="Empaquetado","listo",PaquetesTramos_estados_1[[#This Row],[pagado]]+(PaquetesTramos_estados_1[[#This Row],[Lead Time]]-1))</f>
        <v>listo</v>
      </c>
      <c r="AR273" s="16" t="str">
        <f ca="1">IF(PaquetesTramos_estados_1[[#This Row],[estado_paquete]]="empaquetado","listo",TEXT((DAY(TODAY())-DAY(PaquetesTramos_estados_1[[#This Row],[pagado]])),"dd")&amp;" Dias")</f>
        <v>listo</v>
      </c>
      <c r="AS273" s="14" t="str">
        <f ca="1">IF(PaquetesTramos_estados_1[[#This Row],[estado_paquete]]="Empaquetado","listo",IF(NOW()&lt;PaquetesTramos_estados_1[[#This Row],[TimeLimite]],"Dentro de Tiempo","Fuera de Tiempo"))</f>
        <v>listo</v>
      </c>
      <c r="AT273" s="19" t="str">
        <f t="shared" si="4"/>
        <v>21:18</v>
      </c>
    </row>
    <row r="274" spans="1:46" x14ac:dyDescent="0.25">
      <c r="A274" s="14" t="s">
        <v>1650</v>
      </c>
      <c r="B274" s="14" t="s">
        <v>17</v>
      </c>
      <c r="C274" s="14" t="s">
        <v>36</v>
      </c>
      <c r="D274" s="14" t="s">
        <v>1</v>
      </c>
      <c r="E274" s="14" t="s">
        <v>1</v>
      </c>
      <c r="F274" s="14" t="s">
        <v>37</v>
      </c>
      <c r="G274" s="14" t="s">
        <v>30</v>
      </c>
      <c r="H274" s="14" t="s">
        <v>288</v>
      </c>
      <c r="I274" s="14" t="s">
        <v>288</v>
      </c>
      <c r="J274" s="15">
        <v>45443</v>
      </c>
      <c r="K274" s="14" t="s">
        <v>1651</v>
      </c>
      <c r="L274" s="16">
        <v>45439.939918981479</v>
      </c>
      <c r="M274" s="16"/>
      <c r="N274" s="16"/>
      <c r="O274" s="14" t="s">
        <v>288</v>
      </c>
      <c r="P274" s="14" t="s">
        <v>288</v>
      </c>
      <c r="Q274" s="14" t="s">
        <v>288</v>
      </c>
      <c r="R274" s="14" t="s">
        <v>288</v>
      </c>
      <c r="S274" s="14" t="s">
        <v>288</v>
      </c>
      <c r="T274" s="14" t="s">
        <v>17</v>
      </c>
      <c r="U274" s="14" t="s">
        <v>968</v>
      </c>
      <c r="V274" s="14" t="s">
        <v>6</v>
      </c>
      <c r="W274" s="14" t="s">
        <v>36</v>
      </c>
      <c r="X274" s="14" t="s">
        <v>1</v>
      </c>
      <c r="Y274" s="14" t="s">
        <v>1</v>
      </c>
      <c r="Z274" s="14" t="s">
        <v>37</v>
      </c>
      <c r="AA274" s="14" t="s">
        <v>7</v>
      </c>
      <c r="AB274" s="14" t="s">
        <v>1652</v>
      </c>
      <c r="AC274" s="14" t="s">
        <v>8</v>
      </c>
      <c r="AD274" s="14" t="s">
        <v>27</v>
      </c>
      <c r="AE274" s="14" t="s">
        <v>5</v>
      </c>
      <c r="AF274" s="14" t="s">
        <v>290</v>
      </c>
      <c r="AG274" s="14" t="s">
        <v>291</v>
      </c>
      <c r="AH274" s="14" t="s">
        <v>1653</v>
      </c>
      <c r="AI274">
        <v>42750467</v>
      </c>
      <c r="AJ274" s="16">
        <v>45439.939918981479</v>
      </c>
      <c r="AK274">
        <v>4</v>
      </c>
      <c r="AL274">
        <v>141</v>
      </c>
      <c r="AM274">
        <v>25.4</v>
      </c>
      <c r="AN274">
        <v>166.4</v>
      </c>
      <c r="AO274" s="14" t="e">
        <f>VLOOKUP(PaquetesTramos_estados_1[[#This Row],[tienda_stock]],#REF!,2,0)</f>
        <v>#REF!</v>
      </c>
      <c r="AP274" s="18">
        <v>1.0138888888888888</v>
      </c>
      <c r="AQ274" s="19">
        <f>IF(PaquetesTramos_estados_1[[#This Row],[estado_paquete]]="Empaquetado","listo",PaquetesTramos_estados_1[[#This Row],[pagado]]+(PaquetesTramos_estados_1[[#This Row],[Lead Time]]-1))</f>
        <v>45439.95380787037</v>
      </c>
      <c r="AR274" s="16" t="e">
        <f ca="1">IF(PaquetesTramos_estados_1[[#This Row],[estado_paquete]]="empaquetado","listo",TEXT((DAY(TODAY())-DAY(PaquetesTramos_estados_1[[#This Row],[pagado]])),"dd")&amp;" Dias")</f>
        <v>#VALUE!</v>
      </c>
      <c r="AS274" s="14" t="str">
        <f ca="1">IF(PaquetesTramos_estados_1[[#This Row],[estado_paquete]]="Empaquetado","listo",IF(NOW()&lt;PaquetesTramos_estados_1[[#This Row],[TimeLimite]],"Dentro de Tiempo","Fuera de Tiempo"))</f>
        <v>Fuera de Tiempo</v>
      </c>
      <c r="AT274" s="19" t="str">
        <f t="shared" si="4"/>
        <v>22:33</v>
      </c>
    </row>
    <row r="275" spans="1:46" x14ac:dyDescent="0.25">
      <c r="A275" s="14" t="s">
        <v>1654</v>
      </c>
      <c r="B275" s="14" t="s">
        <v>17</v>
      </c>
      <c r="C275" s="14" t="s">
        <v>52</v>
      </c>
      <c r="D275" s="14" t="s">
        <v>53</v>
      </c>
      <c r="E275" s="14" t="s">
        <v>54</v>
      </c>
      <c r="F275" s="14" t="s">
        <v>55</v>
      </c>
      <c r="G275" s="14" t="s">
        <v>35</v>
      </c>
      <c r="H275" s="14" t="s">
        <v>288</v>
      </c>
      <c r="I275" s="14" t="s">
        <v>288</v>
      </c>
      <c r="J275" s="15">
        <v>45446</v>
      </c>
      <c r="K275" s="14" t="s">
        <v>1655</v>
      </c>
      <c r="L275" s="16">
        <v>45440.29755787037</v>
      </c>
      <c r="M275" s="16"/>
      <c r="N275" s="16"/>
      <c r="O275" s="14" t="s">
        <v>288</v>
      </c>
      <c r="P275" s="14" t="s">
        <v>288</v>
      </c>
      <c r="Q275" s="14" t="s">
        <v>288</v>
      </c>
      <c r="R275" s="14" t="s">
        <v>288</v>
      </c>
      <c r="S275" s="14" t="s">
        <v>288</v>
      </c>
      <c r="T275" s="14" t="s">
        <v>17</v>
      </c>
      <c r="U275" s="14" t="s">
        <v>5</v>
      </c>
      <c r="V275" s="14" t="s">
        <v>6</v>
      </c>
      <c r="W275" s="14" t="s">
        <v>52</v>
      </c>
      <c r="X275" s="14" t="s">
        <v>53</v>
      </c>
      <c r="Y275" s="14" t="s">
        <v>54</v>
      </c>
      <c r="Z275" s="14" t="s">
        <v>55</v>
      </c>
      <c r="AA275" s="14" t="s">
        <v>7</v>
      </c>
      <c r="AB275" s="14" t="s">
        <v>1656</v>
      </c>
      <c r="AC275" s="14" t="s">
        <v>8</v>
      </c>
      <c r="AD275" s="14" t="s">
        <v>32</v>
      </c>
      <c r="AE275" s="14" t="s">
        <v>5</v>
      </c>
      <c r="AF275" s="14" t="s">
        <v>290</v>
      </c>
      <c r="AG275" s="14" t="s">
        <v>291</v>
      </c>
      <c r="AH275" s="14" t="s">
        <v>1657</v>
      </c>
      <c r="AI275">
        <v>70238331</v>
      </c>
      <c r="AJ275" s="16">
        <v>45440.29755787037</v>
      </c>
      <c r="AK275">
        <v>1</v>
      </c>
      <c r="AL275">
        <v>37.96</v>
      </c>
      <c r="AM275">
        <v>6.84</v>
      </c>
      <c r="AN275">
        <v>44.8</v>
      </c>
      <c r="AO275" s="14" t="e">
        <f>VLOOKUP(PaquetesTramos_estados_1[[#This Row],[tienda_stock]],#REF!,2,0)</f>
        <v>#REF!</v>
      </c>
      <c r="AP275" s="18">
        <v>1.0138888888888888</v>
      </c>
      <c r="AQ275" s="19">
        <f>IF(PaquetesTramos_estados_1[[#This Row],[estado_paquete]]="Empaquetado","listo",PaquetesTramos_estados_1[[#This Row],[pagado]]+(PaquetesTramos_estados_1[[#This Row],[Lead Time]]-1))</f>
        <v>45440.31144675926</v>
      </c>
      <c r="AR275" s="16" t="e">
        <f ca="1">IF(PaquetesTramos_estados_1[[#This Row],[estado_paquete]]="empaquetado","listo",TEXT((DAY(TODAY())-DAY(PaquetesTramos_estados_1[[#This Row],[pagado]])),"dd")&amp;" Dias")</f>
        <v>#VALUE!</v>
      </c>
      <c r="AS275" s="14" t="str">
        <f ca="1">IF(PaquetesTramos_estados_1[[#This Row],[estado_paquete]]="Empaquetado","listo",IF(NOW()&lt;PaquetesTramos_estados_1[[#This Row],[TimeLimite]],"Dentro de Tiempo","Fuera de Tiempo"))</f>
        <v>Fuera de Tiempo</v>
      </c>
      <c r="AT275" s="19" t="str">
        <f t="shared" si="4"/>
        <v>07:08</v>
      </c>
    </row>
    <row r="276" spans="1:46" x14ac:dyDescent="0.25">
      <c r="A276" s="14" t="s">
        <v>1658</v>
      </c>
      <c r="B276" s="14" t="s">
        <v>17</v>
      </c>
      <c r="C276" s="14" t="s">
        <v>5</v>
      </c>
      <c r="D276" s="14" t="s">
        <v>1</v>
      </c>
      <c r="E276" s="14" t="s">
        <v>1</v>
      </c>
      <c r="F276" s="14" t="s">
        <v>19</v>
      </c>
      <c r="G276" s="14" t="s">
        <v>3</v>
      </c>
      <c r="H276" s="14" t="s">
        <v>288</v>
      </c>
      <c r="I276" s="14" t="s">
        <v>288</v>
      </c>
      <c r="J276" s="15">
        <v>45439</v>
      </c>
      <c r="K276" s="14" t="s">
        <v>1659</v>
      </c>
      <c r="L276" s="16">
        <v>45438.894490740742</v>
      </c>
      <c r="M276" s="16"/>
      <c r="N276" s="16"/>
      <c r="O276" s="14" t="s">
        <v>288</v>
      </c>
      <c r="P276" s="14" t="s">
        <v>288</v>
      </c>
      <c r="Q276" s="14" t="s">
        <v>288</v>
      </c>
      <c r="R276" s="14" t="s">
        <v>288</v>
      </c>
      <c r="S276" s="14" t="s">
        <v>288</v>
      </c>
      <c r="T276" s="14" t="s">
        <v>17</v>
      </c>
      <c r="U276" s="14" t="s">
        <v>75</v>
      </c>
      <c r="V276" s="14" t="s">
        <v>6</v>
      </c>
      <c r="W276" s="14" t="s">
        <v>145</v>
      </c>
      <c r="X276" s="14" t="s">
        <v>1</v>
      </c>
      <c r="Y276" s="14" t="s">
        <v>1</v>
      </c>
      <c r="Z276" s="14" t="s">
        <v>121</v>
      </c>
      <c r="AA276" s="14" t="s">
        <v>7</v>
      </c>
      <c r="AB276" s="14" t="s">
        <v>1660</v>
      </c>
      <c r="AC276" s="14" t="s">
        <v>8</v>
      </c>
      <c r="AD276" s="14" t="s">
        <v>9</v>
      </c>
      <c r="AE276" s="14" t="s">
        <v>145</v>
      </c>
      <c r="AF276" s="14" t="s">
        <v>290</v>
      </c>
      <c r="AG276" s="14" t="s">
        <v>291</v>
      </c>
      <c r="AH276" s="14" t="s">
        <v>1661</v>
      </c>
      <c r="AI276">
        <v>74410247</v>
      </c>
      <c r="AJ276" s="16">
        <v>45438.894490740742</v>
      </c>
      <c r="AK276">
        <v>1</v>
      </c>
      <c r="AL276">
        <v>69.319999999999993</v>
      </c>
      <c r="AM276">
        <v>12.48</v>
      </c>
      <c r="AN276">
        <v>81.8</v>
      </c>
      <c r="AO276" s="14" t="e">
        <f>VLOOKUP(PaquetesTramos_estados_1[[#This Row],[tienda_stock]],#REF!,2,0)</f>
        <v>#REF!</v>
      </c>
      <c r="AP276" s="18">
        <v>1.0138888888888888</v>
      </c>
      <c r="AQ276" s="19">
        <f>IF(PaquetesTramos_estados_1[[#This Row],[estado_paquete]]="Empaquetado","listo",PaquetesTramos_estados_1[[#This Row],[pagado]]+(PaquetesTramos_estados_1[[#This Row],[Lead Time]]-1))</f>
        <v>45438.908379629633</v>
      </c>
      <c r="AR276" s="16" t="e">
        <f ca="1">IF(PaquetesTramos_estados_1[[#This Row],[estado_paquete]]="empaquetado","listo",TEXT((DAY(TODAY())-DAY(PaquetesTramos_estados_1[[#This Row],[pagado]])),"dd")&amp;" Dias")</f>
        <v>#VALUE!</v>
      </c>
      <c r="AS2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276" s="19" t="str">
        <f t="shared" si="4"/>
        <v>21:28</v>
      </c>
    </row>
    <row r="277" spans="1:46" x14ac:dyDescent="0.25">
      <c r="A277" s="14" t="s">
        <v>1662</v>
      </c>
      <c r="B277" s="14" t="s">
        <v>17</v>
      </c>
      <c r="C277" s="14" t="s">
        <v>75</v>
      </c>
      <c r="D277" s="14" t="s">
        <v>1</v>
      </c>
      <c r="E277" s="14" t="s">
        <v>1</v>
      </c>
      <c r="F277" s="14" t="s">
        <v>19</v>
      </c>
      <c r="G277" s="14" t="s">
        <v>288</v>
      </c>
      <c r="H277" s="14" t="s">
        <v>288</v>
      </c>
      <c r="I277" s="14" t="s">
        <v>288</v>
      </c>
      <c r="J277" s="15">
        <v>45439</v>
      </c>
      <c r="K277" s="14" t="s">
        <v>1663</v>
      </c>
      <c r="L277" s="16">
        <v>45439.391412037039</v>
      </c>
      <c r="M277" s="16"/>
      <c r="N277" s="16"/>
      <c r="O277" s="14" t="s">
        <v>288</v>
      </c>
      <c r="P277" s="14" t="s">
        <v>288</v>
      </c>
      <c r="Q277" s="14" t="s">
        <v>288</v>
      </c>
      <c r="R277" s="14" t="s">
        <v>288</v>
      </c>
      <c r="S277" s="14" t="s">
        <v>288</v>
      </c>
      <c r="T277" s="14" t="s">
        <v>17</v>
      </c>
      <c r="U277" s="14" t="s">
        <v>75</v>
      </c>
      <c r="V277" s="14" t="s">
        <v>85</v>
      </c>
      <c r="W277" s="14" t="s">
        <v>75</v>
      </c>
      <c r="X277" s="14" t="s">
        <v>1</v>
      </c>
      <c r="Y277" s="14" t="s">
        <v>1</v>
      </c>
      <c r="Z277" s="14" t="s">
        <v>19</v>
      </c>
      <c r="AA277" s="14" t="s">
        <v>7</v>
      </c>
      <c r="AB277" s="14" t="s">
        <v>1664</v>
      </c>
      <c r="AC277" s="14" t="s">
        <v>8</v>
      </c>
      <c r="AD277" s="14" t="s">
        <v>88</v>
      </c>
      <c r="AE277" s="14" t="s">
        <v>5</v>
      </c>
      <c r="AF277" s="14" t="s">
        <v>290</v>
      </c>
      <c r="AG277" s="14" t="s">
        <v>291</v>
      </c>
      <c r="AH277" s="14" t="s">
        <v>1665</v>
      </c>
      <c r="AI277">
        <v>75424039</v>
      </c>
      <c r="AJ277" s="16">
        <v>45439.391412037039</v>
      </c>
      <c r="AK277">
        <v>3</v>
      </c>
      <c r="AL277">
        <v>182.54</v>
      </c>
      <c r="AM277">
        <v>32.86</v>
      </c>
      <c r="AN277">
        <v>215.4</v>
      </c>
      <c r="AO277" s="14" t="e">
        <f>VLOOKUP(PaquetesTramos_estados_1[[#This Row],[tienda_stock]],#REF!,2,0)</f>
        <v>#REF!</v>
      </c>
      <c r="AP277" s="18">
        <v>1.0138888888888888</v>
      </c>
      <c r="AQ277" s="19">
        <f>IF(PaquetesTramos_estados_1[[#This Row],[estado_paquete]]="Empaquetado","listo",PaquetesTramos_estados_1[[#This Row],[pagado]]+(PaquetesTramos_estados_1[[#This Row],[Lead Time]]-1))</f>
        <v>45439.40530092593</v>
      </c>
      <c r="AR277" s="16" t="e">
        <f ca="1">IF(PaquetesTramos_estados_1[[#This Row],[estado_paquete]]="empaquetado","listo",TEXT((DAY(TODAY())-DAY(PaquetesTramos_estados_1[[#This Row],[pagado]])),"dd")&amp;" Dias")</f>
        <v>#VALUE!</v>
      </c>
      <c r="AS2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277" s="19" t="str">
        <f t="shared" si="4"/>
        <v>09:23</v>
      </c>
    </row>
    <row r="278" spans="1:46" x14ac:dyDescent="0.25">
      <c r="A278" s="14" t="s">
        <v>1666</v>
      </c>
      <c r="B278" s="14" t="s">
        <v>292</v>
      </c>
      <c r="C278" s="14" t="s">
        <v>42</v>
      </c>
      <c r="D278" s="14" t="s">
        <v>29</v>
      </c>
      <c r="E278" s="14" t="s">
        <v>29</v>
      </c>
      <c r="F278" s="14" t="s">
        <v>29</v>
      </c>
      <c r="G278" s="14" t="s">
        <v>35</v>
      </c>
      <c r="H278" s="14" t="s">
        <v>288</v>
      </c>
      <c r="I278" s="14" t="s">
        <v>288</v>
      </c>
      <c r="J278" s="15">
        <v>45443</v>
      </c>
      <c r="K278" s="14" t="s">
        <v>1667</v>
      </c>
      <c r="L278" s="16">
        <v>45439.4841087963</v>
      </c>
      <c r="M278" s="16">
        <v>45439.727905092594</v>
      </c>
      <c r="N278" s="16"/>
      <c r="O278" s="14" t="s">
        <v>288</v>
      </c>
      <c r="P278" s="14" t="s">
        <v>288</v>
      </c>
      <c r="Q278" s="14" t="s">
        <v>288</v>
      </c>
      <c r="R278" s="14" t="s">
        <v>288</v>
      </c>
      <c r="S278" s="14" t="s">
        <v>288</v>
      </c>
      <c r="T278" s="14" t="s">
        <v>292</v>
      </c>
      <c r="U278" s="14" t="s">
        <v>5</v>
      </c>
      <c r="V278" s="14" t="s">
        <v>6</v>
      </c>
      <c r="W278" s="14" t="s">
        <v>42</v>
      </c>
      <c r="X278" s="14" t="s">
        <v>29</v>
      </c>
      <c r="Y278" s="14" t="s">
        <v>29</v>
      </c>
      <c r="Z278" s="14" t="s">
        <v>29</v>
      </c>
      <c r="AA278" s="14" t="s">
        <v>7</v>
      </c>
      <c r="AB278" s="14" t="s">
        <v>1668</v>
      </c>
      <c r="AC278" s="14" t="s">
        <v>8</v>
      </c>
      <c r="AD278" s="14" t="s">
        <v>32</v>
      </c>
      <c r="AE278" s="14" t="s">
        <v>5</v>
      </c>
      <c r="AF278" s="14" t="s">
        <v>290</v>
      </c>
      <c r="AG278" s="14" t="s">
        <v>291</v>
      </c>
      <c r="AH278" s="14" t="s">
        <v>1669</v>
      </c>
      <c r="AI278">
        <v>70332387</v>
      </c>
      <c r="AJ278" s="16">
        <v>45439.4841087963</v>
      </c>
      <c r="AK278">
        <v>1</v>
      </c>
      <c r="AL278">
        <v>50.34</v>
      </c>
      <c r="AM278">
        <v>9.06</v>
      </c>
      <c r="AN278">
        <v>59.4</v>
      </c>
      <c r="AO278" s="14" t="e">
        <f>VLOOKUP(PaquetesTramos_estados_1[[#This Row],[tienda_stock]],#REF!,2,0)</f>
        <v>#REF!</v>
      </c>
      <c r="AP278" s="18">
        <v>1.0138888888888888</v>
      </c>
      <c r="AQ278" s="19" t="str">
        <f>IF(PaquetesTramos_estados_1[[#This Row],[estado_paquete]]="Empaquetado","listo",PaquetesTramos_estados_1[[#This Row],[pagado]]+(PaquetesTramos_estados_1[[#This Row],[Lead Time]]-1))</f>
        <v>listo</v>
      </c>
      <c r="AR278" s="16" t="str">
        <f ca="1">IF(PaquetesTramos_estados_1[[#This Row],[estado_paquete]]="empaquetado","listo",TEXT((DAY(TODAY())-DAY(PaquetesTramos_estados_1[[#This Row],[pagado]])),"dd")&amp;" Dias")</f>
        <v>listo</v>
      </c>
      <c r="AS278" s="14" t="str">
        <f ca="1">IF(PaquetesTramos_estados_1[[#This Row],[estado_paquete]]="Empaquetado","listo",IF(NOW()&lt;PaquetesTramos_estados_1[[#This Row],[TimeLimite]],"Dentro de Tiempo","Fuera de Tiempo"))</f>
        <v>listo</v>
      </c>
      <c r="AT278" s="19" t="str">
        <f t="shared" si="4"/>
        <v>11:37</v>
      </c>
    </row>
    <row r="279" spans="1:46" x14ac:dyDescent="0.25">
      <c r="A279" s="14" t="s">
        <v>1670</v>
      </c>
      <c r="B279" s="14" t="s">
        <v>292</v>
      </c>
      <c r="C279" s="14" t="s">
        <v>63</v>
      </c>
      <c r="D279" s="14" t="s">
        <v>64</v>
      </c>
      <c r="E279" s="14" t="s">
        <v>65</v>
      </c>
      <c r="F279" s="14" t="s">
        <v>66</v>
      </c>
      <c r="G279" s="14" t="s">
        <v>35</v>
      </c>
      <c r="H279" s="14" t="s">
        <v>288</v>
      </c>
      <c r="I279" s="14" t="s">
        <v>288</v>
      </c>
      <c r="J279" s="15">
        <v>45443</v>
      </c>
      <c r="K279" s="14" t="s">
        <v>1671</v>
      </c>
      <c r="L279" s="16">
        <v>45439.531064814815</v>
      </c>
      <c r="M279" s="16">
        <v>45439.580312500002</v>
      </c>
      <c r="N279" s="16"/>
      <c r="O279" s="14" t="s">
        <v>288</v>
      </c>
      <c r="P279" s="14" t="s">
        <v>288</v>
      </c>
      <c r="Q279" s="14" t="s">
        <v>288</v>
      </c>
      <c r="R279" s="14" t="s">
        <v>288</v>
      </c>
      <c r="S279" s="14" t="s">
        <v>288</v>
      </c>
      <c r="T279" s="14" t="s">
        <v>292</v>
      </c>
      <c r="U279" s="14" t="s">
        <v>5</v>
      </c>
      <c r="V279" s="14" t="s">
        <v>6</v>
      </c>
      <c r="W279" s="14" t="s">
        <v>63</v>
      </c>
      <c r="X279" s="14" t="s">
        <v>64</v>
      </c>
      <c r="Y279" s="14" t="s">
        <v>65</v>
      </c>
      <c r="Z279" s="14" t="s">
        <v>66</v>
      </c>
      <c r="AA279" s="14" t="s">
        <v>7</v>
      </c>
      <c r="AB279" s="14" t="s">
        <v>1672</v>
      </c>
      <c r="AC279" s="14" t="s">
        <v>8</v>
      </c>
      <c r="AD279" s="14" t="s">
        <v>32</v>
      </c>
      <c r="AE279" s="14" t="s">
        <v>5</v>
      </c>
      <c r="AF279" s="14" t="s">
        <v>290</v>
      </c>
      <c r="AG279" s="14" t="s">
        <v>291</v>
      </c>
      <c r="AH279" s="14" t="s">
        <v>1673</v>
      </c>
      <c r="AI279">
        <v>32964879</v>
      </c>
      <c r="AJ279" s="16">
        <v>45439.531064814815</v>
      </c>
      <c r="AK279">
        <v>1</v>
      </c>
      <c r="AL279">
        <v>145.93</v>
      </c>
      <c r="AM279">
        <v>26.27</v>
      </c>
      <c r="AN279">
        <v>172.2</v>
      </c>
      <c r="AO279" s="14" t="e">
        <f>VLOOKUP(PaquetesTramos_estados_1[[#This Row],[tienda_stock]],#REF!,2,0)</f>
        <v>#REF!</v>
      </c>
      <c r="AP279" s="18">
        <v>1.0138888888888888</v>
      </c>
      <c r="AQ279" s="19" t="str">
        <f>IF(PaquetesTramos_estados_1[[#This Row],[estado_paquete]]="Empaquetado","listo",PaquetesTramos_estados_1[[#This Row],[pagado]]+(PaquetesTramos_estados_1[[#This Row],[Lead Time]]-1))</f>
        <v>listo</v>
      </c>
      <c r="AR279" s="16" t="str">
        <f ca="1">IF(PaquetesTramos_estados_1[[#This Row],[estado_paquete]]="empaquetado","listo",TEXT((DAY(TODAY())-DAY(PaquetesTramos_estados_1[[#This Row],[pagado]])),"dd")&amp;" Dias")</f>
        <v>listo</v>
      </c>
      <c r="AS279" s="14" t="str">
        <f ca="1">IF(PaquetesTramos_estados_1[[#This Row],[estado_paquete]]="Empaquetado","listo",IF(NOW()&lt;PaquetesTramos_estados_1[[#This Row],[TimeLimite]],"Dentro de Tiempo","Fuera de Tiempo"))</f>
        <v>listo</v>
      </c>
      <c r="AT279" s="19" t="str">
        <f t="shared" si="4"/>
        <v>12:44</v>
      </c>
    </row>
    <row r="280" spans="1:46" x14ac:dyDescent="0.25">
      <c r="A280" s="14" t="s">
        <v>1674</v>
      </c>
      <c r="B280" s="14" t="s">
        <v>292</v>
      </c>
      <c r="C280" s="14" t="s">
        <v>76</v>
      </c>
      <c r="D280" s="14" t="s">
        <v>77</v>
      </c>
      <c r="E280" s="14" t="s">
        <v>78</v>
      </c>
      <c r="F280" s="14" t="s">
        <v>79</v>
      </c>
      <c r="G280" s="14" t="s">
        <v>35</v>
      </c>
      <c r="H280" s="14" t="s">
        <v>288</v>
      </c>
      <c r="I280" s="14" t="s">
        <v>288</v>
      </c>
      <c r="J280" s="15">
        <v>45444</v>
      </c>
      <c r="K280" s="14" t="s">
        <v>1675</v>
      </c>
      <c r="L280" s="16">
        <v>45439.550891203704</v>
      </c>
      <c r="M280" s="16">
        <v>45439.677476851852</v>
      </c>
      <c r="N280" s="16"/>
      <c r="O280" s="14" t="s">
        <v>288</v>
      </c>
      <c r="P280" s="14" t="s">
        <v>288</v>
      </c>
      <c r="Q280" s="14" t="s">
        <v>288</v>
      </c>
      <c r="R280" s="14" t="s">
        <v>288</v>
      </c>
      <c r="S280" s="14" t="s">
        <v>288</v>
      </c>
      <c r="T280" s="14" t="s">
        <v>292</v>
      </c>
      <c r="U280" s="14" t="s">
        <v>5</v>
      </c>
      <c r="V280" s="14" t="s">
        <v>6</v>
      </c>
      <c r="W280" s="14" t="s">
        <v>76</v>
      </c>
      <c r="X280" s="14" t="s">
        <v>77</v>
      </c>
      <c r="Y280" s="14" t="s">
        <v>78</v>
      </c>
      <c r="Z280" s="14" t="s">
        <v>79</v>
      </c>
      <c r="AA280" s="14" t="s">
        <v>56</v>
      </c>
      <c r="AB280" s="14" t="s">
        <v>1676</v>
      </c>
      <c r="AC280" s="14" t="s">
        <v>8</v>
      </c>
      <c r="AD280" s="14" t="s">
        <v>10</v>
      </c>
      <c r="AE280" s="14" t="s">
        <v>76</v>
      </c>
      <c r="AF280" s="14" t="s">
        <v>295</v>
      </c>
      <c r="AG280" s="14" t="s">
        <v>291</v>
      </c>
      <c r="AH280" s="14" t="s">
        <v>1677</v>
      </c>
      <c r="AI280">
        <v>45915395</v>
      </c>
      <c r="AJ280" s="16">
        <v>45439.550891203704</v>
      </c>
      <c r="AK280">
        <v>2</v>
      </c>
      <c r="AL280">
        <v>94.7</v>
      </c>
      <c r="AM280">
        <v>0</v>
      </c>
      <c r="AN280">
        <v>94.7</v>
      </c>
      <c r="AO280" s="14" t="e">
        <f>VLOOKUP(PaquetesTramos_estados_1[[#This Row],[tienda_stock]],#REF!,2,0)</f>
        <v>#REF!</v>
      </c>
      <c r="AP280" s="18">
        <v>1.0138888888888888</v>
      </c>
      <c r="AQ280" s="19" t="str">
        <f>IF(PaquetesTramos_estados_1[[#This Row],[estado_paquete]]="Empaquetado","listo",PaquetesTramos_estados_1[[#This Row],[pagado]]+(PaquetesTramos_estados_1[[#This Row],[Lead Time]]-1))</f>
        <v>listo</v>
      </c>
      <c r="AR280" s="16" t="str">
        <f ca="1">IF(PaquetesTramos_estados_1[[#This Row],[estado_paquete]]="empaquetado","listo",TEXT((DAY(TODAY())-DAY(PaquetesTramos_estados_1[[#This Row],[pagado]])),"dd")&amp;" Dias")</f>
        <v>listo</v>
      </c>
      <c r="AS280" s="14" t="str">
        <f ca="1">IF(PaquetesTramos_estados_1[[#This Row],[estado_paquete]]="Empaquetado","listo",IF(NOW()&lt;PaquetesTramos_estados_1[[#This Row],[TimeLimite]],"Dentro de Tiempo","Fuera de Tiempo"))</f>
        <v>listo</v>
      </c>
      <c r="AT280" s="19" t="str">
        <f t="shared" si="4"/>
        <v>13:13</v>
      </c>
    </row>
    <row r="281" spans="1:46" x14ac:dyDescent="0.25">
      <c r="A281" s="14" t="s">
        <v>1678</v>
      </c>
      <c r="B281" s="14" t="s">
        <v>292</v>
      </c>
      <c r="C281" s="14" t="s">
        <v>288</v>
      </c>
      <c r="D281" s="14" t="s">
        <v>1</v>
      </c>
      <c r="E281" s="14" t="s">
        <v>1</v>
      </c>
      <c r="F281" s="14" t="s">
        <v>2</v>
      </c>
      <c r="G281" s="14" t="s">
        <v>30</v>
      </c>
      <c r="H281" s="14" t="s">
        <v>1679</v>
      </c>
      <c r="I281" s="14" t="s">
        <v>288</v>
      </c>
      <c r="J281" s="15">
        <v>45441</v>
      </c>
      <c r="K281" s="14" t="s">
        <v>1680</v>
      </c>
      <c r="L281" s="16">
        <v>45439.605775462966</v>
      </c>
      <c r="M281" s="16">
        <v>45439.647199074076</v>
      </c>
      <c r="N281" s="16"/>
      <c r="O281" s="14" t="s">
        <v>288</v>
      </c>
      <c r="P281" s="14" t="s">
        <v>288</v>
      </c>
      <c r="Q281" s="14" t="s">
        <v>288</v>
      </c>
      <c r="R281" s="14" t="s">
        <v>288</v>
      </c>
      <c r="S281" s="14" t="s">
        <v>288</v>
      </c>
      <c r="T281" s="14" t="s">
        <v>292</v>
      </c>
      <c r="U281" s="14" t="s">
        <v>11</v>
      </c>
      <c r="V281" s="14" t="s">
        <v>87</v>
      </c>
      <c r="W281" s="14" t="s">
        <v>288</v>
      </c>
      <c r="X281" s="14" t="s">
        <v>288</v>
      </c>
      <c r="Y281" s="14" t="s">
        <v>288</v>
      </c>
      <c r="Z281" s="14" t="s">
        <v>288</v>
      </c>
      <c r="AA281" s="14" t="s">
        <v>7</v>
      </c>
      <c r="AB281" s="14" t="s">
        <v>1681</v>
      </c>
      <c r="AC281" s="14" t="s">
        <v>8</v>
      </c>
      <c r="AD281" s="14" t="s">
        <v>27</v>
      </c>
      <c r="AE281" s="14" t="s">
        <v>5</v>
      </c>
      <c r="AF281" s="14" t="s">
        <v>290</v>
      </c>
      <c r="AG281" s="14" t="s">
        <v>291</v>
      </c>
      <c r="AH281" s="14" t="s">
        <v>1682</v>
      </c>
      <c r="AI281">
        <v>46982643</v>
      </c>
      <c r="AJ281" s="16">
        <v>45439.605775462966</v>
      </c>
      <c r="AK281">
        <v>4</v>
      </c>
      <c r="AL281">
        <v>302.79000000000002</v>
      </c>
      <c r="AM281">
        <v>54.51</v>
      </c>
      <c r="AN281">
        <v>357.3</v>
      </c>
      <c r="AO281" s="14" t="e">
        <f>VLOOKUP(PaquetesTramos_estados_1[[#This Row],[tienda_stock]],#REF!,2,0)</f>
        <v>#REF!</v>
      </c>
      <c r="AP281" s="18">
        <v>1.0138888888888888</v>
      </c>
      <c r="AQ281" s="19" t="str">
        <f>IF(PaquetesTramos_estados_1[[#This Row],[estado_paquete]]="Empaquetado","listo",PaquetesTramos_estados_1[[#This Row],[pagado]]+(PaquetesTramos_estados_1[[#This Row],[Lead Time]]-1))</f>
        <v>listo</v>
      </c>
      <c r="AR281" s="16" t="str">
        <f ca="1">IF(PaquetesTramos_estados_1[[#This Row],[estado_paquete]]="empaquetado","listo",TEXT((DAY(TODAY())-DAY(PaquetesTramos_estados_1[[#This Row],[pagado]])),"dd")&amp;" Dias")</f>
        <v>listo</v>
      </c>
      <c r="AS281" s="14" t="str">
        <f ca="1">IF(PaquetesTramos_estados_1[[#This Row],[estado_paquete]]="Empaquetado","listo",IF(NOW()&lt;PaquetesTramos_estados_1[[#This Row],[TimeLimite]],"Dentro de Tiempo","Fuera de Tiempo"))</f>
        <v>listo</v>
      </c>
      <c r="AT281" s="19" t="str">
        <f t="shared" si="4"/>
        <v>14:32</v>
      </c>
    </row>
    <row r="282" spans="1:46" x14ac:dyDescent="0.25">
      <c r="A282" s="14" t="s">
        <v>1683</v>
      </c>
      <c r="B282" s="14" t="s">
        <v>292</v>
      </c>
      <c r="C282" s="14" t="s">
        <v>288</v>
      </c>
      <c r="D282" s="14" t="s">
        <v>1</v>
      </c>
      <c r="E282" s="14" t="s">
        <v>1</v>
      </c>
      <c r="F282" s="14" t="s">
        <v>2</v>
      </c>
      <c r="G282" s="14" t="s">
        <v>30</v>
      </c>
      <c r="H282" s="14" t="s">
        <v>1684</v>
      </c>
      <c r="I282" s="14" t="s">
        <v>288</v>
      </c>
      <c r="J282" s="15">
        <v>45441</v>
      </c>
      <c r="K282" s="14" t="s">
        <v>1685</v>
      </c>
      <c r="L282" s="16">
        <v>45439.605775462966</v>
      </c>
      <c r="M282" s="16">
        <v>45439.679606481484</v>
      </c>
      <c r="N282" s="16"/>
      <c r="O282" s="14" t="s">
        <v>288</v>
      </c>
      <c r="P282" s="14" t="s">
        <v>288</v>
      </c>
      <c r="Q282" s="14" t="s">
        <v>288</v>
      </c>
      <c r="R282" s="14" t="s">
        <v>288</v>
      </c>
      <c r="S282" s="14" t="s">
        <v>288</v>
      </c>
      <c r="T282" s="14" t="s">
        <v>292</v>
      </c>
      <c r="U282" s="14" t="s">
        <v>149</v>
      </c>
      <c r="V282" s="14" t="s">
        <v>87</v>
      </c>
      <c r="W282" s="14" t="s">
        <v>288</v>
      </c>
      <c r="X282" s="14" t="s">
        <v>288</v>
      </c>
      <c r="Y282" s="14" t="s">
        <v>288</v>
      </c>
      <c r="Z282" s="14" t="s">
        <v>288</v>
      </c>
      <c r="AA282" s="14" t="s">
        <v>7</v>
      </c>
      <c r="AB282" s="14" t="s">
        <v>1681</v>
      </c>
      <c r="AC282" s="14" t="s">
        <v>8</v>
      </c>
      <c r="AD282" s="14" t="s">
        <v>27</v>
      </c>
      <c r="AE282" s="14" t="s">
        <v>5</v>
      </c>
      <c r="AF282" s="14" t="s">
        <v>290</v>
      </c>
      <c r="AG282" s="14" t="s">
        <v>291</v>
      </c>
      <c r="AH282" s="14" t="s">
        <v>1682</v>
      </c>
      <c r="AI282">
        <v>46982643</v>
      </c>
      <c r="AJ282" s="16">
        <v>45439.605775462966</v>
      </c>
      <c r="AK282">
        <v>4</v>
      </c>
      <c r="AL282">
        <v>302.79000000000002</v>
      </c>
      <c r="AM282">
        <v>54.51</v>
      </c>
      <c r="AN282">
        <v>357.3</v>
      </c>
      <c r="AO282" s="14" t="e">
        <f>VLOOKUP(PaquetesTramos_estados_1[[#This Row],[tienda_stock]],#REF!,2,0)</f>
        <v>#REF!</v>
      </c>
      <c r="AP282" s="18">
        <v>1.0138888888888888</v>
      </c>
      <c r="AQ282" s="19" t="str">
        <f>IF(PaquetesTramos_estados_1[[#This Row],[estado_paquete]]="Empaquetado","listo",PaquetesTramos_estados_1[[#This Row],[pagado]]+(PaquetesTramos_estados_1[[#This Row],[Lead Time]]-1))</f>
        <v>listo</v>
      </c>
      <c r="AR282" s="16" t="str">
        <f ca="1">IF(PaquetesTramos_estados_1[[#This Row],[estado_paquete]]="empaquetado","listo",TEXT((DAY(TODAY())-DAY(PaquetesTramos_estados_1[[#This Row],[pagado]])),"dd")&amp;" Dias")</f>
        <v>listo</v>
      </c>
      <c r="AS282" s="14" t="str">
        <f ca="1">IF(PaquetesTramos_estados_1[[#This Row],[estado_paquete]]="Empaquetado","listo",IF(NOW()&lt;PaquetesTramos_estados_1[[#This Row],[TimeLimite]],"Dentro de Tiempo","Fuera de Tiempo"))</f>
        <v>listo</v>
      </c>
      <c r="AT282" s="19" t="str">
        <f t="shared" si="4"/>
        <v>14:32</v>
      </c>
    </row>
    <row r="283" spans="1:46" x14ac:dyDescent="0.25">
      <c r="A283" s="14" t="s">
        <v>1686</v>
      </c>
      <c r="B283" s="14" t="s">
        <v>292</v>
      </c>
      <c r="C283" s="14" t="s">
        <v>154</v>
      </c>
      <c r="D283" s="14" t="s">
        <v>91</v>
      </c>
      <c r="E283" s="14" t="s">
        <v>91</v>
      </c>
      <c r="F283" s="14" t="s">
        <v>91</v>
      </c>
      <c r="G283" s="14" t="s">
        <v>35</v>
      </c>
      <c r="H283" s="14" t="s">
        <v>288</v>
      </c>
      <c r="I283" s="14" t="s">
        <v>288</v>
      </c>
      <c r="J283" s="15">
        <v>45443</v>
      </c>
      <c r="K283" s="14" t="s">
        <v>1687</v>
      </c>
      <c r="L283" s="16">
        <v>45439.625972222224</v>
      </c>
      <c r="M283" s="16">
        <v>45439.858842592592</v>
      </c>
      <c r="N283" s="16"/>
      <c r="O283" s="14" t="s">
        <v>288</v>
      </c>
      <c r="P283" s="14" t="s">
        <v>288</v>
      </c>
      <c r="Q283" s="14" t="s">
        <v>288</v>
      </c>
      <c r="R283" s="14" t="s">
        <v>288</v>
      </c>
      <c r="S283" s="14" t="s">
        <v>288</v>
      </c>
      <c r="T283" s="14" t="s">
        <v>292</v>
      </c>
      <c r="U283" s="14" t="s">
        <v>5</v>
      </c>
      <c r="V283" s="14" t="s">
        <v>6</v>
      </c>
      <c r="W283" s="14" t="s">
        <v>154</v>
      </c>
      <c r="X283" s="14" t="s">
        <v>91</v>
      </c>
      <c r="Y283" s="14" t="s">
        <v>91</v>
      </c>
      <c r="Z283" s="14" t="s">
        <v>91</v>
      </c>
      <c r="AA283" s="14" t="s">
        <v>7</v>
      </c>
      <c r="AB283" s="14" t="s">
        <v>1688</v>
      </c>
      <c r="AC283" s="14" t="s">
        <v>8</v>
      </c>
      <c r="AD283" s="14" t="s">
        <v>27</v>
      </c>
      <c r="AE283" s="14" t="s">
        <v>1160</v>
      </c>
      <c r="AF283" s="14" t="s">
        <v>290</v>
      </c>
      <c r="AG283" s="14" t="s">
        <v>291</v>
      </c>
      <c r="AH283" s="14" t="s">
        <v>1689</v>
      </c>
      <c r="AI283">
        <v>40554838</v>
      </c>
      <c r="AJ283" s="16">
        <v>45439.625972222224</v>
      </c>
      <c r="AK283">
        <v>2</v>
      </c>
      <c r="AL283">
        <v>84.4</v>
      </c>
      <c r="AM283">
        <v>15.2</v>
      </c>
      <c r="AN283">
        <v>99.6</v>
      </c>
      <c r="AO283" s="14" t="e">
        <f>VLOOKUP(PaquetesTramos_estados_1[[#This Row],[tienda_stock]],#REF!,2,0)</f>
        <v>#REF!</v>
      </c>
      <c r="AP283" s="18">
        <v>1.0138888888888888</v>
      </c>
      <c r="AQ283" s="19" t="str">
        <f>IF(PaquetesTramos_estados_1[[#This Row],[estado_paquete]]="Empaquetado","listo",PaquetesTramos_estados_1[[#This Row],[pagado]]+(PaquetesTramos_estados_1[[#This Row],[Lead Time]]-1))</f>
        <v>listo</v>
      </c>
      <c r="AR283" s="16" t="str">
        <f ca="1">IF(PaquetesTramos_estados_1[[#This Row],[estado_paquete]]="empaquetado","listo",TEXT((DAY(TODAY())-DAY(PaquetesTramos_estados_1[[#This Row],[pagado]])),"dd")&amp;" Dias")</f>
        <v>listo</v>
      </c>
      <c r="AS283" s="14" t="str">
        <f ca="1">IF(PaquetesTramos_estados_1[[#This Row],[estado_paquete]]="Empaquetado","listo",IF(NOW()&lt;PaquetesTramos_estados_1[[#This Row],[TimeLimite]],"Dentro de Tiempo","Fuera de Tiempo"))</f>
        <v>listo</v>
      </c>
      <c r="AT283" s="19" t="str">
        <f t="shared" si="4"/>
        <v>15:01</v>
      </c>
    </row>
    <row r="284" spans="1:46" x14ac:dyDescent="0.25">
      <c r="A284" s="14" t="s">
        <v>1690</v>
      </c>
      <c r="B284" s="14" t="s">
        <v>292</v>
      </c>
      <c r="C284" s="14" t="s">
        <v>288</v>
      </c>
      <c r="D284" s="14" t="s">
        <v>1</v>
      </c>
      <c r="E284" s="14" t="s">
        <v>1</v>
      </c>
      <c r="F284" s="14" t="s">
        <v>307</v>
      </c>
      <c r="G284" s="14" t="s">
        <v>89</v>
      </c>
      <c r="H284" s="14" t="s">
        <v>288</v>
      </c>
      <c r="I284" s="14" t="s">
        <v>288</v>
      </c>
      <c r="J284" s="15">
        <v>45440</v>
      </c>
      <c r="K284" s="14" t="s">
        <v>1691</v>
      </c>
      <c r="L284" s="16">
        <v>45439.740127314813</v>
      </c>
      <c r="M284" s="16">
        <v>45440.136770833335</v>
      </c>
      <c r="N284" s="16"/>
      <c r="O284" s="14" t="s">
        <v>288</v>
      </c>
      <c r="P284" s="14" t="s">
        <v>288</v>
      </c>
      <c r="Q284" s="14" t="s">
        <v>288</v>
      </c>
      <c r="R284" s="14" t="s">
        <v>288</v>
      </c>
      <c r="S284" s="14" t="s">
        <v>288</v>
      </c>
      <c r="T284" s="14" t="s">
        <v>292</v>
      </c>
      <c r="U284" s="14" t="s">
        <v>5</v>
      </c>
      <c r="V284" s="14" t="s">
        <v>87</v>
      </c>
      <c r="W284" s="14" t="s">
        <v>288</v>
      </c>
      <c r="X284" s="14" t="s">
        <v>288</v>
      </c>
      <c r="Y284" s="14" t="s">
        <v>288</v>
      </c>
      <c r="Z284" s="14" t="s">
        <v>288</v>
      </c>
      <c r="AA284" s="14" t="s">
        <v>7</v>
      </c>
      <c r="AB284" s="14" t="s">
        <v>1692</v>
      </c>
      <c r="AC284" s="14" t="s">
        <v>8</v>
      </c>
      <c r="AD284" s="14" t="s">
        <v>32</v>
      </c>
      <c r="AE284" s="14" t="s">
        <v>5</v>
      </c>
      <c r="AF284" s="14" t="s">
        <v>290</v>
      </c>
      <c r="AG284" s="14" t="s">
        <v>291</v>
      </c>
      <c r="AH284" s="14" t="s">
        <v>1693</v>
      </c>
      <c r="AI284">
        <v>45141256</v>
      </c>
      <c r="AJ284" s="16">
        <v>45439.740127314813</v>
      </c>
      <c r="AK284">
        <v>1</v>
      </c>
      <c r="AL284">
        <v>411.1</v>
      </c>
      <c r="AM284">
        <v>74</v>
      </c>
      <c r="AN284">
        <v>485.1</v>
      </c>
      <c r="AO284" s="14" t="e">
        <f>VLOOKUP(PaquetesTramos_estados_1[[#This Row],[tienda_stock]],#REF!,2,0)</f>
        <v>#REF!</v>
      </c>
      <c r="AP284" s="18">
        <v>1.0138888888888888</v>
      </c>
      <c r="AQ284" s="19" t="str">
        <f>IF(PaquetesTramos_estados_1[[#This Row],[estado_paquete]]="Empaquetado","listo",PaquetesTramos_estados_1[[#This Row],[pagado]]+(PaquetesTramos_estados_1[[#This Row],[Lead Time]]-1))</f>
        <v>listo</v>
      </c>
      <c r="AR284" s="16" t="str">
        <f ca="1">IF(PaquetesTramos_estados_1[[#This Row],[estado_paquete]]="empaquetado","listo",TEXT((DAY(TODAY())-DAY(PaquetesTramos_estados_1[[#This Row],[pagado]])),"dd")&amp;" Dias")</f>
        <v>listo</v>
      </c>
      <c r="AS284" s="14" t="str">
        <f ca="1">IF(PaquetesTramos_estados_1[[#This Row],[estado_paquete]]="Empaquetado","listo",IF(NOW()&lt;PaquetesTramos_estados_1[[#This Row],[TimeLimite]],"Dentro de Tiempo","Fuera de Tiempo"))</f>
        <v>listo</v>
      </c>
      <c r="AT284" s="19" t="str">
        <f t="shared" si="4"/>
        <v>17:45</v>
      </c>
    </row>
    <row r="285" spans="1:46" x14ac:dyDescent="0.25">
      <c r="A285" s="14" t="s">
        <v>1694</v>
      </c>
      <c r="B285" s="14" t="s">
        <v>292</v>
      </c>
      <c r="C285" s="14" t="s">
        <v>288</v>
      </c>
      <c r="D285" s="14" t="s">
        <v>1</v>
      </c>
      <c r="E285" s="14" t="s">
        <v>1</v>
      </c>
      <c r="F285" s="14" t="s">
        <v>94</v>
      </c>
      <c r="G285" s="14" t="s">
        <v>30</v>
      </c>
      <c r="H285" s="14" t="s">
        <v>1695</v>
      </c>
      <c r="I285" s="14" t="s">
        <v>288</v>
      </c>
      <c r="J285" s="15">
        <v>45442</v>
      </c>
      <c r="K285" s="14" t="s">
        <v>1696</v>
      </c>
      <c r="L285" s="16">
        <v>45439.758009259262</v>
      </c>
      <c r="M285" s="16">
        <v>45440.338645833333</v>
      </c>
      <c r="N285" s="16"/>
      <c r="O285" s="14" t="s">
        <v>288</v>
      </c>
      <c r="P285" s="14" t="s">
        <v>288</v>
      </c>
      <c r="Q285" s="14" t="s">
        <v>288</v>
      </c>
      <c r="R285" s="14" t="s">
        <v>288</v>
      </c>
      <c r="S285" s="14" t="s">
        <v>288</v>
      </c>
      <c r="T285" s="14" t="s">
        <v>292</v>
      </c>
      <c r="U285" s="14" t="s">
        <v>41</v>
      </c>
      <c r="V285" s="14" t="s">
        <v>87</v>
      </c>
      <c r="W285" s="14" t="s">
        <v>288</v>
      </c>
      <c r="X285" s="14" t="s">
        <v>288</v>
      </c>
      <c r="Y285" s="14" t="s">
        <v>288</v>
      </c>
      <c r="Z285" s="14" t="s">
        <v>288</v>
      </c>
      <c r="AA285" s="14" t="s">
        <v>7</v>
      </c>
      <c r="AB285" s="14" t="s">
        <v>1697</v>
      </c>
      <c r="AC285" s="14" t="s">
        <v>8</v>
      </c>
      <c r="AD285" s="14" t="s">
        <v>27</v>
      </c>
      <c r="AE285" s="14" t="s">
        <v>5</v>
      </c>
      <c r="AF285" s="14" t="s">
        <v>290</v>
      </c>
      <c r="AG285" s="14" t="s">
        <v>291</v>
      </c>
      <c r="AH285" s="14" t="s">
        <v>1698</v>
      </c>
      <c r="AI285">
        <v>10542576</v>
      </c>
      <c r="AJ285" s="16">
        <v>45439.758009259262</v>
      </c>
      <c r="AK285">
        <v>2</v>
      </c>
      <c r="AL285">
        <v>99.75</v>
      </c>
      <c r="AM285">
        <v>17.95</v>
      </c>
      <c r="AN285">
        <v>117.7</v>
      </c>
      <c r="AO285" s="14" t="e">
        <f>VLOOKUP(PaquetesTramos_estados_1[[#This Row],[tienda_stock]],#REF!,2,0)</f>
        <v>#REF!</v>
      </c>
      <c r="AP285" s="18">
        <v>1.0138888888888888</v>
      </c>
      <c r="AQ285" s="19" t="str">
        <f>IF(PaquetesTramos_estados_1[[#This Row],[estado_paquete]]="Empaquetado","listo",PaquetesTramos_estados_1[[#This Row],[pagado]]+(PaquetesTramos_estados_1[[#This Row],[Lead Time]]-1))</f>
        <v>listo</v>
      </c>
      <c r="AR285" s="16" t="str">
        <f ca="1">IF(PaquetesTramos_estados_1[[#This Row],[estado_paquete]]="empaquetado","listo",TEXT((DAY(TODAY())-DAY(PaquetesTramos_estados_1[[#This Row],[pagado]])),"dd")&amp;" Dias")</f>
        <v>listo</v>
      </c>
      <c r="AS285" s="14" t="str">
        <f ca="1">IF(PaquetesTramos_estados_1[[#This Row],[estado_paquete]]="Empaquetado","listo",IF(NOW()&lt;PaquetesTramos_estados_1[[#This Row],[TimeLimite]],"Dentro de Tiempo","Fuera de Tiempo"))</f>
        <v>listo</v>
      </c>
      <c r="AT285" s="19" t="str">
        <f t="shared" si="4"/>
        <v>18:11</v>
      </c>
    </row>
    <row r="286" spans="1:46" x14ac:dyDescent="0.25">
      <c r="A286" s="14" t="s">
        <v>1699</v>
      </c>
      <c r="B286" s="14" t="s">
        <v>20</v>
      </c>
      <c r="C286" s="14" t="s">
        <v>101</v>
      </c>
      <c r="D286" s="14" t="s">
        <v>102</v>
      </c>
      <c r="E286" s="14" t="s">
        <v>103</v>
      </c>
      <c r="F286" s="14" t="s">
        <v>102</v>
      </c>
      <c r="G286" s="14" t="s">
        <v>35</v>
      </c>
      <c r="H286" s="14" t="s">
        <v>288</v>
      </c>
      <c r="I286" s="14" t="s">
        <v>288</v>
      </c>
      <c r="J286" s="15">
        <v>45442</v>
      </c>
      <c r="K286" s="14" t="s">
        <v>1700</v>
      </c>
      <c r="L286" s="16">
        <v>45439.76866898148</v>
      </c>
      <c r="M286" s="16"/>
      <c r="N286" s="16"/>
      <c r="O286" s="14" t="s">
        <v>288</v>
      </c>
      <c r="P286" s="14" t="s">
        <v>288</v>
      </c>
      <c r="Q286" s="14" t="s">
        <v>288</v>
      </c>
      <c r="R286" s="14" t="s">
        <v>288</v>
      </c>
      <c r="S286" s="14" t="s">
        <v>288</v>
      </c>
      <c r="T286" s="14" t="s">
        <v>20</v>
      </c>
      <c r="U286" s="14" t="s">
        <v>5</v>
      </c>
      <c r="V286" s="14" t="s">
        <v>6</v>
      </c>
      <c r="W286" s="14" t="s">
        <v>101</v>
      </c>
      <c r="X286" s="14" t="s">
        <v>102</v>
      </c>
      <c r="Y286" s="14" t="s">
        <v>103</v>
      </c>
      <c r="Z286" s="14" t="s">
        <v>102</v>
      </c>
      <c r="AA286" s="14" t="s">
        <v>7</v>
      </c>
      <c r="AB286" s="14" t="s">
        <v>1701</v>
      </c>
      <c r="AC286" s="14" t="s">
        <v>8</v>
      </c>
      <c r="AD286" s="14" t="s">
        <v>10</v>
      </c>
      <c r="AE286" s="14" t="s">
        <v>101</v>
      </c>
      <c r="AF286" s="14" t="s">
        <v>290</v>
      </c>
      <c r="AG286" s="14" t="s">
        <v>291</v>
      </c>
      <c r="AH286" s="14" t="s">
        <v>1702</v>
      </c>
      <c r="AI286">
        <v>70420274</v>
      </c>
      <c r="AJ286" s="16">
        <v>45439.76866898148</v>
      </c>
      <c r="AK286">
        <v>2</v>
      </c>
      <c r="AL286">
        <v>202.79</v>
      </c>
      <c r="AM286">
        <v>36.51</v>
      </c>
      <c r="AN286">
        <v>239.3</v>
      </c>
      <c r="AO286" s="14" t="e">
        <f>VLOOKUP(PaquetesTramos_estados_1[[#This Row],[tienda_stock]],#REF!,2,0)</f>
        <v>#REF!</v>
      </c>
      <c r="AP286" s="18">
        <v>1.0138888888888888</v>
      </c>
      <c r="AQ286" s="19">
        <f>IF(PaquetesTramos_estados_1[[#This Row],[estado_paquete]]="Empaquetado","listo",PaquetesTramos_estados_1[[#This Row],[pagado]]+(PaquetesTramos_estados_1[[#This Row],[Lead Time]]-1))</f>
        <v>45439.782557870371</v>
      </c>
      <c r="AR286" s="16" t="e">
        <f ca="1">IF(PaquetesTramos_estados_1[[#This Row],[estado_paquete]]="empaquetado","listo",TEXT((DAY(TODAY())-DAY(PaquetesTramos_estados_1[[#This Row],[pagado]])),"dd")&amp;" Dias")</f>
        <v>#VALUE!</v>
      </c>
      <c r="AS2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286" s="19" t="str">
        <f t="shared" si="4"/>
        <v>18:26</v>
      </c>
    </row>
    <row r="287" spans="1:46" x14ac:dyDescent="0.25">
      <c r="A287" s="14" t="s">
        <v>1703</v>
      </c>
      <c r="B287" s="14" t="s">
        <v>292</v>
      </c>
      <c r="C287" s="14" t="s">
        <v>288</v>
      </c>
      <c r="D287" s="14" t="s">
        <v>40</v>
      </c>
      <c r="E287" s="14" t="s">
        <v>233</v>
      </c>
      <c r="F287" s="14" t="s">
        <v>232</v>
      </c>
      <c r="G287" s="14" t="s">
        <v>30</v>
      </c>
      <c r="H287" s="14" t="s">
        <v>288</v>
      </c>
      <c r="I287" s="14" t="s">
        <v>288</v>
      </c>
      <c r="J287" s="15">
        <v>45447</v>
      </c>
      <c r="K287" s="14" t="s">
        <v>1704</v>
      </c>
      <c r="L287" s="16">
        <v>45439.808391203704</v>
      </c>
      <c r="M287" s="16">
        <v>45439.974814814814</v>
      </c>
      <c r="N287" s="16"/>
      <c r="O287" s="14" t="s">
        <v>288</v>
      </c>
      <c r="P287" s="14" t="s">
        <v>288</v>
      </c>
      <c r="Q287" s="14" t="s">
        <v>288</v>
      </c>
      <c r="R287" s="14" t="s">
        <v>288</v>
      </c>
      <c r="S287" s="14" t="s">
        <v>288</v>
      </c>
      <c r="T287" s="14" t="s">
        <v>292</v>
      </c>
      <c r="U287" s="14" t="s">
        <v>5</v>
      </c>
      <c r="V287" s="14" t="s">
        <v>87</v>
      </c>
      <c r="W287" s="14" t="s">
        <v>288</v>
      </c>
      <c r="X287" s="14" t="s">
        <v>288</v>
      </c>
      <c r="Y287" s="14" t="s">
        <v>288</v>
      </c>
      <c r="Z287" s="14" t="s">
        <v>288</v>
      </c>
      <c r="AA287" s="14" t="s">
        <v>56</v>
      </c>
      <c r="AB287" s="14" t="s">
        <v>1705</v>
      </c>
      <c r="AC287" s="14" t="s">
        <v>8</v>
      </c>
      <c r="AD287" s="14" t="s">
        <v>32</v>
      </c>
      <c r="AE287" s="14" t="s">
        <v>5</v>
      </c>
      <c r="AF287" s="14" t="s">
        <v>290</v>
      </c>
      <c r="AG287" s="14" t="s">
        <v>291</v>
      </c>
      <c r="AH287" s="14" t="s">
        <v>1706</v>
      </c>
      <c r="AI287">
        <v>73821456</v>
      </c>
      <c r="AJ287" s="16">
        <v>45439.808391203704</v>
      </c>
      <c r="AK287">
        <v>5</v>
      </c>
      <c r="AL287">
        <v>318.64</v>
      </c>
      <c r="AM287">
        <v>57.36</v>
      </c>
      <c r="AN287">
        <v>376</v>
      </c>
      <c r="AO287" s="14" t="e">
        <f>VLOOKUP(PaquetesTramos_estados_1[[#This Row],[tienda_stock]],#REF!,2,0)</f>
        <v>#REF!</v>
      </c>
      <c r="AP287" s="18">
        <v>1.0138888888888888</v>
      </c>
      <c r="AQ287" s="19" t="str">
        <f>IF(PaquetesTramos_estados_1[[#This Row],[estado_paquete]]="Empaquetado","listo",PaquetesTramos_estados_1[[#This Row],[pagado]]+(PaquetesTramos_estados_1[[#This Row],[Lead Time]]-1))</f>
        <v>listo</v>
      </c>
      <c r="AR287" s="16" t="str">
        <f ca="1">IF(PaquetesTramos_estados_1[[#This Row],[estado_paquete]]="empaquetado","listo",TEXT((DAY(TODAY())-DAY(PaquetesTramos_estados_1[[#This Row],[pagado]])),"dd")&amp;" Dias")</f>
        <v>listo</v>
      </c>
      <c r="AS287" s="14" t="str">
        <f ca="1">IF(PaquetesTramos_estados_1[[#This Row],[estado_paquete]]="Empaquetado","listo",IF(NOW()&lt;PaquetesTramos_estados_1[[#This Row],[TimeLimite]],"Dentro de Tiempo","Fuera de Tiempo"))</f>
        <v>listo</v>
      </c>
      <c r="AT287" s="19" t="str">
        <f t="shared" si="4"/>
        <v>19:24</v>
      </c>
    </row>
    <row r="288" spans="1:46" x14ac:dyDescent="0.25">
      <c r="A288" s="14" t="s">
        <v>1707</v>
      </c>
      <c r="B288" s="14" t="s">
        <v>292</v>
      </c>
      <c r="C288" s="14" t="s">
        <v>5</v>
      </c>
      <c r="D288" s="14" t="s">
        <v>1</v>
      </c>
      <c r="E288" s="14" t="s">
        <v>1</v>
      </c>
      <c r="F288" s="14" t="s">
        <v>19</v>
      </c>
      <c r="G288" s="14" t="s">
        <v>332</v>
      </c>
      <c r="H288" s="14" t="s">
        <v>288</v>
      </c>
      <c r="I288" s="14" t="s">
        <v>288</v>
      </c>
      <c r="J288" s="15">
        <v>45441</v>
      </c>
      <c r="K288" s="14" t="s">
        <v>1708</v>
      </c>
      <c r="L288" s="16">
        <v>45439.815752314818</v>
      </c>
      <c r="M288" s="16">
        <v>45439.890023148146</v>
      </c>
      <c r="N288" s="16"/>
      <c r="O288" s="14" t="s">
        <v>288</v>
      </c>
      <c r="P288" s="14" t="s">
        <v>288</v>
      </c>
      <c r="Q288" s="14" t="s">
        <v>288</v>
      </c>
      <c r="R288" s="14" t="s">
        <v>288</v>
      </c>
      <c r="S288" s="14" t="s">
        <v>288</v>
      </c>
      <c r="T288" s="14" t="s">
        <v>292</v>
      </c>
      <c r="U288" s="14" t="s">
        <v>161</v>
      </c>
      <c r="V288" s="14" t="s">
        <v>6</v>
      </c>
      <c r="W288" s="14" t="s">
        <v>26</v>
      </c>
      <c r="X288" s="14" t="s">
        <v>1</v>
      </c>
      <c r="Y288" s="14" t="s">
        <v>1</v>
      </c>
      <c r="Z288" s="14" t="s">
        <v>169</v>
      </c>
      <c r="AA288" s="14" t="s">
        <v>7</v>
      </c>
      <c r="AB288" s="14" t="s">
        <v>1709</v>
      </c>
      <c r="AC288" s="14" t="s">
        <v>8</v>
      </c>
      <c r="AD288" s="14" t="s">
        <v>32</v>
      </c>
      <c r="AE288" s="14" t="s">
        <v>5</v>
      </c>
      <c r="AF288" s="14" t="s">
        <v>290</v>
      </c>
      <c r="AG288" s="14" t="s">
        <v>291</v>
      </c>
      <c r="AH288" s="14" t="s">
        <v>1710</v>
      </c>
      <c r="AI288">
        <v>70032791</v>
      </c>
      <c r="AJ288" s="16">
        <v>45439.815752314818</v>
      </c>
      <c r="AK288">
        <v>3</v>
      </c>
      <c r="AL288">
        <v>103.04</v>
      </c>
      <c r="AM288">
        <v>18.559999999999999</v>
      </c>
      <c r="AN288">
        <v>121.6</v>
      </c>
      <c r="AO288" s="14" t="e">
        <f>VLOOKUP(PaquetesTramos_estados_1[[#This Row],[tienda_stock]],#REF!,2,0)</f>
        <v>#REF!</v>
      </c>
      <c r="AP288" s="18">
        <v>1.0138888888888888</v>
      </c>
      <c r="AQ288" s="19" t="str">
        <f>IF(PaquetesTramos_estados_1[[#This Row],[estado_paquete]]="Empaquetado","listo",PaquetesTramos_estados_1[[#This Row],[pagado]]+(PaquetesTramos_estados_1[[#This Row],[Lead Time]]-1))</f>
        <v>listo</v>
      </c>
      <c r="AR288" s="16" t="str">
        <f ca="1">IF(PaquetesTramos_estados_1[[#This Row],[estado_paquete]]="empaquetado","listo",TEXT((DAY(TODAY())-DAY(PaquetesTramos_estados_1[[#This Row],[pagado]])),"dd")&amp;" Dias")</f>
        <v>listo</v>
      </c>
      <c r="AS288" s="14" t="str">
        <f ca="1">IF(PaquetesTramos_estados_1[[#This Row],[estado_paquete]]="Empaquetado","listo",IF(NOW()&lt;PaquetesTramos_estados_1[[#This Row],[TimeLimite]],"Dentro de Tiempo","Fuera de Tiempo"))</f>
        <v>listo</v>
      </c>
      <c r="AT288" s="19" t="str">
        <f t="shared" si="4"/>
        <v>19:34</v>
      </c>
    </row>
    <row r="289" spans="1:46" x14ac:dyDescent="0.25">
      <c r="A289" s="14" t="s">
        <v>1711</v>
      </c>
      <c r="B289" s="14" t="s">
        <v>17</v>
      </c>
      <c r="C289" s="14" t="s">
        <v>288</v>
      </c>
      <c r="D289" s="14" t="s">
        <v>1</v>
      </c>
      <c r="E289" s="14" t="s">
        <v>1</v>
      </c>
      <c r="F289" s="14" t="s">
        <v>13</v>
      </c>
      <c r="G289" s="14" t="s">
        <v>30</v>
      </c>
      <c r="H289" s="14" t="s">
        <v>288</v>
      </c>
      <c r="I289" s="14" t="s">
        <v>288</v>
      </c>
      <c r="J289" s="15">
        <v>45441</v>
      </c>
      <c r="K289" s="14" t="s">
        <v>1712</v>
      </c>
      <c r="L289" s="16">
        <v>45439.820381944446</v>
      </c>
      <c r="M289" s="16"/>
      <c r="N289" s="16"/>
      <c r="O289" s="14" t="s">
        <v>288</v>
      </c>
      <c r="P289" s="14" t="s">
        <v>288</v>
      </c>
      <c r="Q289" s="14" t="s">
        <v>288</v>
      </c>
      <c r="R289" s="14" t="s">
        <v>288</v>
      </c>
      <c r="S289" s="14" t="s">
        <v>288</v>
      </c>
      <c r="T289" s="14" t="s">
        <v>17</v>
      </c>
      <c r="U289" s="14" t="s">
        <v>21</v>
      </c>
      <c r="V289" s="14" t="s">
        <v>87</v>
      </c>
      <c r="W289" s="14" t="s">
        <v>288</v>
      </c>
      <c r="X289" s="14" t="s">
        <v>288</v>
      </c>
      <c r="Y289" s="14" t="s">
        <v>288</v>
      </c>
      <c r="Z289" s="14" t="s">
        <v>288</v>
      </c>
      <c r="AA289" s="14" t="s">
        <v>7</v>
      </c>
      <c r="AB289" s="14" t="s">
        <v>1713</v>
      </c>
      <c r="AC289" s="14" t="s">
        <v>8</v>
      </c>
      <c r="AD289" s="14" t="s">
        <v>10</v>
      </c>
      <c r="AE289" s="14" t="s">
        <v>75</v>
      </c>
      <c r="AF289" s="14" t="s">
        <v>290</v>
      </c>
      <c r="AG289" s="14" t="s">
        <v>291</v>
      </c>
      <c r="AH289" s="14" t="s">
        <v>1714</v>
      </c>
      <c r="AI289">
        <v>73537625</v>
      </c>
      <c r="AJ289" s="16">
        <v>45439.820381944446</v>
      </c>
      <c r="AK289">
        <v>1</v>
      </c>
      <c r="AL289">
        <v>13.39</v>
      </c>
      <c r="AM289">
        <v>2.41</v>
      </c>
      <c r="AN289">
        <v>15.8</v>
      </c>
      <c r="AO289" s="14" t="e">
        <f>VLOOKUP(PaquetesTramos_estados_1[[#This Row],[tienda_stock]],#REF!,2,0)</f>
        <v>#REF!</v>
      </c>
      <c r="AP289" s="18">
        <v>1.0138888888888888</v>
      </c>
      <c r="AQ289" s="19">
        <f>IF(PaquetesTramos_estados_1[[#This Row],[estado_paquete]]="Empaquetado","listo",PaquetesTramos_estados_1[[#This Row],[pagado]]+(PaquetesTramos_estados_1[[#This Row],[Lead Time]]-1))</f>
        <v>45439.834270833337</v>
      </c>
      <c r="AR289" s="16" t="e">
        <f ca="1">IF(PaquetesTramos_estados_1[[#This Row],[estado_paquete]]="empaquetado","listo",TEXT((DAY(TODAY())-DAY(PaquetesTramos_estados_1[[#This Row],[pagado]])),"dd")&amp;" Dias")</f>
        <v>#VALUE!</v>
      </c>
      <c r="AS289" s="14" t="str">
        <f ca="1">IF(PaquetesTramos_estados_1[[#This Row],[estado_paquete]]="Empaquetado","listo",IF(NOW()&lt;PaquetesTramos_estados_1[[#This Row],[TimeLimite]],"Dentro de Tiempo","Fuera de Tiempo"))</f>
        <v>Fuera de Tiempo</v>
      </c>
      <c r="AT289" s="19" t="str">
        <f t="shared" si="4"/>
        <v>19:41</v>
      </c>
    </row>
    <row r="290" spans="1:46" x14ac:dyDescent="0.25">
      <c r="A290" s="14" t="s">
        <v>1715</v>
      </c>
      <c r="B290" s="14" t="s">
        <v>17</v>
      </c>
      <c r="C290" s="14" t="s">
        <v>5</v>
      </c>
      <c r="D290" s="14" t="s">
        <v>1</v>
      </c>
      <c r="E290" s="14" t="s">
        <v>1</v>
      </c>
      <c r="F290" s="14" t="s">
        <v>19</v>
      </c>
      <c r="G290" s="14" t="s">
        <v>3</v>
      </c>
      <c r="H290" s="14" t="s">
        <v>288</v>
      </c>
      <c r="I290" s="14" t="s">
        <v>288</v>
      </c>
      <c r="J290" s="15">
        <v>45440</v>
      </c>
      <c r="K290" s="14" t="s">
        <v>1716</v>
      </c>
      <c r="L290" s="16">
        <v>45439.844317129631</v>
      </c>
      <c r="M290" s="16"/>
      <c r="N290" s="16"/>
      <c r="O290" s="14" t="s">
        <v>288</v>
      </c>
      <c r="P290" s="14" t="s">
        <v>288</v>
      </c>
      <c r="Q290" s="14" t="s">
        <v>288</v>
      </c>
      <c r="R290" s="14" t="s">
        <v>288</v>
      </c>
      <c r="S290" s="14" t="s">
        <v>288</v>
      </c>
      <c r="T290" s="14" t="s">
        <v>17</v>
      </c>
      <c r="U290" s="14" t="s">
        <v>92</v>
      </c>
      <c r="V290" s="14" t="s">
        <v>87</v>
      </c>
      <c r="W290" s="14" t="s">
        <v>288</v>
      </c>
      <c r="X290" s="14" t="s">
        <v>288</v>
      </c>
      <c r="Y290" s="14" t="s">
        <v>288</v>
      </c>
      <c r="Z290" s="14" t="s">
        <v>288</v>
      </c>
      <c r="AA290" s="14" t="s">
        <v>56</v>
      </c>
      <c r="AB290" s="14" t="s">
        <v>1717</v>
      </c>
      <c r="AC290" s="14" t="s">
        <v>8</v>
      </c>
      <c r="AD290" s="14" t="s">
        <v>27</v>
      </c>
      <c r="AE290" s="14" t="s">
        <v>5</v>
      </c>
      <c r="AF290" s="14" t="s">
        <v>290</v>
      </c>
      <c r="AG290" s="14" t="s">
        <v>291</v>
      </c>
      <c r="AH290" s="14" t="s">
        <v>1718</v>
      </c>
      <c r="AI290">
        <v>41566401</v>
      </c>
      <c r="AJ290" s="16">
        <v>45439.844317129631</v>
      </c>
      <c r="AK290">
        <v>2</v>
      </c>
      <c r="AL290">
        <v>248.81</v>
      </c>
      <c r="AM290">
        <v>44.79</v>
      </c>
      <c r="AN290">
        <v>293.60000000000002</v>
      </c>
      <c r="AO290" s="14" t="e">
        <f>VLOOKUP(PaquetesTramos_estados_1[[#This Row],[tienda_stock]],#REF!,2,0)</f>
        <v>#REF!</v>
      </c>
      <c r="AP290" s="18">
        <v>1.0138888888888888</v>
      </c>
      <c r="AQ290" s="19">
        <f>IF(PaquetesTramos_estados_1[[#This Row],[estado_paquete]]="Empaquetado","listo",PaquetesTramos_estados_1[[#This Row],[pagado]]+(PaquetesTramos_estados_1[[#This Row],[Lead Time]]-1))</f>
        <v>45439.858206018522</v>
      </c>
      <c r="AR290" s="16" t="e">
        <f ca="1">IF(PaquetesTramos_estados_1[[#This Row],[estado_paquete]]="empaquetado","listo",TEXT((DAY(TODAY())-DAY(PaquetesTramos_estados_1[[#This Row],[pagado]])),"dd")&amp;" Dias")</f>
        <v>#VALUE!</v>
      </c>
      <c r="AS2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290" s="19" t="str">
        <f t="shared" si="4"/>
        <v>20:15</v>
      </c>
    </row>
    <row r="291" spans="1:46" x14ac:dyDescent="0.25">
      <c r="A291" s="14" t="s">
        <v>1719</v>
      </c>
      <c r="B291" s="14" t="s">
        <v>17</v>
      </c>
      <c r="C291" s="14" t="s">
        <v>5</v>
      </c>
      <c r="D291" s="14" t="s">
        <v>1</v>
      </c>
      <c r="E291" s="14" t="s">
        <v>1</v>
      </c>
      <c r="F291" s="14" t="s">
        <v>19</v>
      </c>
      <c r="G291" s="14" t="s">
        <v>3</v>
      </c>
      <c r="H291" s="14" t="s">
        <v>288</v>
      </c>
      <c r="I291" s="14" t="s">
        <v>288</v>
      </c>
      <c r="J291" s="15">
        <v>45440</v>
      </c>
      <c r="K291" s="14" t="s">
        <v>1720</v>
      </c>
      <c r="L291" s="16">
        <v>45439.881377314814</v>
      </c>
      <c r="M291" s="16"/>
      <c r="N291" s="16"/>
      <c r="O291" s="14" t="s">
        <v>288</v>
      </c>
      <c r="P291" s="14" t="s">
        <v>288</v>
      </c>
      <c r="Q291" s="14" t="s">
        <v>288</v>
      </c>
      <c r="R291" s="14" t="s">
        <v>288</v>
      </c>
      <c r="S291" s="14" t="s">
        <v>288</v>
      </c>
      <c r="T291" s="14" t="s">
        <v>17</v>
      </c>
      <c r="U291" s="14" t="s">
        <v>18</v>
      </c>
      <c r="V291" s="14" t="s">
        <v>87</v>
      </c>
      <c r="W291" s="14" t="s">
        <v>288</v>
      </c>
      <c r="X291" s="14" t="s">
        <v>288</v>
      </c>
      <c r="Y291" s="14" t="s">
        <v>288</v>
      </c>
      <c r="Z291" s="14" t="s">
        <v>288</v>
      </c>
      <c r="AA291" s="14" t="s">
        <v>7</v>
      </c>
      <c r="AB291" s="14" t="s">
        <v>1721</v>
      </c>
      <c r="AC291" s="14" t="s">
        <v>8</v>
      </c>
      <c r="AD291" s="14" t="s">
        <v>93</v>
      </c>
      <c r="AE291" s="14" t="s">
        <v>5</v>
      </c>
      <c r="AF291" s="14" t="s">
        <v>290</v>
      </c>
      <c r="AG291" s="14" t="s">
        <v>291</v>
      </c>
      <c r="AH291" s="14" t="s">
        <v>1722</v>
      </c>
      <c r="AI291">
        <v>45167771</v>
      </c>
      <c r="AJ291" s="16">
        <v>45439.881377314814</v>
      </c>
      <c r="AK291">
        <v>1</v>
      </c>
      <c r="AL291">
        <v>182.37</v>
      </c>
      <c r="AM291">
        <v>32.83</v>
      </c>
      <c r="AN291">
        <v>215.2</v>
      </c>
      <c r="AO291" s="14" t="e">
        <f>VLOOKUP(PaquetesTramos_estados_1[[#This Row],[tienda_stock]],#REF!,2,0)</f>
        <v>#REF!</v>
      </c>
      <c r="AP291" s="18">
        <v>1.0138888888888888</v>
      </c>
      <c r="AQ291" s="19">
        <f>IF(PaquetesTramos_estados_1[[#This Row],[estado_paquete]]="Empaquetado","listo",PaquetesTramos_estados_1[[#This Row],[pagado]]+(PaquetesTramos_estados_1[[#This Row],[Lead Time]]-1))</f>
        <v>45439.895266203705</v>
      </c>
      <c r="AR291" s="16" t="e">
        <f ca="1">IF(PaquetesTramos_estados_1[[#This Row],[estado_paquete]]="empaquetado","listo",TEXT((DAY(TODAY())-DAY(PaquetesTramos_estados_1[[#This Row],[pagado]])),"dd")&amp;" Dias")</f>
        <v>#VALUE!</v>
      </c>
      <c r="AS2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291" s="19" t="str">
        <f t="shared" si="4"/>
        <v>21:09</v>
      </c>
    </row>
    <row r="292" spans="1:46" x14ac:dyDescent="0.25">
      <c r="A292" s="14" t="s">
        <v>1723</v>
      </c>
      <c r="B292" s="14" t="s">
        <v>292</v>
      </c>
      <c r="C292" s="14" t="s">
        <v>5</v>
      </c>
      <c r="D292" s="14" t="s">
        <v>1</v>
      </c>
      <c r="E292" s="14" t="s">
        <v>1</v>
      </c>
      <c r="F292" s="14" t="s">
        <v>19</v>
      </c>
      <c r="G292" s="14" t="s">
        <v>332</v>
      </c>
      <c r="H292" s="14" t="s">
        <v>288</v>
      </c>
      <c r="I292" s="14" t="s">
        <v>288</v>
      </c>
      <c r="J292" s="15">
        <v>45443</v>
      </c>
      <c r="K292" s="14" t="s">
        <v>1724</v>
      </c>
      <c r="L292" s="16">
        <v>45439.886006944442</v>
      </c>
      <c r="M292" s="16">
        <v>45439.935393518521</v>
      </c>
      <c r="N292" s="16"/>
      <c r="O292" s="14" t="s">
        <v>288</v>
      </c>
      <c r="P292" s="14" t="s">
        <v>288</v>
      </c>
      <c r="Q292" s="14" t="s">
        <v>288</v>
      </c>
      <c r="R292" s="14" t="s">
        <v>288</v>
      </c>
      <c r="S292" s="14" t="s">
        <v>288</v>
      </c>
      <c r="T292" s="14" t="s">
        <v>292</v>
      </c>
      <c r="U292" s="14" t="s">
        <v>24</v>
      </c>
      <c r="V292" s="14" t="s">
        <v>6</v>
      </c>
      <c r="W292" s="14" t="s">
        <v>28</v>
      </c>
      <c r="X292" s="14" t="s">
        <v>29</v>
      </c>
      <c r="Y292" s="14" t="s">
        <v>29</v>
      </c>
      <c r="Z292" s="14" t="s">
        <v>29</v>
      </c>
      <c r="AA292" s="14" t="s">
        <v>7</v>
      </c>
      <c r="AB292" s="14" t="s">
        <v>1725</v>
      </c>
      <c r="AC292" s="14" t="s">
        <v>8</v>
      </c>
      <c r="AD292" s="14" t="s">
        <v>32</v>
      </c>
      <c r="AE292" s="14" t="s">
        <v>5</v>
      </c>
      <c r="AF292" s="14" t="s">
        <v>290</v>
      </c>
      <c r="AG292" s="14" t="s">
        <v>291</v>
      </c>
      <c r="AH292" s="14" t="s">
        <v>1726</v>
      </c>
      <c r="AI292">
        <v>72402273</v>
      </c>
      <c r="AJ292" s="16">
        <v>45439.886006944442</v>
      </c>
      <c r="AK292">
        <v>1</v>
      </c>
      <c r="AL292">
        <v>37.96</v>
      </c>
      <c r="AM292">
        <v>6.84</v>
      </c>
      <c r="AN292">
        <v>44.8</v>
      </c>
      <c r="AO292" s="14" t="e">
        <f>VLOOKUP(PaquetesTramos_estados_1[[#This Row],[tienda_stock]],#REF!,2,0)</f>
        <v>#REF!</v>
      </c>
      <c r="AP292" s="18">
        <v>1.0138888888888888</v>
      </c>
      <c r="AQ292" s="19" t="str">
        <f>IF(PaquetesTramos_estados_1[[#This Row],[estado_paquete]]="Empaquetado","listo",PaquetesTramos_estados_1[[#This Row],[pagado]]+(PaquetesTramos_estados_1[[#This Row],[Lead Time]]-1))</f>
        <v>listo</v>
      </c>
      <c r="AR292" s="16" t="str">
        <f ca="1">IF(PaquetesTramos_estados_1[[#This Row],[estado_paquete]]="empaquetado","listo",TEXT((DAY(TODAY())-DAY(PaquetesTramos_estados_1[[#This Row],[pagado]])),"dd")&amp;" Dias")</f>
        <v>listo</v>
      </c>
      <c r="AS292" s="14" t="str">
        <f ca="1">IF(PaquetesTramos_estados_1[[#This Row],[estado_paquete]]="Empaquetado","listo",IF(NOW()&lt;PaquetesTramos_estados_1[[#This Row],[TimeLimite]],"Dentro de Tiempo","Fuera de Tiempo"))</f>
        <v>listo</v>
      </c>
      <c r="AT292" s="19" t="str">
        <f t="shared" si="4"/>
        <v>21:15</v>
      </c>
    </row>
    <row r="293" spans="1:46" x14ac:dyDescent="0.25">
      <c r="A293" s="14" t="s">
        <v>1727</v>
      </c>
      <c r="B293" s="14" t="s">
        <v>20</v>
      </c>
      <c r="C293" s="14" t="s">
        <v>45</v>
      </c>
      <c r="D293" s="14" t="s">
        <v>46</v>
      </c>
      <c r="E293" s="14" t="s">
        <v>46</v>
      </c>
      <c r="F293" s="14" t="s">
        <v>46</v>
      </c>
      <c r="G293" s="14" t="s">
        <v>35</v>
      </c>
      <c r="H293" s="14" t="s">
        <v>288</v>
      </c>
      <c r="I293" s="14" t="s">
        <v>288</v>
      </c>
      <c r="J293" s="15">
        <v>45442</v>
      </c>
      <c r="K293" s="14" t="s">
        <v>1728</v>
      </c>
      <c r="L293" s="16">
        <v>45439.931608796294</v>
      </c>
      <c r="M293" s="16"/>
      <c r="N293" s="16"/>
      <c r="O293" s="14" t="s">
        <v>288</v>
      </c>
      <c r="P293" s="14" t="s">
        <v>288</v>
      </c>
      <c r="Q293" s="14" t="s">
        <v>288</v>
      </c>
      <c r="R293" s="14" t="s">
        <v>288</v>
      </c>
      <c r="S293" s="14" t="s">
        <v>288</v>
      </c>
      <c r="T293" s="14" t="s">
        <v>20</v>
      </c>
      <c r="U293" s="14" t="s">
        <v>5</v>
      </c>
      <c r="V293" s="14" t="s">
        <v>6</v>
      </c>
      <c r="W293" s="14" t="s">
        <v>45</v>
      </c>
      <c r="X293" s="14" t="s">
        <v>46</v>
      </c>
      <c r="Y293" s="14" t="s">
        <v>46</v>
      </c>
      <c r="Z293" s="14" t="s">
        <v>46</v>
      </c>
      <c r="AA293" s="14" t="s">
        <v>7</v>
      </c>
      <c r="AB293" s="14" t="s">
        <v>1729</v>
      </c>
      <c r="AC293" s="14" t="s">
        <v>8</v>
      </c>
      <c r="AD293" s="14" t="s">
        <v>32</v>
      </c>
      <c r="AE293" s="14" t="s">
        <v>5</v>
      </c>
      <c r="AF293" s="14" t="s">
        <v>290</v>
      </c>
      <c r="AG293" s="14" t="s">
        <v>291</v>
      </c>
      <c r="AH293" s="14" t="s">
        <v>1730</v>
      </c>
      <c r="AI293">
        <v>70269218</v>
      </c>
      <c r="AJ293" s="16">
        <v>45439.931608796294</v>
      </c>
      <c r="AK293">
        <v>1</v>
      </c>
      <c r="AL293">
        <v>156.18</v>
      </c>
      <c r="AM293">
        <v>28.12</v>
      </c>
      <c r="AN293">
        <v>184.3</v>
      </c>
      <c r="AO293" s="14" t="e">
        <f>VLOOKUP(PaquetesTramos_estados_1[[#This Row],[tienda_stock]],#REF!,2,0)</f>
        <v>#REF!</v>
      </c>
      <c r="AP293" s="18">
        <v>1.0138888888888888</v>
      </c>
      <c r="AQ293" s="19">
        <f>IF(PaquetesTramos_estados_1[[#This Row],[estado_paquete]]="Empaquetado","listo",PaquetesTramos_estados_1[[#This Row],[pagado]]+(PaquetesTramos_estados_1[[#This Row],[Lead Time]]-1))</f>
        <v>45439.945497685185</v>
      </c>
      <c r="AR293" s="16" t="e">
        <f ca="1">IF(PaquetesTramos_estados_1[[#This Row],[estado_paquete]]="empaquetado","listo",TEXT((DAY(TODAY())-DAY(PaquetesTramos_estados_1[[#This Row],[pagado]])),"dd")&amp;" Dias")</f>
        <v>#VALUE!</v>
      </c>
      <c r="AS2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293" s="19" t="str">
        <f t="shared" si="4"/>
        <v>22:21</v>
      </c>
    </row>
    <row r="294" spans="1:46" x14ac:dyDescent="0.25">
      <c r="A294" s="14" t="s">
        <v>1731</v>
      </c>
      <c r="B294" s="14" t="s">
        <v>17</v>
      </c>
      <c r="C294" s="14" t="s">
        <v>5</v>
      </c>
      <c r="D294" s="14" t="s">
        <v>1</v>
      </c>
      <c r="E294" s="14" t="s">
        <v>1</v>
      </c>
      <c r="F294" s="14" t="s">
        <v>19</v>
      </c>
      <c r="G294" s="14" t="s">
        <v>3</v>
      </c>
      <c r="H294" s="14" t="s">
        <v>288</v>
      </c>
      <c r="I294" s="14" t="s">
        <v>288</v>
      </c>
      <c r="J294" s="15">
        <v>45440</v>
      </c>
      <c r="K294" s="14" t="s">
        <v>1732</v>
      </c>
      <c r="L294" s="16">
        <v>45439.956099537034</v>
      </c>
      <c r="M294" s="16"/>
      <c r="N294" s="16"/>
      <c r="O294" s="14" t="s">
        <v>288</v>
      </c>
      <c r="P294" s="14" t="s">
        <v>288</v>
      </c>
      <c r="Q294" s="14" t="s">
        <v>288</v>
      </c>
      <c r="R294" s="14" t="s">
        <v>288</v>
      </c>
      <c r="S294" s="14" t="s">
        <v>288</v>
      </c>
      <c r="T294" s="14" t="s">
        <v>17</v>
      </c>
      <c r="U294" s="14" t="s">
        <v>99</v>
      </c>
      <c r="V294" s="14" t="s">
        <v>6</v>
      </c>
      <c r="W294" s="14" t="s">
        <v>21</v>
      </c>
      <c r="X294" s="14" t="s">
        <v>1</v>
      </c>
      <c r="Y294" s="14" t="s">
        <v>1</v>
      </c>
      <c r="Z294" s="14" t="s">
        <v>113</v>
      </c>
      <c r="AA294" s="14" t="s">
        <v>56</v>
      </c>
      <c r="AB294" s="14" t="s">
        <v>1733</v>
      </c>
      <c r="AC294" s="14" t="s">
        <v>8</v>
      </c>
      <c r="AD294" s="14" t="s">
        <v>27</v>
      </c>
      <c r="AE294" s="14" t="s">
        <v>5</v>
      </c>
      <c r="AF294" s="14" t="s">
        <v>290</v>
      </c>
      <c r="AG294" s="14" t="s">
        <v>291</v>
      </c>
      <c r="AH294" s="14" t="s">
        <v>1734</v>
      </c>
      <c r="AI294">
        <v>73615458</v>
      </c>
      <c r="AJ294" s="16">
        <v>45439.956099537034</v>
      </c>
      <c r="AK294">
        <v>5</v>
      </c>
      <c r="AL294">
        <v>253.65</v>
      </c>
      <c r="AM294">
        <v>45.65</v>
      </c>
      <c r="AN294">
        <v>299.3</v>
      </c>
      <c r="AO294" s="14" t="e">
        <f>VLOOKUP(PaquetesTramos_estados_1[[#This Row],[tienda_stock]],#REF!,2,0)</f>
        <v>#REF!</v>
      </c>
      <c r="AP294" s="18">
        <v>1.0138888888888888</v>
      </c>
      <c r="AQ294" s="19">
        <f>IF(PaquetesTramos_estados_1[[#This Row],[estado_paquete]]="Empaquetado","listo",PaquetesTramos_estados_1[[#This Row],[pagado]]+(PaquetesTramos_estados_1[[#This Row],[Lead Time]]-1))</f>
        <v>45439.969988425924</v>
      </c>
      <c r="AR294" s="16" t="e">
        <f ca="1">IF(PaquetesTramos_estados_1[[#This Row],[estado_paquete]]="empaquetado","listo",TEXT((DAY(TODAY())-DAY(PaquetesTramos_estados_1[[#This Row],[pagado]])),"dd")&amp;" Dias")</f>
        <v>#VALUE!</v>
      </c>
      <c r="AS2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294" s="19" t="str">
        <f t="shared" si="4"/>
        <v>22:56</v>
      </c>
    </row>
    <row r="295" spans="1:46" x14ac:dyDescent="0.25">
      <c r="A295" s="14" t="s">
        <v>1735</v>
      </c>
      <c r="B295" s="14" t="s">
        <v>292</v>
      </c>
      <c r="C295" s="14" t="s">
        <v>154</v>
      </c>
      <c r="D295" s="14" t="s">
        <v>91</v>
      </c>
      <c r="E295" s="14" t="s">
        <v>91</v>
      </c>
      <c r="F295" s="14" t="s">
        <v>91</v>
      </c>
      <c r="G295" s="14" t="s">
        <v>3</v>
      </c>
      <c r="H295" s="14" t="s">
        <v>288</v>
      </c>
      <c r="I295" s="14" t="s">
        <v>288</v>
      </c>
      <c r="J295" s="15">
        <v>45440</v>
      </c>
      <c r="K295" s="14" t="s">
        <v>1736</v>
      </c>
      <c r="L295" s="16">
        <v>45437.862118055556</v>
      </c>
      <c r="M295" s="16">
        <v>45437.920763888891</v>
      </c>
      <c r="N295" s="16"/>
      <c r="O295" s="14" t="s">
        <v>288</v>
      </c>
      <c r="P295" s="14" t="s">
        <v>288</v>
      </c>
      <c r="Q295" s="14" t="s">
        <v>288</v>
      </c>
      <c r="R295" s="14" t="s">
        <v>288</v>
      </c>
      <c r="S295" s="14" t="s">
        <v>288</v>
      </c>
      <c r="T295" s="14" t="s">
        <v>292</v>
      </c>
      <c r="U295" s="14" t="s">
        <v>1160</v>
      </c>
      <c r="V295" s="14" t="s">
        <v>6</v>
      </c>
      <c r="W295" s="14" t="s">
        <v>154</v>
      </c>
      <c r="X295" s="14" t="s">
        <v>91</v>
      </c>
      <c r="Y295" s="14" t="s">
        <v>91</v>
      </c>
      <c r="Z295" s="14" t="s">
        <v>91</v>
      </c>
      <c r="AA295" s="14" t="s">
        <v>7</v>
      </c>
      <c r="AB295" s="14" t="s">
        <v>1737</v>
      </c>
      <c r="AC295" s="14" t="s">
        <v>8</v>
      </c>
      <c r="AD295" s="14" t="s">
        <v>9</v>
      </c>
      <c r="AE295" s="14" t="s">
        <v>154</v>
      </c>
      <c r="AF295" s="14" t="s">
        <v>290</v>
      </c>
      <c r="AG295" s="14" t="s">
        <v>291</v>
      </c>
      <c r="AH295" s="14" t="s">
        <v>1738</v>
      </c>
      <c r="AI295">
        <v>72078179</v>
      </c>
      <c r="AJ295" s="16">
        <v>45437.862118055556</v>
      </c>
      <c r="AK295">
        <v>1</v>
      </c>
      <c r="AL295">
        <v>128.63999999999999</v>
      </c>
      <c r="AM295">
        <v>23.16</v>
      </c>
      <c r="AN295">
        <v>151.80000000000001</v>
      </c>
      <c r="AO295" s="14" t="e">
        <f>VLOOKUP(PaquetesTramos_estados_1[[#This Row],[tienda_stock]],#REF!,2,0)</f>
        <v>#REF!</v>
      </c>
      <c r="AP295" s="18">
        <v>1.0138888888888888</v>
      </c>
      <c r="AQ295" s="19" t="str">
        <f>IF(PaquetesTramos_estados_1[[#This Row],[estado_paquete]]="Empaquetado","listo",PaquetesTramos_estados_1[[#This Row],[pagado]]+(PaquetesTramos_estados_1[[#This Row],[Lead Time]]-1))</f>
        <v>listo</v>
      </c>
      <c r="AR295" s="16" t="str">
        <f ca="1">IF(PaquetesTramos_estados_1[[#This Row],[estado_paquete]]="empaquetado","listo",TEXT((DAY(TODAY())-DAY(PaquetesTramos_estados_1[[#This Row],[pagado]])),"dd")&amp;" Dias")</f>
        <v>listo</v>
      </c>
      <c r="AS295" s="14" t="str">
        <f ca="1">IF(PaquetesTramos_estados_1[[#This Row],[estado_paquete]]="Empaquetado","listo",IF(NOW()&lt;PaquetesTramos_estados_1[[#This Row],[TimeLimite]],"Dentro de Tiempo","Fuera de Tiempo"))</f>
        <v>listo</v>
      </c>
      <c r="AT295" s="19" t="str">
        <f t="shared" si="4"/>
        <v>20:41</v>
      </c>
    </row>
    <row r="296" spans="1:46" x14ac:dyDescent="0.25">
      <c r="A296" s="14" t="s">
        <v>1831</v>
      </c>
      <c r="B296" s="14" t="s">
        <v>292</v>
      </c>
      <c r="C296" s="14" t="s">
        <v>151</v>
      </c>
      <c r="D296" s="14" t="s">
        <v>81</v>
      </c>
      <c r="E296" s="14" t="s">
        <v>82</v>
      </c>
      <c r="F296" s="14" t="s">
        <v>82</v>
      </c>
      <c r="G296" s="14" t="s">
        <v>3</v>
      </c>
      <c r="H296" s="14" t="s">
        <v>288</v>
      </c>
      <c r="I296" s="14" t="s">
        <v>288</v>
      </c>
      <c r="J296" s="15">
        <v>45440</v>
      </c>
      <c r="K296" s="14" t="s">
        <v>1832</v>
      </c>
      <c r="L296" s="16">
        <v>45437.922615740739</v>
      </c>
      <c r="M296" s="16">
        <v>45438.453310185185</v>
      </c>
      <c r="N296" s="16"/>
      <c r="O296" s="14" t="s">
        <v>288</v>
      </c>
      <c r="P296" s="14" t="s">
        <v>288</v>
      </c>
      <c r="Q296" s="14" t="s">
        <v>288</v>
      </c>
      <c r="R296" s="14" t="s">
        <v>288</v>
      </c>
      <c r="S296" s="14" t="s">
        <v>288</v>
      </c>
      <c r="T296" s="14" t="s">
        <v>292</v>
      </c>
      <c r="U296" s="14" t="s">
        <v>80</v>
      </c>
      <c r="V296" s="14" t="s">
        <v>6</v>
      </c>
      <c r="W296" s="14" t="s">
        <v>151</v>
      </c>
      <c r="X296" s="14" t="s">
        <v>81</v>
      </c>
      <c r="Y296" s="14" t="s">
        <v>82</v>
      </c>
      <c r="Z296" s="14" t="s">
        <v>82</v>
      </c>
      <c r="AA296" s="14" t="s">
        <v>7</v>
      </c>
      <c r="AB296" s="14" t="s">
        <v>1833</v>
      </c>
      <c r="AC296" s="14" t="s">
        <v>8</v>
      </c>
      <c r="AD296" s="14" t="s">
        <v>32</v>
      </c>
      <c r="AE296" s="14" t="s">
        <v>5</v>
      </c>
      <c r="AF296" s="14" t="s">
        <v>290</v>
      </c>
      <c r="AG296" s="14" t="s">
        <v>291</v>
      </c>
      <c r="AH296" s="14" t="s">
        <v>1834</v>
      </c>
      <c r="AI296">
        <v>74044265</v>
      </c>
      <c r="AJ296" s="16">
        <v>45437.922615740739</v>
      </c>
      <c r="AK296">
        <v>1</v>
      </c>
      <c r="AL296">
        <v>35.42</v>
      </c>
      <c r="AM296">
        <v>6.38</v>
      </c>
      <c r="AN296">
        <v>41.8</v>
      </c>
      <c r="AO296" s="14" t="e">
        <f>VLOOKUP(PaquetesTramos_estados_1[[#This Row],[tienda_stock]],#REF!,2,0)</f>
        <v>#REF!</v>
      </c>
      <c r="AP296" s="18">
        <v>1.0138888888888888</v>
      </c>
      <c r="AQ296" s="19" t="str">
        <f>IF(PaquetesTramos_estados_1[[#This Row],[estado_paquete]]="Empaquetado","listo",PaquetesTramos_estados_1[[#This Row],[pagado]]+(PaquetesTramos_estados_1[[#This Row],[Lead Time]]-1))</f>
        <v>listo</v>
      </c>
      <c r="AR296" s="16" t="str">
        <f ca="1">IF(PaquetesTramos_estados_1[[#This Row],[estado_paquete]]="empaquetado","listo",TEXT((DAY(TODAY())-DAY(PaquetesTramos_estados_1[[#This Row],[pagado]])),"dd")&amp;" Dias")</f>
        <v>listo</v>
      </c>
      <c r="AS296" s="14" t="str">
        <f ca="1">IF(PaquetesTramos_estados_1[[#This Row],[estado_paquete]]="Empaquetado","listo",IF(NOW()&lt;PaquetesTramos_estados_1[[#This Row],[TimeLimite]],"Dentro de Tiempo","Fuera de Tiempo"))</f>
        <v>listo</v>
      </c>
      <c r="AT296" s="19" t="str">
        <f t="shared" si="4"/>
        <v>22:08</v>
      </c>
    </row>
    <row r="297" spans="1:46" x14ac:dyDescent="0.25">
      <c r="A297" s="14" t="s">
        <v>1835</v>
      </c>
      <c r="B297" s="14" t="s">
        <v>292</v>
      </c>
      <c r="C297" s="14" t="s">
        <v>80</v>
      </c>
      <c r="D297" s="14" t="s">
        <v>81</v>
      </c>
      <c r="E297" s="14" t="s">
        <v>82</v>
      </c>
      <c r="F297" s="14" t="s">
        <v>82</v>
      </c>
      <c r="G297" s="14" t="s">
        <v>3</v>
      </c>
      <c r="H297" s="14" t="s">
        <v>288</v>
      </c>
      <c r="I297" s="14" t="s">
        <v>288</v>
      </c>
      <c r="J297" s="15">
        <v>45440</v>
      </c>
      <c r="K297" s="14" t="s">
        <v>1836</v>
      </c>
      <c r="L297" s="16">
        <v>45438.731851851851</v>
      </c>
      <c r="M297" s="16">
        <v>45439.498703703706</v>
      </c>
      <c r="N297" s="16"/>
      <c r="O297" s="14" t="s">
        <v>288</v>
      </c>
      <c r="P297" s="14" t="s">
        <v>288</v>
      </c>
      <c r="Q297" s="14" t="s">
        <v>288</v>
      </c>
      <c r="R297" s="14" t="s">
        <v>288</v>
      </c>
      <c r="S297" s="14" t="s">
        <v>288</v>
      </c>
      <c r="T297" s="14" t="s">
        <v>292</v>
      </c>
      <c r="U297" s="14" t="s">
        <v>151</v>
      </c>
      <c r="V297" s="14" t="s">
        <v>6</v>
      </c>
      <c r="W297" s="14" t="s">
        <v>80</v>
      </c>
      <c r="X297" s="14" t="s">
        <v>81</v>
      </c>
      <c r="Y297" s="14" t="s">
        <v>82</v>
      </c>
      <c r="Z297" s="14" t="s">
        <v>82</v>
      </c>
      <c r="AA297" s="14" t="s">
        <v>7</v>
      </c>
      <c r="AB297" s="14" t="s">
        <v>1837</v>
      </c>
      <c r="AC297" s="14" t="s">
        <v>8</v>
      </c>
      <c r="AD297" s="14" t="s">
        <v>9</v>
      </c>
      <c r="AE297" s="14" t="s">
        <v>80</v>
      </c>
      <c r="AF297" s="14" t="s">
        <v>290</v>
      </c>
      <c r="AG297" s="14" t="s">
        <v>291</v>
      </c>
      <c r="AH297" s="14" t="s">
        <v>1838</v>
      </c>
      <c r="AI297">
        <v>72454255</v>
      </c>
      <c r="AJ297" s="16">
        <v>45438.731851851851</v>
      </c>
      <c r="AK297">
        <v>1</v>
      </c>
      <c r="AL297">
        <v>35.42</v>
      </c>
      <c r="AM297">
        <v>6.38</v>
      </c>
      <c r="AN297">
        <v>41.8</v>
      </c>
      <c r="AO297" s="14" t="e">
        <f>VLOOKUP(PaquetesTramos_estados_1[[#This Row],[tienda_stock]],#REF!,2,0)</f>
        <v>#REF!</v>
      </c>
      <c r="AP297" s="18">
        <v>1.0138888888888888</v>
      </c>
      <c r="AQ297" s="19" t="str">
        <f>IF(PaquetesTramos_estados_1[[#This Row],[estado_paquete]]="Empaquetado","listo",PaquetesTramos_estados_1[[#This Row],[pagado]]+(PaquetesTramos_estados_1[[#This Row],[Lead Time]]-1))</f>
        <v>listo</v>
      </c>
      <c r="AR297" s="16" t="str">
        <f ca="1">IF(PaquetesTramos_estados_1[[#This Row],[estado_paquete]]="empaquetado","listo",TEXT((DAY(TODAY())-DAY(PaquetesTramos_estados_1[[#This Row],[pagado]])),"dd")&amp;" Dias")</f>
        <v>listo</v>
      </c>
      <c r="AS297" s="14" t="str">
        <f ca="1">IF(PaquetesTramos_estados_1[[#This Row],[estado_paquete]]="Empaquetado","listo",IF(NOW()&lt;PaquetesTramos_estados_1[[#This Row],[TimeLimite]],"Dentro de Tiempo","Fuera de Tiempo"))</f>
        <v>listo</v>
      </c>
      <c r="AT297" s="19" t="str">
        <f t="shared" si="4"/>
        <v>17:33</v>
      </c>
    </row>
    <row r="298" spans="1:46" x14ac:dyDescent="0.25">
      <c r="A298" s="14" t="s">
        <v>1839</v>
      </c>
      <c r="B298" s="14" t="s">
        <v>292</v>
      </c>
      <c r="C298" s="14" t="s">
        <v>43</v>
      </c>
      <c r="D298" s="14" t="s">
        <v>1</v>
      </c>
      <c r="E298" s="14" t="s">
        <v>137</v>
      </c>
      <c r="F298" s="14" t="s">
        <v>138</v>
      </c>
      <c r="G298" s="14" t="s">
        <v>35</v>
      </c>
      <c r="H298" s="14" t="s">
        <v>288</v>
      </c>
      <c r="I298" s="14" t="s">
        <v>288</v>
      </c>
      <c r="J298" s="15">
        <v>45442</v>
      </c>
      <c r="K298" s="14" t="s">
        <v>1840</v>
      </c>
      <c r="L298" s="16">
        <v>45439.436064814814</v>
      </c>
      <c r="M298" s="16">
        <v>45439.571226851855</v>
      </c>
      <c r="N298" s="16"/>
      <c r="O298" s="14" t="s">
        <v>288</v>
      </c>
      <c r="P298" s="14" t="s">
        <v>288</v>
      </c>
      <c r="Q298" s="14" t="s">
        <v>288</v>
      </c>
      <c r="R298" s="14" t="s">
        <v>288</v>
      </c>
      <c r="S298" s="14" t="s">
        <v>288</v>
      </c>
      <c r="T298" s="14" t="s">
        <v>292</v>
      </c>
      <c r="U298" s="14" t="s">
        <v>5</v>
      </c>
      <c r="V298" s="14" t="s">
        <v>6</v>
      </c>
      <c r="W298" s="14" t="s">
        <v>43</v>
      </c>
      <c r="X298" s="14" t="s">
        <v>1</v>
      </c>
      <c r="Y298" s="14" t="s">
        <v>137</v>
      </c>
      <c r="Z298" s="14" t="s">
        <v>138</v>
      </c>
      <c r="AA298" s="14" t="s">
        <v>7</v>
      </c>
      <c r="AB298" s="14" t="s">
        <v>1841</v>
      </c>
      <c r="AC298" s="14" t="s">
        <v>8</v>
      </c>
      <c r="AD298" s="14" t="s">
        <v>88</v>
      </c>
      <c r="AE298" s="14" t="s">
        <v>5</v>
      </c>
      <c r="AF298" s="14" t="s">
        <v>290</v>
      </c>
      <c r="AG298" s="14" t="s">
        <v>291</v>
      </c>
      <c r="AH298" s="14" t="s">
        <v>1842</v>
      </c>
      <c r="AI298">
        <v>72709283</v>
      </c>
      <c r="AJ298" s="16">
        <v>45439.436064814814</v>
      </c>
      <c r="AK298">
        <v>1</v>
      </c>
      <c r="AL298">
        <v>193.3</v>
      </c>
      <c r="AM298">
        <v>34.799999999999997</v>
      </c>
      <c r="AN298">
        <v>228.1</v>
      </c>
      <c r="AO298" s="14" t="e">
        <f>VLOOKUP(PaquetesTramos_estados_1[[#This Row],[tienda_stock]],#REF!,2,0)</f>
        <v>#REF!</v>
      </c>
      <c r="AP298" s="18">
        <v>1.0138888888888888</v>
      </c>
      <c r="AQ298" s="19" t="str">
        <f>IF(PaquetesTramos_estados_1[[#This Row],[estado_paquete]]="Empaquetado","listo",PaquetesTramos_estados_1[[#This Row],[pagado]]+(PaquetesTramos_estados_1[[#This Row],[Lead Time]]-1))</f>
        <v>listo</v>
      </c>
      <c r="AR298" s="16" t="str">
        <f ca="1">IF(PaquetesTramos_estados_1[[#This Row],[estado_paquete]]="empaquetado","listo",TEXT((DAY(TODAY())-DAY(PaquetesTramos_estados_1[[#This Row],[pagado]])),"dd")&amp;" Dias")</f>
        <v>listo</v>
      </c>
      <c r="AS298" s="14" t="str">
        <f ca="1">IF(PaquetesTramos_estados_1[[#This Row],[estado_paquete]]="Empaquetado","listo",IF(NOW()&lt;PaquetesTramos_estados_1[[#This Row],[TimeLimite]],"Dentro de Tiempo","Fuera de Tiempo"))</f>
        <v>listo</v>
      </c>
      <c r="AT298" s="19" t="str">
        <f t="shared" si="4"/>
        <v>10:27</v>
      </c>
    </row>
    <row r="299" spans="1:46" x14ac:dyDescent="0.25">
      <c r="A299" s="14" t="s">
        <v>1843</v>
      </c>
      <c r="B299" s="14" t="s">
        <v>292</v>
      </c>
      <c r="C299" s="14" t="s">
        <v>63</v>
      </c>
      <c r="D299" s="14" t="s">
        <v>64</v>
      </c>
      <c r="E299" s="14" t="s">
        <v>65</v>
      </c>
      <c r="F299" s="14" t="s">
        <v>66</v>
      </c>
      <c r="G299" s="14" t="s">
        <v>35</v>
      </c>
      <c r="H299" s="14" t="s">
        <v>288</v>
      </c>
      <c r="I299" s="14" t="s">
        <v>288</v>
      </c>
      <c r="J299" s="15">
        <v>45443</v>
      </c>
      <c r="K299" s="14" t="s">
        <v>1844</v>
      </c>
      <c r="L299" s="16">
        <v>45439.438993055555</v>
      </c>
      <c r="M299" s="16">
        <v>45440.178668981483</v>
      </c>
      <c r="N299" s="16"/>
      <c r="O299" s="14" t="s">
        <v>288</v>
      </c>
      <c r="P299" s="14" t="s">
        <v>288</v>
      </c>
      <c r="Q299" s="14" t="s">
        <v>288</v>
      </c>
      <c r="R299" s="14" t="s">
        <v>288</v>
      </c>
      <c r="S299" s="14" t="s">
        <v>288</v>
      </c>
      <c r="T299" s="14" t="s">
        <v>292</v>
      </c>
      <c r="U299" s="14" t="s">
        <v>5</v>
      </c>
      <c r="V299" s="14" t="s">
        <v>6</v>
      </c>
      <c r="W299" s="14" t="s">
        <v>63</v>
      </c>
      <c r="X299" s="14" t="s">
        <v>64</v>
      </c>
      <c r="Y299" s="14" t="s">
        <v>65</v>
      </c>
      <c r="Z299" s="14" t="s">
        <v>66</v>
      </c>
      <c r="AA299" s="14" t="s">
        <v>7</v>
      </c>
      <c r="AB299" s="14" t="s">
        <v>1845</v>
      </c>
      <c r="AC299" s="14" t="s">
        <v>8</v>
      </c>
      <c r="AD299" s="14" t="s">
        <v>32</v>
      </c>
      <c r="AE299" s="14" t="s">
        <v>5</v>
      </c>
      <c r="AF299" s="14" t="s">
        <v>290</v>
      </c>
      <c r="AG299" s="14" t="s">
        <v>291</v>
      </c>
      <c r="AH299" s="14" t="s">
        <v>1846</v>
      </c>
      <c r="AI299">
        <v>47056356</v>
      </c>
      <c r="AJ299" s="16">
        <v>45439.438993055555</v>
      </c>
      <c r="AK299">
        <v>3</v>
      </c>
      <c r="AL299">
        <v>270.43</v>
      </c>
      <c r="AM299">
        <v>48.67</v>
      </c>
      <c r="AN299">
        <v>319.10000000000002</v>
      </c>
      <c r="AO299" s="14" t="e">
        <f>VLOOKUP(PaquetesTramos_estados_1[[#This Row],[tienda_stock]],#REF!,2,0)</f>
        <v>#REF!</v>
      </c>
      <c r="AP299" s="18">
        <v>1.0138888888888888</v>
      </c>
      <c r="AQ299" s="19" t="str">
        <f>IF(PaquetesTramos_estados_1[[#This Row],[estado_paquete]]="Empaquetado","listo",PaquetesTramos_estados_1[[#This Row],[pagado]]+(PaquetesTramos_estados_1[[#This Row],[Lead Time]]-1))</f>
        <v>listo</v>
      </c>
      <c r="AR299" s="16" t="str">
        <f ca="1">IF(PaquetesTramos_estados_1[[#This Row],[estado_paquete]]="empaquetado","listo",TEXT((DAY(TODAY())-DAY(PaquetesTramos_estados_1[[#This Row],[pagado]])),"dd")&amp;" Dias")</f>
        <v>listo</v>
      </c>
      <c r="AS299" s="14" t="str">
        <f ca="1">IF(PaquetesTramos_estados_1[[#This Row],[estado_paquete]]="Empaquetado","listo",IF(NOW()&lt;PaquetesTramos_estados_1[[#This Row],[TimeLimite]],"Dentro de Tiempo","Fuera de Tiempo"))</f>
        <v>listo</v>
      </c>
      <c r="AT299" s="19" t="str">
        <f t="shared" si="4"/>
        <v>10:32</v>
      </c>
    </row>
    <row r="300" spans="1:46" x14ac:dyDescent="0.25">
      <c r="A300" s="14" t="s">
        <v>1847</v>
      </c>
      <c r="B300" s="14" t="s">
        <v>292</v>
      </c>
      <c r="C300" s="14" t="s">
        <v>33</v>
      </c>
      <c r="D300" s="14" t="s">
        <v>29</v>
      </c>
      <c r="E300" s="14" t="s">
        <v>29</v>
      </c>
      <c r="F300" s="14" t="s">
        <v>29</v>
      </c>
      <c r="G300" s="14" t="s">
        <v>30</v>
      </c>
      <c r="H300" s="14" t="s">
        <v>1848</v>
      </c>
      <c r="I300" s="14" t="s">
        <v>288</v>
      </c>
      <c r="J300" s="15">
        <v>45448</v>
      </c>
      <c r="K300" s="14" t="s">
        <v>1849</v>
      </c>
      <c r="L300" s="16">
        <v>45439.462418981479</v>
      </c>
      <c r="M300" s="16">
        <v>45439.52107638889</v>
      </c>
      <c r="N300" s="16"/>
      <c r="O300" s="14" t="s">
        <v>288</v>
      </c>
      <c r="P300" s="14" t="s">
        <v>288</v>
      </c>
      <c r="Q300" s="14" t="s">
        <v>288</v>
      </c>
      <c r="R300" s="14" t="s">
        <v>288</v>
      </c>
      <c r="S300" s="14" t="s">
        <v>288</v>
      </c>
      <c r="T300" s="14" t="s">
        <v>292</v>
      </c>
      <c r="U300" s="14" t="s">
        <v>101</v>
      </c>
      <c r="V300" s="14" t="s">
        <v>6</v>
      </c>
      <c r="W300" s="14" t="s">
        <v>33</v>
      </c>
      <c r="X300" s="14" t="s">
        <v>29</v>
      </c>
      <c r="Y300" s="14" t="s">
        <v>29</v>
      </c>
      <c r="Z300" s="14" t="s">
        <v>29</v>
      </c>
      <c r="AA300" s="14" t="s">
        <v>7</v>
      </c>
      <c r="AB300" s="14" t="s">
        <v>1850</v>
      </c>
      <c r="AC300" s="14" t="s">
        <v>8</v>
      </c>
      <c r="AD300" s="14" t="s">
        <v>9</v>
      </c>
      <c r="AE300" s="14" t="s">
        <v>33</v>
      </c>
      <c r="AF300" s="14" t="s">
        <v>290</v>
      </c>
      <c r="AG300" s="14" t="s">
        <v>291</v>
      </c>
      <c r="AH300" s="14" t="s">
        <v>1851</v>
      </c>
      <c r="AI300">
        <v>72179347</v>
      </c>
      <c r="AJ300" s="16">
        <v>45439.462418981479</v>
      </c>
      <c r="AK300">
        <v>1</v>
      </c>
      <c r="AL300">
        <v>37.96</v>
      </c>
      <c r="AM300">
        <v>6.84</v>
      </c>
      <c r="AN300">
        <v>44.8</v>
      </c>
      <c r="AO300" s="14" t="e">
        <f>VLOOKUP(PaquetesTramos_estados_1[[#This Row],[tienda_stock]],#REF!,2,0)</f>
        <v>#REF!</v>
      </c>
      <c r="AP300" s="18">
        <v>1.0138888888888888</v>
      </c>
      <c r="AQ300" s="19" t="str">
        <f>IF(PaquetesTramos_estados_1[[#This Row],[estado_paquete]]="Empaquetado","listo",PaquetesTramos_estados_1[[#This Row],[pagado]]+(PaquetesTramos_estados_1[[#This Row],[Lead Time]]-1))</f>
        <v>listo</v>
      </c>
      <c r="AR300" s="16" t="str">
        <f ca="1">IF(PaquetesTramos_estados_1[[#This Row],[estado_paquete]]="empaquetado","listo",TEXT((DAY(TODAY())-DAY(PaquetesTramos_estados_1[[#This Row],[pagado]])),"dd")&amp;" Dias")</f>
        <v>listo</v>
      </c>
      <c r="AS300" s="14" t="str">
        <f ca="1">IF(PaquetesTramos_estados_1[[#This Row],[estado_paquete]]="Empaquetado","listo",IF(NOW()&lt;PaquetesTramos_estados_1[[#This Row],[TimeLimite]],"Dentro de Tiempo","Fuera de Tiempo"))</f>
        <v>listo</v>
      </c>
      <c r="AT300" s="19" t="str">
        <f t="shared" si="4"/>
        <v>11:05</v>
      </c>
    </row>
    <row r="301" spans="1:46" x14ac:dyDescent="0.25">
      <c r="A301" s="14" t="s">
        <v>1852</v>
      </c>
      <c r="B301" s="14" t="s">
        <v>292</v>
      </c>
      <c r="C301" s="14" t="s">
        <v>34</v>
      </c>
      <c r="D301" s="14" t="s">
        <v>64</v>
      </c>
      <c r="E301" s="14" t="s">
        <v>112</v>
      </c>
      <c r="F301" s="14" t="s">
        <v>112</v>
      </c>
      <c r="G301" s="14" t="s">
        <v>35</v>
      </c>
      <c r="H301" s="14" t="s">
        <v>288</v>
      </c>
      <c r="I301" s="14" t="s">
        <v>288</v>
      </c>
      <c r="J301" s="15">
        <v>45443</v>
      </c>
      <c r="K301" s="14" t="s">
        <v>1853</v>
      </c>
      <c r="L301" s="16">
        <v>45439.48269675926</v>
      </c>
      <c r="M301" s="16">
        <v>45439.728668981479</v>
      </c>
      <c r="N301" s="16"/>
      <c r="O301" s="14" t="s">
        <v>288</v>
      </c>
      <c r="P301" s="14" t="s">
        <v>288</v>
      </c>
      <c r="Q301" s="14" t="s">
        <v>288</v>
      </c>
      <c r="R301" s="14" t="s">
        <v>288</v>
      </c>
      <c r="S301" s="14" t="s">
        <v>288</v>
      </c>
      <c r="T301" s="14" t="s">
        <v>292</v>
      </c>
      <c r="U301" s="14" t="s">
        <v>5</v>
      </c>
      <c r="V301" s="14" t="s">
        <v>6</v>
      </c>
      <c r="W301" s="14" t="s">
        <v>34</v>
      </c>
      <c r="X301" s="14" t="s">
        <v>64</v>
      </c>
      <c r="Y301" s="14" t="s">
        <v>112</v>
      </c>
      <c r="Z301" s="14" t="s">
        <v>112</v>
      </c>
      <c r="AA301" s="14" t="s">
        <v>7</v>
      </c>
      <c r="AB301" s="14" t="s">
        <v>1854</v>
      </c>
      <c r="AC301" s="14" t="s">
        <v>8</v>
      </c>
      <c r="AD301" s="14" t="s">
        <v>9</v>
      </c>
      <c r="AE301" s="14" t="s">
        <v>34</v>
      </c>
      <c r="AF301" s="14" t="s">
        <v>290</v>
      </c>
      <c r="AG301" s="14" t="s">
        <v>291</v>
      </c>
      <c r="AH301" s="14" t="s">
        <v>1855</v>
      </c>
      <c r="AI301">
        <v>47213353</v>
      </c>
      <c r="AJ301" s="16">
        <v>45439.48269675926</v>
      </c>
      <c r="AK301">
        <v>1</v>
      </c>
      <c r="AL301">
        <v>80.680000000000007</v>
      </c>
      <c r="AM301">
        <v>14.52</v>
      </c>
      <c r="AN301">
        <v>95.2</v>
      </c>
      <c r="AO301" s="14" t="e">
        <f>VLOOKUP(PaquetesTramos_estados_1[[#This Row],[tienda_stock]],#REF!,2,0)</f>
        <v>#REF!</v>
      </c>
      <c r="AP301" s="18">
        <v>1.0138888888888888</v>
      </c>
      <c r="AQ301" s="19" t="str">
        <f>IF(PaquetesTramos_estados_1[[#This Row],[estado_paquete]]="Empaquetado","listo",PaquetesTramos_estados_1[[#This Row],[pagado]]+(PaquetesTramos_estados_1[[#This Row],[Lead Time]]-1))</f>
        <v>listo</v>
      </c>
      <c r="AR301" s="16" t="str">
        <f ca="1">IF(PaquetesTramos_estados_1[[#This Row],[estado_paquete]]="empaquetado","listo",TEXT((DAY(TODAY())-DAY(PaquetesTramos_estados_1[[#This Row],[pagado]])),"dd")&amp;" Dias")</f>
        <v>listo</v>
      </c>
      <c r="AS301" s="14" t="str">
        <f ca="1">IF(PaquetesTramos_estados_1[[#This Row],[estado_paquete]]="Empaquetado","listo",IF(NOW()&lt;PaquetesTramos_estados_1[[#This Row],[TimeLimite]],"Dentro de Tiempo","Fuera de Tiempo"))</f>
        <v>listo</v>
      </c>
      <c r="AT301" s="19" t="str">
        <f t="shared" si="4"/>
        <v>11:35</v>
      </c>
    </row>
    <row r="302" spans="1:46" x14ac:dyDescent="0.25">
      <c r="A302" s="14" t="s">
        <v>1856</v>
      </c>
      <c r="B302" s="14" t="s">
        <v>292</v>
      </c>
      <c r="C302" s="14" t="s">
        <v>72</v>
      </c>
      <c r="D302" s="14" t="s">
        <v>73</v>
      </c>
      <c r="E302" s="14" t="s">
        <v>74</v>
      </c>
      <c r="F302" s="14" t="s">
        <v>74</v>
      </c>
      <c r="G302" s="14" t="s">
        <v>30</v>
      </c>
      <c r="H302" s="14" t="s">
        <v>1857</v>
      </c>
      <c r="I302" s="14" t="s">
        <v>288</v>
      </c>
      <c r="J302" s="15">
        <v>45448</v>
      </c>
      <c r="K302" s="14" t="s">
        <v>1858</v>
      </c>
      <c r="L302" s="16">
        <v>45439.490416666667</v>
      </c>
      <c r="M302" s="16">
        <v>45439.679259259261</v>
      </c>
      <c r="N302" s="16"/>
      <c r="O302" s="14" t="s">
        <v>288</v>
      </c>
      <c r="P302" s="14" t="s">
        <v>288</v>
      </c>
      <c r="Q302" s="14" t="s">
        <v>288</v>
      </c>
      <c r="R302" s="14" t="s">
        <v>288</v>
      </c>
      <c r="S302" s="14" t="s">
        <v>288</v>
      </c>
      <c r="T302" s="14" t="s">
        <v>292</v>
      </c>
      <c r="U302" s="14" t="s">
        <v>84</v>
      </c>
      <c r="V302" s="14" t="s">
        <v>6</v>
      </c>
      <c r="W302" s="14" t="s">
        <v>72</v>
      </c>
      <c r="X302" s="14" t="s">
        <v>73</v>
      </c>
      <c r="Y302" s="14" t="s">
        <v>74</v>
      </c>
      <c r="Z302" s="14" t="s">
        <v>74</v>
      </c>
      <c r="AA302" s="14" t="s">
        <v>7</v>
      </c>
      <c r="AB302" s="14" t="s">
        <v>1859</v>
      </c>
      <c r="AC302" s="14" t="s">
        <v>8</v>
      </c>
      <c r="AD302" s="14" t="s">
        <v>9</v>
      </c>
      <c r="AE302" s="14" t="s">
        <v>72</v>
      </c>
      <c r="AF302" s="14" t="s">
        <v>290</v>
      </c>
      <c r="AG302" s="14" t="s">
        <v>291</v>
      </c>
      <c r="AH302" s="14" t="s">
        <v>1860</v>
      </c>
      <c r="AI302">
        <v>16793163</v>
      </c>
      <c r="AJ302" s="16">
        <v>45439.490416666667</v>
      </c>
      <c r="AK302">
        <v>2</v>
      </c>
      <c r="AL302">
        <v>152.19</v>
      </c>
      <c r="AM302">
        <v>27.41</v>
      </c>
      <c r="AN302">
        <v>179.6</v>
      </c>
      <c r="AO302" s="14" t="e">
        <f>VLOOKUP(PaquetesTramos_estados_1[[#This Row],[tienda_stock]],#REF!,2,0)</f>
        <v>#REF!</v>
      </c>
      <c r="AP302" s="18">
        <v>1.0138888888888888</v>
      </c>
      <c r="AQ302" s="19" t="str">
        <f>IF(PaquetesTramos_estados_1[[#This Row],[estado_paquete]]="Empaquetado","listo",PaquetesTramos_estados_1[[#This Row],[pagado]]+(PaquetesTramos_estados_1[[#This Row],[Lead Time]]-1))</f>
        <v>listo</v>
      </c>
      <c r="AR302" s="16" t="str">
        <f ca="1">IF(PaquetesTramos_estados_1[[#This Row],[estado_paquete]]="empaquetado","listo",TEXT((DAY(TODAY())-DAY(PaquetesTramos_estados_1[[#This Row],[pagado]])),"dd")&amp;" Dias")</f>
        <v>listo</v>
      </c>
      <c r="AS302" s="14" t="str">
        <f ca="1">IF(PaquetesTramos_estados_1[[#This Row],[estado_paquete]]="Empaquetado","listo",IF(NOW()&lt;PaquetesTramos_estados_1[[#This Row],[TimeLimite]],"Dentro de Tiempo","Fuera de Tiempo"))</f>
        <v>listo</v>
      </c>
      <c r="AT302" s="19" t="str">
        <f t="shared" si="4"/>
        <v>11:46</v>
      </c>
    </row>
    <row r="303" spans="1:46" x14ac:dyDescent="0.25">
      <c r="A303" s="14" t="s">
        <v>1861</v>
      </c>
      <c r="B303" s="14" t="s">
        <v>292</v>
      </c>
      <c r="C303" s="14" t="s">
        <v>132</v>
      </c>
      <c r="D303" s="14" t="s">
        <v>133</v>
      </c>
      <c r="E303" s="14" t="s">
        <v>134</v>
      </c>
      <c r="F303" s="14" t="s">
        <v>134</v>
      </c>
      <c r="G303" s="14" t="s">
        <v>35</v>
      </c>
      <c r="H303" s="14" t="s">
        <v>288</v>
      </c>
      <c r="I303" s="14" t="s">
        <v>288</v>
      </c>
      <c r="J303" s="15">
        <v>45446</v>
      </c>
      <c r="K303" s="14" t="s">
        <v>1862</v>
      </c>
      <c r="L303" s="16">
        <v>45439.592175925929</v>
      </c>
      <c r="M303" s="16">
        <v>45439.861481481479</v>
      </c>
      <c r="N303" s="16"/>
      <c r="O303" s="14" t="s">
        <v>288</v>
      </c>
      <c r="P303" s="14" t="s">
        <v>288</v>
      </c>
      <c r="Q303" s="14" t="s">
        <v>288</v>
      </c>
      <c r="R303" s="14" t="s">
        <v>288</v>
      </c>
      <c r="S303" s="14" t="s">
        <v>288</v>
      </c>
      <c r="T303" s="14" t="s">
        <v>292</v>
      </c>
      <c r="U303" s="14" t="s">
        <v>5</v>
      </c>
      <c r="V303" s="14" t="s">
        <v>6</v>
      </c>
      <c r="W303" s="14" t="s">
        <v>132</v>
      </c>
      <c r="X303" s="14" t="s">
        <v>133</v>
      </c>
      <c r="Y303" s="14" t="s">
        <v>134</v>
      </c>
      <c r="Z303" s="14" t="s">
        <v>134</v>
      </c>
      <c r="AA303" s="14" t="s">
        <v>56</v>
      </c>
      <c r="AB303" s="14" t="s">
        <v>1863</v>
      </c>
      <c r="AC303" s="14" t="s">
        <v>8</v>
      </c>
      <c r="AD303" s="14" t="s">
        <v>27</v>
      </c>
      <c r="AE303" s="14" t="s">
        <v>132</v>
      </c>
      <c r="AF303" s="14" t="s">
        <v>296</v>
      </c>
      <c r="AG303" s="14" t="s">
        <v>291</v>
      </c>
      <c r="AH303" s="14" t="s">
        <v>1864</v>
      </c>
      <c r="AI303">
        <v>77139380</v>
      </c>
      <c r="AJ303" s="16">
        <v>45439.592175925929</v>
      </c>
      <c r="AK303">
        <v>5</v>
      </c>
      <c r="AL303">
        <v>506.4</v>
      </c>
      <c r="AM303">
        <v>0</v>
      </c>
      <c r="AN303">
        <v>506.4</v>
      </c>
      <c r="AO303" s="14" t="e">
        <f>VLOOKUP(PaquetesTramos_estados_1[[#This Row],[tienda_stock]],#REF!,2,0)</f>
        <v>#REF!</v>
      </c>
      <c r="AP303" s="18">
        <v>1.0138888888888888</v>
      </c>
      <c r="AQ303" s="19" t="str">
        <f>IF(PaquetesTramos_estados_1[[#This Row],[estado_paquete]]="Empaquetado","listo",PaquetesTramos_estados_1[[#This Row],[pagado]]+(PaquetesTramos_estados_1[[#This Row],[Lead Time]]-1))</f>
        <v>listo</v>
      </c>
      <c r="AR303" s="16" t="str">
        <f ca="1">IF(PaquetesTramos_estados_1[[#This Row],[estado_paquete]]="empaquetado","listo",TEXT((DAY(TODAY())-DAY(PaquetesTramos_estados_1[[#This Row],[pagado]])),"dd")&amp;" Dias")</f>
        <v>listo</v>
      </c>
      <c r="AS303" s="14" t="str">
        <f ca="1">IF(PaquetesTramos_estados_1[[#This Row],[estado_paquete]]="Empaquetado","listo",IF(NOW()&lt;PaquetesTramos_estados_1[[#This Row],[TimeLimite]],"Dentro de Tiempo","Fuera de Tiempo"))</f>
        <v>listo</v>
      </c>
      <c r="AT303" s="19" t="str">
        <f t="shared" si="4"/>
        <v>14:12</v>
      </c>
    </row>
    <row r="304" spans="1:46" x14ac:dyDescent="0.25">
      <c r="A304" s="14" t="s">
        <v>1865</v>
      </c>
      <c r="B304" s="14" t="s">
        <v>292</v>
      </c>
      <c r="C304" s="14" t="s">
        <v>101</v>
      </c>
      <c r="D304" s="14" t="s">
        <v>102</v>
      </c>
      <c r="E304" s="14" t="s">
        <v>103</v>
      </c>
      <c r="F304" s="14" t="s">
        <v>102</v>
      </c>
      <c r="G304" s="14" t="s">
        <v>35</v>
      </c>
      <c r="H304" s="14" t="s">
        <v>288</v>
      </c>
      <c r="I304" s="14" t="s">
        <v>288</v>
      </c>
      <c r="J304" s="15">
        <v>45442</v>
      </c>
      <c r="K304" s="14" t="s">
        <v>1866</v>
      </c>
      <c r="L304" s="16">
        <v>45439.564641203702</v>
      </c>
      <c r="M304" s="16">
        <v>45439.847731481481</v>
      </c>
      <c r="N304" s="16"/>
      <c r="O304" s="14" t="s">
        <v>288</v>
      </c>
      <c r="P304" s="14" t="s">
        <v>288</v>
      </c>
      <c r="Q304" s="14" t="s">
        <v>288</v>
      </c>
      <c r="R304" s="14" t="s">
        <v>288</v>
      </c>
      <c r="S304" s="14" t="s">
        <v>288</v>
      </c>
      <c r="T304" s="14" t="s">
        <v>292</v>
      </c>
      <c r="U304" s="14" t="s">
        <v>5</v>
      </c>
      <c r="V304" s="14" t="s">
        <v>6</v>
      </c>
      <c r="W304" s="14" t="s">
        <v>101</v>
      </c>
      <c r="X304" s="14" t="s">
        <v>102</v>
      </c>
      <c r="Y304" s="14" t="s">
        <v>103</v>
      </c>
      <c r="Z304" s="14" t="s">
        <v>102</v>
      </c>
      <c r="AA304" s="14" t="s">
        <v>7</v>
      </c>
      <c r="AB304" s="14" t="s">
        <v>1867</v>
      </c>
      <c r="AC304" s="14" t="s">
        <v>8</v>
      </c>
      <c r="AD304" s="14" t="s">
        <v>10</v>
      </c>
      <c r="AE304" s="14" t="s">
        <v>101</v>
      </c>
      <c r="AF304" s="14" t="s">
        <v>290</v>
      </c>
      <c r="AG304" s="14" t="s">
        <v>291</v>
      </c>
      <c r="AH304" s="14" t="s">
        <v>1868</v>
      </c>
      <c r="AI304">
        <v>46016607</v>
      </c>
      <c r="AJ304" s="16">
        <v>45439.564641203702</v>
      </c>
      <c r="AK304">
        <v>1</v>
      </c>
      <c r="AL304">
        <v>162.96</v>
      </c>
      <c r="AM304">
        <v>29.34</v>
      </c>
      <c r="AN304">
        <v>192.3</v>
      </c>
      <c r="AO304" s="14" t="e">
        <f>VLOOKUP(PaquetesTramos_estados_1[[#This Row],[tienda_stock]],#REF!,2,0)</f>
        <v>#REF!</v>
      </c>
      <c r="AP304" s="18">
        <v>1.0138888888888888</v>
      </c>
      <c r="AQ304" s="19" t="str">
        <f>IF(PaquetesTramos_estados_1[[#This Row],[estado_paquete]]="Empaquetado","listo",PaquetesTramos_estados_1[[#This Row],[pagado]]+(PaquetesTramos_estados_1[[#This Row],[Lead Time]]-1))</f>
        <v>listo</v>
      </c>
      <c r="AR304" s="16" t="str">
        <f ca="1">IF(PaquetesTramos_estados_1[[#This Row],[estado_paquete]]="empaquetado","listo",TEXT((DAY(TODAY())-DAY(PaquetesTramos_estados_1[[#This Row],[pagado]])),"dd")&amp;" Dias")</f>
        <v>listo</v>
      </c>
      <c r="AS304" s="14" t="str">
        <f ca="1">IF(PaquetesTramos_estados_1[[#This Row],[estado_paquete]]="Empaquetado","listo",IF(NOW()&lt;PaquetesTramos_estados_1[[#This Row],[TimeLimite]],"Dentro de Tiempo","Fuera de Tiempo"))</f>
        <v>listo</v>
      </c>
      <c r="AT304" s="19" t="str">
        <f t="shared" si="4"/>
        <v>13:33</v>
      </c>
    </row>
    <row r="305" spans="1:46" x14ac:dyDescent="0.25">
      <c r="A305" s="14" t="s">
        <v>1869</v>
      </c>
      <c r="B305" s="14" t="s">
        <v>292</v>
      </c>
      <c r="C305" s="14" t="s">
        <v>33</v>
      </c>
      <c r="D305" s="14" t="s">
        <v>29</v>
      </c>
      <c r="E305" s="14" t="s">
        <v>29</v>
      </c>
      <c r="F305" s="14" t="s">
        <v>29</v>
      </c>
      <c r="G305" s="14" t="s">
        <v>35</v>
      </c>
      <c r="H305" s="14" t="s">
        <v>288</v>
      </c>
      <c r="I305" s="14" t="s">
        <v>288</v>
      </c>
      <c r="J305" s="15">
        <v>45443</v>
      </c>
      <c r="K305" s="14" t="s">
        <v>1870</v>
      </c>
      <c r="L305" s="16">
        <v>45439.570428240739</v>
      </c>
      <c r="M305" s="16">
        <v>45439.867604166669</v>
      </c>
      <c r="N305" s="16"/>
      <c r="O305" s="14" t="s">
        <v>288</v>
      </c>
      <c r="P305" s="14" t="s">
        <v>288</v>
      </c>
      <c r="Q305" s="14" t="s">
        <v>288</v>
      </c>
      <c r="R305" s="14" t="s">
        <v>288</v>
      </c>
      <c r="S305" s="14" t="s">
        <v>288</v>
      </c>
      <c r="T305" s="14" t="s">
        <v>292</v>
      </c>
      <c r="U305" s="14" t="s">
        <v>5</v>
      </c>
      <c r="V305" s="14" t="s">
        <v>6</v>
      </c>
      <c r="W305" s="14" t="s">
        <v>33</v>
      </c>
      <c r="X305" s="14" t="s">
        <v>29</v>
      </c>
      <c r="Y305" s="14" t="s">
        <v>29</v>
      </c>
      <c r="Z305" s="14" t="s">
        <v>29</v>
      </c>
      <c r="AA305" s="14" t="s">
        <v>7</v>
      </c>
      <c r="AB305" s="14" t="s">
        <v>1871</v>
      </c>
      <c r="AC305" s="14" t="s">
        <v>8</v>
      </c>
      <c r="AD305" s="14" t="s">
        <v>10</v>
      </c>
      <c r="AE305" s="14" t="s">
        <v>33</v>
      </c>
      <c r="AF305" s="14" t="s">
        <v>290</v>
      </c>
      <c r="AG305" s="14" t="s">
        <v>291</v>
      </c>
      <c r="AH305" s="14" t="s">
        <v>1872</v>
      </c>
      <c r="AI305">
        <v>41621063</v>
      </c>
      <c r="AJ305" s="16">
        <v>45439.570428240739</v>
      </c>
      <c r="AK305">
        <v>1</v>
      </c>
      <c r="AL305">
        <v>46.44</v>
      </c>
      <c r="AM305">
        <v>8.36</v>
      </c>
      <c r="AN305">
        <v>54.8</v>
      </c>
      <c r="AO305" s="14" t="e">
        <f>VLOOKUP(PaquetesTramos_estados_1[[#This Row],[tienda_stock]],#REF!,2,0)</f>
        <v>#REF!</v>
      </c>
      <c r="AP305" s="18">
        <v>1.0138888888888888</v>
      </c>
      <c r="AQ305" s="19" t="str">
        <f>IF(PaquetesTramos_estados_1[[#This Row],[estado_paquete]]="Empaquetado","listo",PaquetesTramos_estados_1[[#This Row],[pagado]]+(PaquetesTramos_estados_1[[#This Row],[Lead Time]]-1))</f>
        <v>listo</v>
      </c>
      <c r="AR305" s="16" t="str">
        <f ca="1">IF(PaquetesTramos_estados_1[[#This Row],[estado_paquete]]="empaquetado","listo",TEXT((DAY(TODAY())-DAY(PaquetesTramos_estados_1[[#This Row],[pagado]])),"dd")&amp;" Dias")</f>
        <v>listo</v>
      </c>
      <c r="AS305" s="14" t="str">
        <f ca="1">IF(PaquetesTramos_estados_1[[#This Row],[estado_paquete]]="Empaquetado","listo",IF(NOW()&lt;PaquetesTramos_estados_1[[#This Row],[TimeLimite]],"Dentro de Tiempo","Fuera de Tiempo"))</f>
        <v>listo</v>
      </c>
      <c r="AT305" s="19" t="str">
        <f t="shared" si="4"/>
        <v>13:41</v>
      </c>
    </row>
    <row r="306" spans="1:46" x14ac:dyDescent="0.25">
      <c r="A306" s="14" t="s">
        <v>1873</v>
      </c>
      <c r="B306" s="14" t="s">
        <v>292</v>
      </c>
      <c r="C306" s="14" t="s">
        <v>288</v>
      </c>
      <c r="D306" s="14" t="s">
        <v>1</v>
      </c>
      <c r="E306" s="14" t="s">
        <v>1</v>
      </c>
      <c r="F306" s="14" t="s">
        <v>152</v>
      </c>
      <c r="G306" s="14" t="s">
        <v>30</v>
      </c>
      <c r="H306" s="14" t="s">
        <v>1874</v>
      </c>
      <c r="I306" s="14" t="s">
        <v>288</v>
      </c>
      <c r="J306" s="15">
        <v>45441</v>
      </c>
      <c r="K306" s="14" t="s">
        <v>1875</v>
      </c>
      <c r="L306" s="16">
        <v>45439.615046296298</v>
      </c>
      <c r="M306" s="16">
        <v>45439.714305555557</v>
      </c>
      <c r="N306" s="16"/>
      <c r="O306" s="14" t="s">
        <v>288</v>
      </c>
      <c r="P306" s="14" t="s">
        <v>288</v>
      </c>
      <c r="Q306" s="14" t="s">
        <v>288</v>
      </c>
      <c r="R306" s="14" t="s">
        <v>288</v>
      </c>
      <c r="S306" s="14" t="s">
        <v>288</v>
      </c>
      <c r="T306" s="14" t="s">
        <v>292</v>
      </c>
      <c r="U306" s="14" t="s">
        <v>38</v>
      </c>
      <c r="V306" s="14" t="s">
        <v>87</v>
      </c>
      <c r="W306" s="14" t="s">
        <v>288</v>
      </c>
      <c r="X306" s="14" t="s">
        <v>288</v>
      </c>
      <c r="Y306" s="14" t="s">
        <v>288</v>
      </c>
      <c r="Z306" s="14" t="s">
        <v>288</v>
      </c>
      <c r="AA306" s="14" t="s">
        <v>7</v>
      </c>
      <c r="AB306" s="14" t="s">
        <v>1876</v>
      </c>
      <c r="AC306" s="14" t="s">
        <v>8</v>
      </c>
      <c r="AD306" s="14" t="s">
        <v>88</v>
      </c>
      <c r="AE306" s="14" t="s">
        <v>5</v>
      </c>
      <c r="AF306" s="14" t="s">
        <v>290</v>
      </c>
      <c r="AG306" s="14" t="s">
        <v>291</v>
      </c>
      <c r="AH306" s="14" t="s">
        <v>1877</v>
      </c>
      <c r="AI306">
        <v>41721911</v>
      </c>
      <c r="AJ306" s="16">
        <v>45439.615046296298</v>
      </c>
      <c r="AK306">
        <v>2</v>
      </c>
      <c r="AL306">
        <v>94.58</v>
      </c>
      <c r="AM306">
        <v>17.02</v>
      </c>
      <c r="AN306">
        <v>111.6</v>
      </c>
      <c r="AO306" s="14" t="e">
        <f>VLOOKUP(PaquetesTramos_estados_1[[#This Row],[tienda_stock]],#REF!,2,0)</f>
        <v>#REF!</v>
      </c>
      <c r="AP306" s="18">
        <v>1.0138888888888888</v>
      </c>
      <c r="AQ306" s="19" t="str">
        <f>IF(PaquetesTramos_estados_1[[#This Row],[estado_paquete]]="Empaquetado","listo",PaquetesTramos_estados_1[[#This Row],[pagado]]+(PaquetesTramos_estados_1[[#This Row],[Lead Time]]-1))</f>
        <v>listo</v>
      </c>
      <c r="AR306" s="16" t="str">
        <f ca="1">IF(PaquetesTramos_estados_1[[#This Row],[estado_paquete]]="empaquetado","listo",TEXT((DAY(TODAY())-DAY(PaquetesTramos_estados_1[[#This Row],[pagado]])),"dd")&amp;" Dias")</f>
        <v>listo</v>
      </c>
      <c r="AS306" s="14" t="str">
        <f ca="1">IF(PaquetesTramos_estados_1[[#This Row],[estado_paquete]]="Empaquetado","listo",IF(NOW()&lt;PaquetesTramos_estados_1[[#This Row],[TimeLimite]],"Dentro de Tiempo","Fuera de Tiempo"))</f>
        <v>listo</v>
      </c>
      <c r="AT306" s="19" t="str">
        <f t="shared" si="4"/>
        <v>14:45</v>
      </c>
    </row>
    <row r="307" spans="1:46" x14ac:dyDescent="0.25">
      <c r="A307" s="14" t="s">
        <v>1878</v>
      </c>
      <c r="B307" s="14" t="s">
        <v>17</v>
      </c>
      <c r="C307" s="14" t="s">
        <v>5</v>
      </c>
      <c r="D307" s="14" t="s">
        <v>1</v>
      </c>
      <c r="E307" s="14" t="s">
        <v>1</v>
      </c>
      <c r="F307" s="14" t="s">
        <v>19</v>
      </c>
      <c r="G307" s="14" t="s">
        <v>3</v>
      </c>
      <c r="H307" s="14" t="s">
        <v>288</v>
      </c>
      <c r="I307" s="14" t="s">
        <v>288</v>
      </c>
      <c r="J307" s="15">
        <v>45440</v>
      </c>
      <c r="K307" s="14" t="s">
        <v>1879</v>
      </c>
      <c r="L307" s="16">
        <v>45439.639641203707</v>
      </c>
      <c r="M307" s="16"/>
      <c r="N307" s="16"/>
      <c r="O307" s="14" t="s">
        <v>288</v>
      </c>
      <c r="P307" s="14" t="s">
        <v>288</v>
      </c>
      <c r="Q307" s="14" t="s">
        <v>288</v>
      </c>
      <c r="R307" s="14" t="s">
        <v>288</v>
      </c>
      <c r="S307" s="14" t="s">
        <v>288</v>
      </c>
      <c r="T307" s="14" t="s">
        <v>17</v>
      </c>
      <c r="U307" s="14" t="s">
        <v>18</v>
      </c>
      <c r="V307" s="14" t="s">
        <v>6</v>
      </c>
      <c r="W307" s="14" t="s">
        <v>14</v>
      </c>
      <c r="X307" s="14" t="s">
        <v>1</v>
      </c>
      <c r="Y307" s="14" t="s">
        <v>1</v>
      </c>
      <c r="Z307" s="14" t="s">
        <v>15</v>
      </c>
      <c r="AA307" s="14" t="s">
        <v>7</v>
      </c>
      <c r="AB307" s="14" t="s">
        <v>1880</v>
      </c>
      <c r="AC307" s="14" t="s">
        <v>8</v>
      </c>
      <c r="AD307" s="14" t="s">
        <v>27</v>
      </c>
      <c r="AE307" s="14" t="s">
        <v>5</v>
      </c>
      <c r="AF307" s="14" t="s">
        <v>290</v>
      </c>
      <c r="AG307" s="14" t="s">
        <v>291</v>
      </c>
      <c r="AH307" s="14" t="s">
        <v>1881</v>
      </c>
      <c r="AI307">
        <v>74460580</v>
      </c>
      <c r="AJ307" s="16">
        <v>45439.639641203707</v>
      </c>
      <c r="AK307">
        <v>1</v>
      </c>
      <c r="AL307">
        <v>153.63999999999999</v>
      </c>
      <c r="AM307">
        <v>27.66</v>
      </c>
      <c r="AN307">
        <v>181.3</v>
      </c>
      <c r="AO307" s="14" t="e">
        <f>VLOOKUP(PaquetesTramos_estados_1[[#This Row],[tienda_stock]],#REF!,2,0)</f>
        <v>#REF!</v>
      </c>
      <c r="AP307" s="18">
        <v>1.0138888888888888</v>
      </c>
      <c r="AQ307" s="19">
        <f>IF(PaquetesTramos_estados_1[[#This Row],[estado_paquete]]="Empaquetado","listo",PaquetesTramos_estados_1[[#This Row],[pagado]]+(PaquetesTramos_estados_1[[#This Row],[Lead Time]]-1))</f>
        <v>45439.653530092597</v>
      </c>
      <c r="AR307" s="16" t="e">
        <f ca="1">IF(PaquetesTramos_estados_1[[#This Row],[estado_paquete]]="empaquetado","listo",TEXT((DAY(TODAY())-DAY(PaquetesTramos_estados_1[[#This Row],[pagado]])),"dd")&amp;" Dias")</f>
        <v>#VALUE!</v>
      </c>
      <c r="AS307" s="14" t="str">
        <f ca="1">IF(PaquetesTramos_estados_1[[#This Row],[estado_paquete]]="Empaquetado","listo",IF(NOW()&lt;PaquetesTramos_estados_1[[#This Row],[TimeLimite]],"Dentro de Tiempo","Fuera de Tiempo"))</f>
        <v>Fuera de Tiempo</v>
      </c>
      <c r="AT307" s="19" t="str">
        <f t="shared" si="4"/>
        <v>15:21</v>
      </c>
    </row>
    <row r="308" spans="1:46" x14ac:dyDescent="0.25">
      <c r="A308" s="14" t="s">
        <v>1972</v>
      </c>
      <c r="B308" s="14" t="s">
        <v>17</v>
      </c>
      <c r="C308" s="14" t="s">
        <v>5</v>
      </c>
      <c r="D308" s="14" t="s">
        <v>1</v>
      </c>
      <c r="E308" s="14" t="s">
        <v>1</v>
      </c>
      <c r="F308" s="14" t="s">
        <v>19</v>
      </c>
      <c r="G308" s="14" t="s">
        <v>3</v>
      </c>
      <c r="H308" s="14" t="s">
        <v>288</v>
      </c>
      <c r="I308" s="14" t="s">
        <v>288</v>
      </c>
      <c r="J308" s="15">
        <v>45440</v>
      </c>
      <c r="K308" s="14" t="s">
        <v>1973</v>
      </c>
      <c r="L308" s="16">
        <v>45439.732835648145</v>
      </c>
      <c r="M308" s="16"/>
      <c r="N308" s="16"/>
      <c r="O308" s="14" t="s">
        <v>288</v>
      </c>
      <c r="P308" s="14" t="s">
        <v>288</v>
      </c>
      <c r="Q308" s="14" t="s">
        <v>288</v>
      </c>
      <c r="R308" s="14" t="s">
        <v>288</v>
      </c>
      <c r="S308" s="14" t="s">
        <v>288</v>
      </c>
      <c r="T308" s="14" t="s">
        <v>17</v>
      </c>
      <c r="U308" s="14" t="s">
        <v>18</v>
      </c>
      <c r="V308" s="14" t="s">
        <v>6</v>
      </c>
      <c r="W308" s="14" t="s">
        <v>21</v>
      </c>
      <c r="X308" s="14" t="s">
        <v>1</v>
      </c>
      <c r="Y308" s="14" t="s">
        <v>1</v>
      </c>
      <c r="Z308" s="14" t="s">
        <v>113</v>
      </c>
      <c r="AA308" s="14" t="s">
        <v>56</v>
      </c>
      <c r="AB308" s="14" t="s">
        <v>1950</v>
      </c>
      <c r="AC308" s="14" t="s">
        <v>8</v>
      </c>
      <c r="AD308" s="14" t="s">
        <v>9</v>
      </c>
      <c r="AE308" s="14" t="s">
        <v>21</v>
      </c>
      <c r="AF308" s="14" t="s">
        <v>290</v>
      </c>
      <c r="AG308" s="14" t="s">
        <v>291</v>
      </c>
      <c r="AH308" s="14" t="s">
        <v>1951</v>
      </c>
      <c r="AI308">
        <v>47001979</v>
      </c>
      <c r="AJ308" s="16">
        <v>45439.732835648145</v>
      </c>
      <c r="AK308">
        <v>2</v>
      </c>
      <c r="AL308">
        <v>274.33</v>
      </c>
      <c r="AM308">
        <v>49.37</v>
      </c>
      <c r="AN308">
        <v>323.7</v>
      </c>
      <c r="AO308" s="14" t="e">
        <f>VLOOKUP(PaquetesTramos_estados_1[[#This Row],[tienda_stock]],#REF!,2,0)</f>
        <v>#REF!</v>
      </c>
      <c r="AP308" s="18">
        <v>1.0138888888888888</v>
      </c>
      <c r="AQ308" s="19">
        <f>IF(PaquetesTramos_estados_1[[#This Row],[estado_paquete]]="Empaquetado","listo",PaquetesTramos_estados_1[[#This Row],[pagado]]+(PaquetesTramos_estados_1[[#This Row],[Lead Time]]-1))</f>
        <v>45439.746724537035</v>
      </c>
      <c r="AR308" s="16" t="e">
        <f ca="1">IF(PaquetesTramos_estados_1[[#This Row],[estado_paquete]]="empaquetado","listo",TEXT((DAY(TODAY())-DAY(PaquetesTramos_estados_1[[#This Row],[pagado]])),"dd")&amp;" Dias")</f>
        <v>#VALUE!</v>
      </c>
      <c r="AS308" s="14" t="str">
        <f ca="1">IF(PaquetesTramos_estados_1[[#This Row],[estado_paquete]]="Empaquetado","listo",IF(NOW()&lt;PaquetesTramos_estados_1[[#This Row],[TimeLimite]],"Dentro de Tiempo","Fuera de Tiempo"))</f>
        <v>Fuera de Tiempo</v>
      </c>
      <c r="AT308" s="19" t="str">
        <f t="shared" si="4"/>
        <v>17:35</v>
      </c>
    </row>
    <row r="309" spans="1:46" x14ac:dyDescent="0.25">
      <c r="A309" s="14" t="s">
        <v>1974</v>
      </c>
      <c r="B309" s="14" t="s">
        <v>292</v>
      </c>
      <c r="C309" s="14" t="s">
        <v>288</v>
      </c>
      <c r="D309" s="14" t="s">
        <v>1</v>
      </c>
      <c r="E309" s="14" t="s">
        <v>1</v>
      </c>
      <c r="F309" s="14" t="s">
        <v>13</v>
      </c>
      <c r="G309" s="14" t="s">
        <v>30</v>
      </c>
      <c r="H309" s="14" t="s">
        <v>1975</v>
      </c>
      <c r="I309" s="14" t="s">
        <v>288</v>
      </c>
      <c r="J309" s="15">
        <v>45441</v>
      </c>
      <c r="K309" s="14" t="s">
        <v>1976</v>
      </c>
      <c r="L309" s="16">
        <v>45439.780104166668</v>
      </c>
      <c r="M309" s="16">
        <v>45439.905370370368</v>
      </c>
      <c r="N309" s="16"/>
      <c r="O309" s="14" t="s">
        <v>288</v>
      </c>
      <c r="P309" s="14" t="s">
        <v>288</v>
      </c>
      <c r="Q309" s="14" t="s">
        <v>288</v>
      </c>
      <c r="R309" s="14" t="s">
        <v>288</v>
      </c>
      <c r="S309" s="14" t="s">
        <v>288</v>
      </c>
      <c r="T309" s="14" t="s">
        <v>292</v>
      </c>
      <c r="U309" s="14" t="s">
        <v>86</v>
      </c>
      <c r="V309" s="14" t="s">
        <v>87</v>
      </c>
      <c r="W309" s="14" t="s">
        <v>288</v>
      </c>
      <c r="X309" s="14" t="s">
        <v>288</v>
      </c>
      <c r="Y309" s="14" t="s">
        <v>288</v>
      </c>
      <c r="Z309" s="14" t="s">
        <v>288</v>
      </c>
      <c r="AA309" s="14" t="s">
        <v>7</v>
      </c>
      <c r="AB309" s="14" t="s">
        <v>1977</v>
      </c>
      <c r="AC309" s="14" t="s">
        <v>8</v>
      </c>
      <c r="AD309" s="14" t="s">
        <v>27</v>
      </c>
      <c r="AE309" s="14" t="s">
        <v>5</v>
      </c>
      <c r="AF309" s="14" t="s">
        <v>290</v>
      </c>
      <c r="AG309" s="14" t="s">
        <v>291</v>
      </c>
      <c r="AH309" s="14" t="s">
        <v>1978</v>
      </c>
      <c r="AI309">
        <v>74584768</v>
      </c>
      <c r="AJ309" s="16">
        <v>45439.780104166668</v>
      </c>
      <c r="AK309">
        <v>3</v>
      </c>
      <c r="AL309">
        <v>221.61</v>
      </c>
      <c r="AM309">
        <v>39.89</v>
      </c>
      <c r="AN309">
        <v>261.5</v>
      </c>
      <c r="AO309" s="14" t="e">
        <f>VLOOKUP(PaquetesTramos_estados_1[[#This Row],[tienda_stock]],#REF!,2,0)</f>
        <v>#REF!</v>
      </c>
      <c r="AP309" s="18">
        <v>1.0138888888888888</v>
      </c>
      <c r="AQ309" s="19" t="str">
        <f>IF(PaquetesTramos_estados_1[[#This Row],[estado_paquete]]="Empaquetado","listo",PaquetesTramos_estados_1[[#This Row],[pagado]]+(PaquetesTramos_estados_1[[#This Row],[Lead Time]]-1))</f>
        <v>listo</v>
      </c>
      <c r="AR309" s="16" t="str">
        <f ca="1">IF(PaquetesTramos_estados_1[[#This Row],[estado_paquete]]="empaquetado","listo",TEXT((DAY(TODAY())-DAY(PaquetesTramos_estados_1[[#This Row],[pagado]])),"dd")&amp;" Dias")</f>
        <v>listo</v>
      </c>
      <c r="AS309" s="14" t="str">
        <f ca="1">IF(PaquetesTramos_estados_1[[#This Row],[estado_paquete]]="Empaquetado","listo",IF(NOW()&lt;PaquetesTramos_estados_1[[#This Row],[TimeLimite]],"Dentro de Tiempo","Fuera de Tiempo"))</f>
        <v>listo</v>
      </c>
      <c r="AT309" s="19" t="str">
        <f t="shared" si="4"/>
        <v>18:43</v>
      </c>
    </row>
    <row r="310" spans="1:46" x14ac:dyDescent="0.25">
      <c r="A310" s="14" t="s">
        <v>1979</v>
      </c>
      <c r="B310" s="14" t="s">
        <v>17</v>
      </c>
      <c r="C310" s="14" t="s">
        <v>5</v>
      </c>
      <c r="D310" s="14" t="s">
        <v>1</v>
      </c>
      <c r="E310" s="14" t="s">
        <v>1</v>
      </c>
      <c r="F310" s="14" t="s">
        <v>19</v>
      </c>
      <c r="G310" s="14" t="s">
        <v>3</v>
      </c>
      <c r="H310" s="14" t="s">
        <v>288</v>
      </c>
      <c r="I310" s="14" t="s">
        <v>288</v>
      </c>
      <c r="J310" s="15">
        <v>45443</v>
      </c>
      <c r="K310" s="14" t="s">
        <v>1980</v>
      </c>
      <c r="L310" s="16">
        <v>45439.866018518522</v>
      </c>
      <c r="M310" s="16"/>
      <c r="N310" s="16"/>
      <c r="O310" s="14" t="s">
        <v>288</v>
      </c>
      <c r="P310" s="14" t="s">
        <v>288</v>
      </c>
      <c r="Q310" s="14" t="s">
        <v>288</v>
      </c>
      <c r="R310" s="14" t="s">
        <v>288</v>
      </c>
      <c r="S310" s="14" t="s">
        <v>288</v>
      </c>
      <c r="T310" s="14" t="s">
        <v>17</v>
      </c>
      <c r="U310" s="14" t="s">
        <v>75</v>
      </c>
      <c r="V310" s="14" t="s">
        <v>6</v>
      </c>
      <c r="W310" s="14" t="s">
        <v>72</v>
      </c>
      <c r="X310" s="14" t="s">
        <v>73</v>
      </c>
      <c r="Y310" s="14" t="s">
        <v>74</v>
      </c>
      <c r="Z310" s="14" t="s">
        <v>74</v>
      </c>
      <c r="AA310" s="14" t="s">
        <v>56</v>
      </c>
      <c r="AB310" s="14" t="s">
        <v>1954</v>
      </c>
      <c r="AC310" s="14" t="s">
        <v>8</v>
      </c>
      <c r="AD310" s="14" t="s">
        <v>27</v>
      </c>
      <c r="AE310" s="14" t="s">
        <v>5</v>
      </c>
      <c r="AF310" s="14" t="s">
        <v>290</v>
      </c>
      <c r="AG310" s="14" t="s">
        <v>291</v>
      </c>
      <c r="AH310" s="14" t="s">
        <v>1955</v>
      </c>
      <c r="AI310">
        <v>45042317</v>
      </c>
      <c r="AJ310" s="16">
        <v>45439.866018518522</v>
      </c>
      <c r="AK310">
        <v>3</v>
      </c>
      <c r="AL310">
        <v>109.73</v>
      </c>
      <c r="AM310">
        <v>19.77</v>
      </c>
      <c r="AN310">
        <v>129.5</v>
      </c>
      <c r="AO310" s="14" t="e">
        <f>VLOOKUP(PaquetesTramos_estados_1[[#This Row],[tienda_stock]],#REF!,2,0)</f>
        <v>#REF!</v>
      </c>
      <c r="AP310" s="18">
        <v>1.0138888888888888</v>
      </c>
      <c r="AQ310" s="19">
        <f>IF(PaquetesTramos_estados_1[[#This Row],[estado_paquete]]="Empaquetado","listo",PaquetesTramos_estados_1[[#This Row],[pagado]]+(PaquetesTramos_estados_1[[#This Row],[Lead Time]]-1))</f>
        <v>45439.879907407412</v>
      </c>
      <c r="AR310" s="16" t="e">
        <f ca="1">IF(PaquetesTramos_estados_1[[#This Row],[estado_paquete]]="empaquetado","listo",TEXT((DAY(TODAY())-DAY(PaquetesTramos_estados_1[[#This Row],[pagado]])),"dd")&amp;" Dias")</f>
        <v>#VALUE!</v>
      </c>
      <c r="AS3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310" s="19" t="str">
        <f t="shared" si="4"/>
        <v>20:47</v>
      </c>
    </row>
    <row r="311" spans="1:46" x14ac:dyDescent="0.25">
      <c r="A311" s="14" t="s">
        <v>1981</v>
      </c>
      <c r="B311" s="14" t="s">
        <v>292</v>
      </c>
      <c r="C311" s="14" t="s">
        <v>72</v>
      </c>
      <c r="D311" s="14" t="s">
        <v>73</v>
      </c>
      <c r="E311" s="14" t="s">
        <v>74</v>
      </c>
      <c r="F311" s="14" t="s">
        <v>74</v>
      </c>
      <c r="G311" s="14" t="s">
        <v>30</v>
      </c>
      <c r="H311" s="14" t="s">
        <v>1982</v>
      </c>
      <c r="I311" s="14" t="s">
        <v>288</v>
      </c>
      <c r="J311" s="15">
        <v>45448</v>
      </c>
      <c r="K311" s="14" t="s">
        <v>1983</v>
      </c>
      <c r="L311" s="16">
        <v>45439.866018518522</v>
      </c>
      <c r="M311" s="16">
        <v>45439.881932870368</v>
      </c>
      <c r="N311" s="16"/>
      <c r="O311" s="14" t="s">
        <v>288</v>
      </c>
      <c r="P311" s="14" t="s">
        <v>288</v>
      </c>
      <c r="Q311" s="14" t="s">
        <v>288</v>
      </c>
      <c r="R311" s="14" t="s">
        <v>288</v>
      </c>
      <c r="S311" s="14" t="s">
        <v>288</v>
      </c>
      <c r="T311" s="14" t="s">
        <v>292</v>
      </c>
      <c r="U311" s="14" t="s">
        <v>80</v>
      </c>
      <c r="V311" s="14" t="s">
        <v>6</v>
      </c>
      <c r="W311" s="14" t="s">
        <v>72</v>
      </c>
      <c r="X311" s="14" t="s">
        <v>73</v>
      </c>
      <c r="Y311" s="14" t="s">
        <v>74</v>
      </c>
      <c r="Z311" s="14" t="s">
        <v>74</v>
      </c>
      <c r="AA311" s="14" t="s">
        <v>7</v>
      </c>
      <c r="AB311" s="14" t="s">
        <v>1954</v>
      </c>
      <c r="AC311" s="14" t="s">
        <v>8</v>
      </c>
      <c r="AD311" s="14" t="s">
        <v>27</v>
      </c>
      <c r="AE311" s="14" t="s">
        <v>5</v>
      </c>
      <c r="AF311" s="14" t="s">
        <v>290</v>
      </c>
      <c r="AG311" s="14" t="s">
        <v>291</v>
      </c>
      <c r="AH311" s="14" t="s">
        <v>1955</v>
      </c>
      <c r="AI311">
        <v>45042317</v>
      </c>
      <c r="AJ311" s="16">
        <v>45439.866018518522</v>
      </c>
      <c r="AK311">
        <v>3</v>
      </c>
      <c r="AL311">
        <v>109.73</v>
      </c>
      <c r="AM311">
        <v>19.77</v>
      </c>
      <c r="AN311">
        <v>129.5</v>
      </c>
      <c r="AO311" s="14" t="e">
        <f>VLOOKUP(PaquetesTramos_estados_1[[#This Row],[tienda_stock]],#REF!,2,0)</f>
        <v>#REF!</v>
      </c>
      <c r="AP311" s="18">
        <v>1.0138888888888888</v>
      </c>
      <c r="AQ311" s="19" t="str">
        <f>IF(PaquetesTramos_estados_1[[#This Row],[estado_paquete]]="Empaquetado","listo",PaquetesTramos_estados_1[[#This Row],[pagado]]+(PaquetesTramos_estados_1[[#This Row],[Lead Time]]-1))</f>
        <v>listo</v>
      </c>
      <c r="AR311" s="16" t="str">
        <f ca="1">IF(PaquetesTramos_estados_1[[#This Row],[estado_paquete]]="empaquetado","listo",TEXT((DAY(TODAY())-DAY(PaquetesTramos_estados_1[[#This Row],[pagado]])),"dd")&amp;" Dias")</f>
        <v>listo</v>
      </c>
      <c r="AS311" s="14" t="str">
        <f ca="1">IF(PaquetesTramos_estados_1[[#This Row],[estado_paquete]]="Empaquetado","listo",IF(NOW()&lt;PaquetesTramos_estados_1[[#This Row],[TimeLimite]],"Dentro de Tiempo","Fuera de Tiempo"))</f>
        <v>listo</v>
      </c>
      <c r="AT311" s="19" t="str">
        <f t="shared" si="4"/>
        <v>20:47</v>
      </c>
    </row>
    <row r="312" spans="1:46" x14ac:dyDescent="0.25">
      <c r="A312" s="14" t="s">
        <v>1984</v>
      </c>
      <c r="B312" s="14" t="s">
        <v>292</v>
      </c>
      <c r="C312" s="14" t="s">
        <v>71</v>
      </c>
      <c r="D312" s="14" t="s">
        <v>69</v>
      </c>
      <c r="E312" s="14" t="s">
        <v>70</v>
      </c>
      <c r="F312" s="14" t="s">
        <v>70</v>
      </c>
      <c r="G312" s="14" t="s">
        <v>30</v>
      </c>
      <c r="H312" s="14" t="s">
        <v>1985</v>
      </c>
      <c r="I312" s="14" t="s">
        <v>288</v>
      </c>
      <c r="J312" s="15">
        <v>45448</v>
      </c>
      <c r="K312" s="14" t="s">
        <v>1986</v>
      </c>
      <c r="L312" s="16">
        <v>45439.870046296295</v>
      </c>
      <c r="M312" s="16">
        <v>45439.882731481484</v>
      </c>
      <c r="N312" s="16"/>
      <c r="O312" s="14" t="s">
        <v>288</v>
      </c>
      <c r="P312" s="14" t="s">
        <v>288</v>
      </c>
      <c r="Q312" s="14" t="s">
        <v>288</v>
      </c>
      <c r="R312" s="14" t="s">
        <v>288</v>
      </c>
      <c r="S312" s="14" t="s">
        <v>288</v>
      </c>
      <c r="T312" s="14" t="s">
        <v>292</v>
      </c>
      <c r="U312" s="14" t="s">
        <v>80</v>
      </c>
      <c r="V312" s="14" t="s">
        <v>6</v>
      </c>
      <c r="W312" s="14" t="s">
        <v>71</v>
      </c>
      <c r="X312" s="14" t="s">
        <v>69</v>
      </c>
      <c r="Y312" s="14" t="s">
        <v>70</v>
      </c>
      <c r="Z312" s="14" t="s">
        <v>70</v>
      </c>
      <c r="AA312" s="14" t="s">
        <v>7</v>
      </c>
      <c r="AB312" s="14" t="s">
        <v>1987</v>
      </c>
      <c r="AC312" s="14" t="s">
        <v>8</v>
      </c>
      <c r="AD312" s="14" t="s">
        <v>9</v>
      </c>
      <c r="AE312" s="14" t="s">
        <v>71</v>
      </c>
      <c r="AF312" s="14" t="s">
        <v>290</v>
      </c>
      <c r="AG312" s="14" t="s">
        <v>291</v>
      </c>
      <c r="AH312" s="14" t="s">
        <v>1988</v>
      </c>
      <c r="AI312">
        <v>74162978</v>
      </c>
      <c r="AJ312" s="16">
        <v>45439.870046296295</v>
      </c>
      <c r="AK312">
        <v>1</v>
      </c>
      <c r="AL312">
        <v>37.96</v>
      </c>
      <c r="AM312">
        <v>6.84</v>
      </c>
      <c r="AN312">
        <v>44.8</v>
      </c>
      <c r="AO312" s="14" t="e">
        <f>VLOOKUP(PaquetesTramos_estados_1[[#This Row],[tienda_stock]],#REF!,2,0)</f>
        <v>#REF!</v>
      </c>
      <c r="AP312" s="18">
        <v>1.0138888888888888</v>
      </c>
      <c r="AQ312" s="19" t="str">
        <f>IF(PaquetesTramos_estados_1[[#This Row],[estado_paquete]]="Empaquetado","listo",PaquetesTramos_estados_1[[#This Row],[pagado]]+(PaquetesTramos_estados_1[[#This Row],[Lead Time]]-1))</f>
        <v>listo</v>
      </c>
      <c r="AR312" s="16" t="str">
        <f ca="1">IF(PaquetesTramos_estados_1[[#This Row],[estado_paquete]]="empaquetado","listo",TEXT((DAY(TODAY())-DAY(PaquetesTramos_estados_1[[#This Row],[pagado]])),"dd")&amp;" Dias")</f>
        <v>listo</v>
      </c>
      <c r="AS312" s="14" t="str">
        <f ca="1">IF(PaquetesTramos_estados_1[[#This Row],[estado_paquete]]="Empaquetado","listo",IF(NOW()&lt;PaquetesTramos_estados_1[[#This Row],[TimeLimite]],"Dentro de Tiempo","Fuera de Tiempo"))</f>
        <v>listo</v>
      </c>
      <c r="AT312" s="19" t="str">
        <f t="shared" si="4"/>
        <v>20:52</v>
      </c>
    </row>
    <row r="313" spans="1:46" x14ac:dyDescent="0.25">
      <c r="A313" s="14" t="s">
        <v>1989</v>
      </c>
      <c r="B313" s="14" t="s">
        <v>292</v>
      </c>
      <c r="C313" s="14" t="s">
        <v>288</v>
      </c>
      <c r="D313" s="14" t="s">
        <v>1</v>
      </c>
      <c r="E313" s="14" t="s">
        <v>1</v>
      </c>
      <c r="F313" s="14" t="s">
        <v>307</v>
      </c>
      <c r="G313" s="14" t="s">
        <v>89</v>
      </c>
      <c r="H313" s="14" t="s">
        <v>288</v>
      </c>
      <c r="I313" s="14" t="s">
        <v>288</v>
      </c>
      <c r="J313" s="15">
        <v>45440</v>
      </c>
      <c r="K313" s="14" t="s">
        <v>1990</v>
      </c>
      <c r="L313" s="16">
        <v>45439.896145833336</v>
      </c>
      <c r="M313" s="16">
        <v>45440.173784722225</v>
      </c>
      <c r="N313" s="16"/>
      <c r="O313" s="14" t="s">
        <v>288</v>
      </c>
      <c r="P313" s="14" t="s">
        <v>288</v>
      </c>
      <c r="Q313" s="14" t="s">
        <v>288</v>
      </c>
      <c r="R313" s="14" t="s">
        <v>288</v>
      </c>
      <c r="S313" s="14" t="s">
        <v>288</v>
      </c>
      <c r="T313" s="14" t="s">
        <v>292</v>
      </c>
      <c r="U313" s="14" t="s">
        <v>5</v>
      </c>
      <c r="V313" s="14" t="s">
        <v>87</v>
      </c>
      <c r="W313" s="14" t="s">
        <v>288</v>
      </c>
      <c r="X313" s="14" t="s">
        <v>288</v>
      </c>
      <c r="Y313" s="14" t="s">
        <v>288</v>
      </c>
      <c r="Z313" s="14" t="s">
        <v>288</v>
      </c>
      <c r="AA313" s="14" t="s">
        <v>7</v>
      </c>
      <c r="AB313" s="14" t="s">
        <v>1991</v>
      </c>
      <c r="AC313" s="14" t="s">
        <v>8</v>
      </c>
      <c r="AD313" s="14" t="s">
        <v>27</v>
      </c>
      <c r="AE313" s="14" t="s">
        <v>5</v>
      </c>
      <c r="AF313" s="14" t="s">
        <v>290</v>
      </c>
      <c r="AG313" s="14" t="s">
        <v>291</v>
      </c>
      <c r="AH313" s="14" t="s">
        <v>1992</v>
      </c>
      <c r="AI313">
        <v>76569587</v>
      </c>
      <c r="AJ313" s="16">
        <v>45439.896145833336</v>
      </c>
      <c r="AK313">
        <v>1</v>
      </c>
      <c r="AL313">
        <v>165.08</v>
      </c>
      <c r="AM313">
        <v>29.72</v>
      </c>
      <c r="AN313">
        <v>194.8</v>
      </c>
      <c r="AO313" s="14" t="e">
        <f>VLOOKUP(PaquetesTramos_estados_1[[#This Row],[tienda_stock]],#REF!,2,0)</f>
        <v>#REF!</v>
      </c>
      <c r="AP313" s="18">
        <v>1.0138888888888888</v>
      </c>
      <c r="AQ313" s="19" t="str">
        <f>IF(PaquetesTramos_estados_1[[#This Row],[estado_paquete]]="Empaquetado","listo",PaquetesTramos_estados_1[[#This Row],[pagado]]+(PaquetesTramos_estados_1[[#This Row],[Lead Time]]-1))</f>
        <v>listo</v>
      </c>
      <c r="AR313" s="16" t="str">
        <f ca="1">IF(PaquetesTramos_estados_1[[#This Row],[estado_paquete]]="empaquetado","listo",TEXT((DAY(TODAY())-DAY(PaquetesTramos_estados_1[[#This Row],[pagado]])),"dd")&amp;" Dias")</f>
        <v>listo</v>
      </c>
      <c r="AS313" s="14" t="str">
        <f ca="1">IF(PaquetesTramos_estados_1[[#This Row],[estado_paquete]]="Empaquetado","listo",IF(NOW()&lt;PaquetesTramos_estados_1[[#This Row],[TimeLimite]],"Dentro de Tiempo","Fuera de Tiempo"))</f>
        <v>listo</v>
      </c>
      <c r="AT313" s="19" t="str">
        <f t="shared" si="4"/>
        <v>21:30</v>
      </c>
    </row>
    <row r="314" spans="1:46" x14ac:dyDescent="0.25">
      <c r="A314" s="14" t="s">
        <v>1993</v>
      </c>
      <c r="B314" s="14" t="s">
        <v>17</v>
      </c>
      <c r="C314" s="14" t="s">
        <v>288</v>
      </c>
      <c r="D314" s="14" t="s">
        <v>1</v>
      </c>
      <c r="E314" s="14" t="s">
        <v>1</v>
      </c>
      <c r="F314" s="14" t="s">
        <v>90</v>
      </c>
      <c r="G314" s="14" t="s">
        <v>30</v>
      </c>
      <c r="H314" s="14" t="s">
        <v>288</v>
      </c>
      <c r="I314" s="14" t="s">
        <v>288</v>
      </c>
      <c r="J314" s="15">
        <v>45442</v>
      </c>
      <c r="K314" s="14" t="s">
        <v>1994</v>
      </c>
      <c r="L314" s="16">
        <v>45439.933182870373</v>
      </c>
      <c r="M314" s="16"/>
      <c r="N314" s="16"/>
      <c r="O314" s="14" t="s">
        <v>288</v>
      </c>
      <c r="P314" s="14" t="s">
        <v>288</v>
      </c>
      <c r="Q314" s="14" t="s">
        <v>288</v>
      </c>
      <c r="R314" s="14" t="s">
        <v>288</v>
      </c>
      <c r="S314" s="14" t="s">
        <v>288</v>
      </c>
      <c r="T314" s="14" t="s">
        <v>17</v>
      </c>
      <c r="U314" s="14" t="s">
        <v>41</v>
      </c>
      <c r="V314" s="14" t="s">
        <v>87</v>
      </c>
      <c r="W314" s="14" t="s">
        <v>288</v>
      </c>
      <c r="X314" s="14" t="s">
        <v>288</v>
      </c>
      <c r="Y314" s="14" t="s">
        <v>288</v>
      </c>
      <c r="Z314" s="14" t="s">
        <v>288</v>
      </c>
      <c r="AA314" s="14" t="s">
        <v>7</v>
      </c>
      <c r="AB314" s="14" t="s">
        <v>1995</v>
      </c>
      <c r="AC314" s="14" t="s">
        <v>8</v>
      </c>
      <c r="AD314" s="14" t="s">
        <v>27</v>
      </c>
      <c r="AE314" s="14" t="s">
        <v>5</v>
      </c>
      <c r="AF314" s="14" t="s">
        <v>290</v>
      </c>
      <c r="AG314" s="14" t="s">
        <v>291</v>
      </c>
      <c r="AH314" s="14" t="s">
        <v>1996</v>
      </c>
      <c r="AI314">
        <v>9343306</v>
      </c>
      <c r="AJ314" s="16">
        <v>45439.933182870373</v>
      </c>
      <c r="AK314">
        <v>2</v>
      </c>
      <c r="AL314">
        <v>111.62</v>
      </c>
      <c r="AM314">
        <v>20.079999999999998</v>
      </c>
      <c r="AN314">
        <v>131.69999999999999</v>
      </c>
      <c r="AO314" s="14" t="e">
        <f>VLOOKUP(PaquetesTramos_estados_1[[#This Row],[tienda_stock]],#REF!,2,0)</f>
        <v>#REF!</v>
      </c>
      <c r="AP314" s="18">
        <v>1.0138888888888888</v>
      </c>
      <c r="AQ314" s="19">
        <f>IF(PaquetesTramos_estados_1[[#This Row],[estado_paquete]]="Empaquetado","listo",PaquetesTramos_estados_1[[#This Row],[pagado]]+(PaquetesTramos_estados_1[[#This Row],[Lead Time]]-1))</f>
        <v>45439.947071759263</v>
      </c>
      <c r="AR314" s="16" t="e">
        <f ca="1">IF(PaquetesTramos_estados_1[[#This Row],[estado_paquete]]="empaquetado","listo",TEXT((DAY(TODAY())-DAY(PaquetesTramos_estados_1[[#This Row],[pagado]])),"dd")&amp;" Dias")</f>
        <v>#VALUE!</v>
      </c>
      <c r="AS3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314" s="19" t="str">
        <f t="shared" si="4"/>
        <v>22:23</v>
      </c>
    </row>
    <row r="315" spans="1:46" x14ac:dyDescent="0.25">
      <c r="A315" s="14" t="s">
        <v>1997</v>
      </c>
      <c r="B315" s="14" t="s">
        <v>20</v>
      </c>
      <c r="C315" s="14" t="s">
        <v>130</v>
      </c>
      <c r="D315" s="14" t="s">
        <v>96</v>
      </c>
      <c r="E315" s="14" t="s">
        <v>131</v>
      </c>
      <c r="F315" s="14" t="s">
        <v>131</v>
      </c>
      <c r="G315" s="14" t="s">
        <v>35</v>
      </c>
      <c r="H315" s="14" t="s">
        <v>288</v>
      </c>
      <c r="I315" s="14" t="s">
        <v>288</v>
      </c>
      <c r="J315" s="15">
        <v>45447</v>
      </c>
      <c r="K315" s="14" t="s">
        <v>1998</v>
      </c>
      <c r="L315" s="16">
        <v>45439.947500000002</v>
      </c>
      <c r="M315" s="16"/>
      <c r="N315" s="16"/>
      <c r="O315" s="14" t="s">
        <v>288</v>
      </c>
      <c r="P315" s="14" t="s">
        <v>288</v>
      </c>
      <c r="Q315" s="14" t="s">
        <v>288</v>
      </c>
      <c r="R315" s="14" t="s">
        <v>288</v>
      </c>
      <c r="S315" s="14" t="s">
        <v>288</v>
      </c>
      <c r="T315" s="14" t="s">
        <v>20</v>
      </c>
      <c r="U315" s="14" t="s">
        <v>5</v>
      </c>
      <c r="V315" s="14" t="s">
        <v>6</v>
      </c>
      <c r="W315" s="14" t="s">
        <v>130</v>
      </c>
      <c r="X315" s="14" t="s">
        <v>96</v>
      </c>
      <c r="Y315" s="14" t="s">
        <v>131</v>
      </c>
      <c r="Z315" s="14" t="s">
        <v>131</v>
      </c>
      <c r="AA315" s="14" t="s">
        <v>7</v>
      </c>
      <c r="AB315" s="14" t="s">
        <v>1999</v>
      </c>
      <c r="AC315" s="14" t="s">
        <v>8</v>
      </c>
      <c r="AD315" s="14" t="s">
        <v>32</v>
      </c>
      <c r="AE315" s="14" t="s">
        <v>5</v>
      </c>
      <c r="AF315" s="14" t="s">
        <v>290</v>
      </c>
      <c r="AG315" s="14" t="s">
        <v>291</v>
      </c>
      <c r="AH315" s="14" t="s">
        <v>2000</v>
      </c>
      <c r="AI315">
        <v>47018673</v>
      </c>
      <c r="AJ315" s="16">
        <v>45439.947500000002</v>
      </c>
      <c r="AK315">
        <v>1</v>
      </c>
      <c r="AL315">
        <v>63.39</v>
      </c>
      <c r="AM315">
        <v>11.41</v>
      </c>
      <c r="AN315">
        <v>74.8</v>
      </c>
      <c r="AO315" s="14" t="e">
        <f>VLOOKUP(PaquetesTramos_estados_1[[#This Row],[tienda_stock]],#REF!,2,0)</f>
        <v>#REF!</v>
      </c>
      <c r="AP315" s="18">
        <v>1.0138888888888888</v>
      </c>
      <c r="AQ315" s="19">
        <f>IF(PaquetesTramos_estados_1[[#This Row],[estado_paquete]]="Empaquetado","listo",PaquetesTramos_estados_1[[#This Row],[pagado]]+(PaquetesTramos_estados_1[[#This Row],[Lead Time]]-1))</f>
        <v>45439.961388888893</v>
      </c>
      <c r="AR315" s="16" t="e">
        <f ca="1">IF(PaquetesTramos_estados_1[[#This Row],[estado_paquete]]="empaquetado","listo",TEXT((DAY(TODAY())-DAY(PaquetesTramos_estados_1[[#This Row],[pagado]])),"dd")&amp;" Dias")</f>
        <v>#VALUE!</v>
      </c>
      <c r="AS315" s="14" t="str">
        <f ca="1">IF(PaquetesTramos_estados_1[[#This Row],[estado_paquete]]="Empaquetado","listo",IF(NOW()&lt;PaquetesTramos_estados_1[[#This Row],[TimeLimite]],"Dentro de Tiempo","Fuera de Tiempo"))</f>
        <v>Fuera de Tiempo</v>
      </c>
      <c r="AT315" s="19" t="str">
        <f t="shared" si="4"/>
        <v>22:44</v>
      </c>
    </row>
    <row r="316" spans="1:46" x14ac:dyDescent="0.25">
      <c r="A316" s="14" t="s">
        <v>2001</v>
      </c>
      <c r="B316" s="14" t="s">
        <v>17</v>
      </c>
      <c r="C316" s="14" t="s">
        <v>75</v>
      </c>
      <c r="D316" s="14" t="s">
        <v>1</v>
      </c>
      <c r="E316" s="14" t="s">
        <v>1</v>
      </c>
      <c r="F316" s="14" t="s">
        <v>19</v>
      </c>
      <c r="G316" s="14" t="s">
        <v>30</v>
      </c>
      <c r="H316" s="14" t="s">
        <v>288</v>
      </c>
      <c r="I316" s="14" t="s">
        <v>288</v>
      </c>
      <c r="J316" s="15">
        <v>45446</v>
      </c>
      <c r="K316" s="14" t="s">
        <v>2002</v>
      </c>
      <c r="L316" s="16">
        <v>45440.001909722225</v>
      </c>
      <c r="M316" s="16"/>
      <c r="N316" s="16"/>
      <c r="O316" s="14" t="s">
        <v>288</v>
      </c>
      <c r="P316" s="14" t="s">
        <v>288</v>
      </c>
      <c r="Q316" s="14" t="s">
        <v>288</v>
      </c>
      <c r="R316" s="14" t="s">
        <v>288</v>
      </c>
      <c r="S316" s="14" t="s">
        <v>288</v>
      </c>
      <c r="T316" s="14" t="s">
        <v>17</v>
      </c>
      <c r="U316" s="14" t="s">
        <v>154</v>
      </c>
      <c r="V316" s="14" t="s">
        <v>6</v>
      </c>
      <c r="W316" s="14" t="s">
        <v>75</v>
      </c>
      <c r="X316" s="14" t="s">
        <v>1</v>
      </c>
      <c r="Y316" s="14" t="s">
        <v>1</v>
      </c>
      <c r="Z316" s="14" t="s">
        <v>19</v>
      </c>
      <c r="AA316" s="14" t="s">
        <v>7</v>
      </c>
      <c r="AB316" s="14" t="s">
        <v>1970</v>
      </c>
      <c r="AC316" s="14" t="s">
        <v>8</v>
      </c>
      <c r="AD316" s="14" t="s">
        <v>32</v>
      </c>
      <c r="AE316" s="14" t="s">
        <v>5</v>
      </c>
      <c r="AF316" s="14" t="s">
        <v>290</v>
      </c>
      <c r="AG316" s="14" t="s">
        <v>291</v>
      </c>
      <c r="AH316" s="14" t="s">
        <v>1971</v>
      </c>
      <c r="AI316">
        <v>45945734</v>
      </c>
      <c r="AJ316" s="16">
        <v>45440.001909722225</v>
      </c>
      <c r="AK316">
        <v>5</v>
      </c>
      <c r="AL316">
        <v>268.45999999999998</v>
      </c>
      <c r="AM316">
        <v>48.34</v>
      </c>
      <c r="AN316">
        <v>316.8</v>
      </c>
      <c r="AO316" s="14" t="e">
        <f>VLOOKUP(PaquetesTramos_estados_1[[#This Row],[tienda_stock]],#REF!,2,0)</f>
        <v>#REF!</v>
      </c>
      <c r="AP316" s="18">
        <v>1.0138888888888888</v>
      </c>
      <c r="AQ316" s="19">
        <f>IF(PaquetesTramos_estados_1[[#This Row],[estado_paquete]]="Empaquetado","listo",PaquetesTramos_estados_1[[#This Row],[pagado]]+(PaquetesTramos_estados_1[[#This Row],[Lead Time]]-1))</f>
        <v>45440.015798611115</v>
      </c>
      <c r="AR316" s="16" t="e">
        <f ca="1">IF(PaquetesTramos_estados_1[[#This Row],[estado_paquete]]="empaquetado","listo",TEXT((DAY(TODAY())-DAY(PaquetesTramos_estados_1[[#This Row],[pagado]])),"dd")&amp;" Dias")</f>
        <v>#VALUE!</v>
      </c>
      <c r="AS3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316" s="19" t="str">
        <f t="shared" si="4"/>
        <v>00:02</v>
      </c>
    </row>
    <row r="317" spans="1:46" x14ac:dyDescent="0.25">
      <c r="A317" s="14" t="s">
        <v>2003</v>
      </c>
      <c r="B317" s="14" t="s">
        <v>17</v>
      </c>
      <c r="C317" s="14" t="s">
        <v>75</v>
      </c>
      <c r="D317" s="14" t="s">
        <v>1</v>
      </c>
      <c r="E317" s="14" t="s">
        <v>1</v>
      </c>
      <c r="F317" s="14" t="s">
        <v>19</v>
      </c>
      <c r="G317" s="14" t="s">
        <v>30</v>
      </c>
      <c r="H317" s="14" t="s">
        <v>288</v>
      </c>
      <c r="I317" s="14" t="s">
        <v>288</v>
      </c>
      <c r="J317" s="15">
        <v>45447</v>
      </c>
      <c r="K317" s="14" t="s">
        <v>2004</v>
      </c>
      <c r="L317" s="16">
        <v>45440.001909722225</v>
      </c>
      <c r="M317" s="16"/>
      <c r="N317" s="16"/>
      <c r="O317" s="14" t="s">
        <v>288</v>
      </c>
      <c r="P317" s="14" t="s">
        <v>288</v>
      </c>
      <c r="Q317" s="14" t="s">
        <v>288</v>
      </c>
      <c r="R317" s="14" t="s">
        <v>288</v>
      </c>
      <c r="S317" s="14" t="s">
        <v>288</v>
      </c>
      <c r="T317" s="14" t="s">
        <v>17</v>
      </c>
      <c r="U317" s="14" t="s">
        <v>83</v>
      </c>
      <c r="V317" s="14" t="s">
        <v>6</v>
      </c>
      <c r="W317" s="14" t="s">
        <v>75</v>
      </c>
      <c r="X317" s="14" t="s">
        <v>1</v>
      </c>
      <c r="Y317" s="14" t="s">
        <v>1</v>
      </c>
      <c r="Z317" s="14" t="s">
        <v>19</v>
      </c>
      <c r="AA317" s="14" t="s">
        <v>7</v>
      </c>
      <c r="AB317" s="14" t="s">
        <v>1970</v>
      </c>
      <c r="AC317" s="14" t="s">
        <v>8</v>
      </c>
      <c r="AD317" s="14" t="s">
        <v>32</v>
      </c>
      <c r="AE317" s="14" t="s">
        <v>5</v>
      </c>
      <c r="AF317" s="14" t="s">
        <v>290</v>
      </c>
      <c r="AG317" s="14" t="s">
        <v>291</v>
      </c>
      <c r="AH317" s="14" t="s">
        <v>1971</v>
      </c>
      <c r="AI317">
        <v>45945734</v>
      </c>
      <c r="AJ317" s="16">
        <v>45440.001909722225</v>
      </c>
      <c r="AK317">
        <v>5</v>
      </c>
      <c r="AL317">
        <v>268.45999999999998</v>
      </c>
      <c r="AM317">
        <v>48.34</v>
      </c>
      <c r="AN317">
        <v>316.8</v>
      </c>
      <c r="AO317" s="14" t="e">
        <f>VLOOKUP(PaquetesTramos_estados_1[[#This Row],[tienda_stock]],#REF!,2,0)</f>
        <v>#REF!</v>
      </c>
      <c r="AP317" s="18">
        <v>1.0138888888888888</v>
      </c>
      <c r="AQ317" s="19">
        <f>IF(PaquetesTramos_estados_1[[#This Row],[estado_paquete]]="Empaquetado","listo",PaquetesTramos_estados_1[[#This Row],[pagado]]+(PaquetesTramos_estados_1[[#This Row],[Lead Time]]-1))</f>
        <v>45440.015798611115</v>
      </c>
      <c r="AR317" s="16" t="e">
        <f ca="1">IF(PaquetesTramos_estados_1[[#This Row],[estado_paquete]]="empaquetado","listo",TEXT((DAY(TODAY())-DAY(PaquetesTramos_estados_1[[#This Row],[pagado]])),"dd")&amp;" Dias")</f>
        <v>#VALUE!</v>
      </c>
      <c r="AS317" s="14" t="str">
        <f ca="1">IF(PaquetesTramos_estados_1[[#This Row],[estado_paquete]]="Empaquetado","listo",IF(NOW()&lt;PaquetesTramos_estados_1[[#This Row],[TimeLimite]],"Dentro de Tiempo","Fuera de Tiempo"))</f>
        <v>Fuera de Tiempo</v>
      </c>
      <c r="AT317" s="19" t="str">
        <f t="shared" si="4"/>
        <v>00:02</v>
      </c>
    </row>
    <row r="318" spans="1:46" x14ac:dyDescent="0.25">
      <c r="A318" s="14" t="s">
        <v>2005</v>
      </c>
      <c r="B318" s="14" t="s">
        <v>17</v>
      </c>
      <c r="C318" s="14" t="s">
        <v>5</v>
      </c>
      <c r="D318" s="14" t="s">
        <v>1</v>
      </c>
      <c r="E318" s="14" t="s">
        <v>1</v>
      </c>
      <c r="F318" s="14" t="s">
        <v>19</v>
      </c>
      <c r="G318" s="14" t="s">
        <v>399</v>
      </c>
      <c r="H318" s="14" t="s">
        <v>288</v>
      </c>
      <c r="I318" s="14" t="s">
        <v>288</v>
      </c>
      <c r="J318" s="15">
        <v>45442</v>
      </c>
      <c r="K318" s="14" t="s">
        <v>2006</v>
      </c>
      <c r="L318" s="16">
        <v>45440.011759259258</v>
      </c>
      <c r="M318" s="16"/>
      <c r="N318" s="16"/>
      <c r="O318" s="14" t="s">
        <v>288</v>
      </c>
      <c r="P318" s="14" t="s">
        <v>288</v>
      </c>
      <c r="Q318" s="14" t="s">
        <v>288</v>
      </c>
      <c r="R318" s="14" t="s">
        <v>288</v>
      </c>
      <c r="S318" s="14" t="s">
        <v>288</v>
      </c>
      <c r="T318" s="14" t="s">
        <v>17</v>
      </c>
      <c r="U318" s="14" t="s">
        <v>1015</v>
      </c>
      <c r="V318" s="14" t="s">
        <v>6</v>
      </c>
      <c r="W318" s="14" t="s">
        <v>167</v>
      </c>
      <c r="X318" s="14" t="s">
        <v>1</v>
      </c>
      <c r="Y318" s="14" t="s">
        <v>1</v>
      </c>
      <c r="Z318" s="14" t="s">
        <v>19</v>
      </c>
      <c r="AA318" s="14" t="s">
        <v>7</v>
      </c>
      <c r="AB318" s="14" t="s">
        <v>2007</v>
      </c>
      <c r="AC318" s="14" t="s">
        <v>8</v>
      </c>
      <c r="AD318" s="14" t="s">
        <v>88</v>
      </c>
      <c r="AE318" s="14" t="s">
        <v>5</v>
      </c>
      <c r="AF318" s="14" t="s">
        <v>290</v>
      </c>
      <c r="AG318" s="14" t="s">
        <v>291</v>
      </c>
      <c r="AH318" s="14" t="s">
        <v>2008</v>
      </c>
      <c r="AI318">
        <v>45496029</v>
      </c>
      <c r="AJ318" s="16">
        <v>45440.011759259258</v>
      </c>
      <c r="AK318">
        <v>15</v>
      </c>
      <c r="AL318">
        <v>626.41</v>
      </c>
      <c r="AM318">
        <v>112.79</v>
      </c>
      <c r="AN318">
        <v>739.2</v>
      </c>
      <c r="AO318" s="14" t="e">
        <f>VLOOKUP(PaquetesTramos_estados_1[[#This Row],[tienda_stock]],#REF!,2,0)</f>
        <v>#REF!</v>
      </c>
      <c r="AP318" s="18">
        <v>1.0138888888888888</v>
      </c>
      <c r="AQ318" s="19">
        <f>IF(PaquetesTramos_estados_1[[#This Row],[estado_paquete]]="Empaquetado","listo",PaquetesTramos_estados_1[[#This Row],[pagado]]+(PaquetesTramos_estados_1[[#This Row],[Lead Time]]-1))</f>
        <v>45440.025648148148</v>
      </c>
      <c r="AR318" s="16" t="e">
        <f ca="1">IF(PaquetesTramos_estados_1[[#This Row],[estado_paquete]]="empaquetado","listo",TEXT((DAY(TODAY())-DAY(PaquetesTramos_estados_1[[#This Row],[pagado]])),"dd")&amp;" Dias")</f>
        <v>#VALUE!</v>
      </c>
      <c r="AS3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318" s="19" t="str">
        <f t="shared" si="4"/>
        <v>00:16</v>
      </c>
    </row>
    <row r="319" spans="1:46" x14ac:dyDescent="0.25">
      <c r="A319" s="14" t="s">
        <v>2009</v>
      </c>
      <c r="B319" s="14" t="s">
        <v>292</v>
      </c>
      <c r="C319" s="14" t="s">
        <v>167</v>
      </c>
      <c r="D319" s="14" t="s">
        <v>1</v>
      </c>
      <c r="E319" s="14" t="s">
        <v>1</v>
      </c>
      <c r="F319" s="14" t="s">
        <v>19</v>
      </c>
      <c r="G319" s="14" t="s">
        <v>332</v>
      </c>
      <c r="H319" s="14" t="s">
        <v>288</v>
      </c>
      <c r="I319" s="14" t="s">
        <v>288</v>
      </c>
      <c r="J319" s="15">
        <v>45441</v>
      </c>
      <c r="K319" s="14" t="s">
        <v>2010</v>
      </c>
      <c r="L319" s="16">
        <v>45440.011759259258</v>
      </c>
      <c r="M319" s="16">
        <v>45440.159409722219</v>
      </c>
      <c r="N319" s="16"/>
      <c r="O319" s="14" t="s">
        <v>288</v>
      </c>
      <c r="P319" s="14" t="s">
        <v>288</v>
      </c>
      <c r="Q319" s="14" t="s">
        <v>288</v>
      </c>
      <c r="R319" s="14" t="s">
        <v>288</v>
      </c>
      <c r="S319" s="14" t="s">
        <v>288</v>
      </c>
      <c r="T319" s="14" t="s">
        <v>292</v>
      </c>
      <c r="U319" s="14" t="s">
        <v>5</v>
      </c>
      <c r="V319" s="14" t="s">
        <v>6</v>
      </c>
      <c r="W319" s="14" t="s">
        <v>167</v>
      </c>
      <c r="X319" s="14" t="s">
        <v>1</v>
      </c>
      <c r="Y319" s="14" t="s">
        <v>1</v>
      </c>
      <c r="Z319" s="14" t="s">
        <v>19</v>
      </c>
      <c r="AA319" s="14" t="s">
        <v>56</v>
      </c>
      <c r="AB319" s="14" t="s">
        <v>2007</v>
      </c>
      <c r="AC319" s="14" t="s">
        <v>8</v>
      </c>
      <c r="AD319" s="14" t="s">
        <v>88</v>
      </c>
      <c r="AE319" s="14" t="s">
        <v>5</v>
      </c>
      <c r="AF319" s="14" t="s">
        <v>290</v>
      </c>
      <c r="AG319" s="14" t="s">
        <v>291</v>
      </c>
      <c r="AH319" s="14" t="s">
        <v>2008</v>
      </c>
      <c r="AI319">
        <v>45496029</v>
      </c>
      <c r="AJ319" s="16">
        <v>45440.011759259258</v>
      </c>
      <c r="AK319">
        <v>15</v>
      </c>
      <c r="AL319">
        <v>626.41</v>
      </c>
      <c r="AM319">
        <v>112.79</v>
      </c>
      <c r="AN319">
        <v>739.2</v>
      </c>
      <c r="AO319" s="14" t="e">
        <f>VLOOKUP(PaquetesTramos_estados_1[[#This Row],[tienda_stock]],#REF!,2,0)</f>
        <v>#REF!</v>
      </c>
      <c r="AP319" s="18">
        <v>1.0138888888888888</v>
      </c>
      <c r="AQ319" s="19" t="str">
        <f>IF(PaquetesTramos_estados_1[[#This Row],[estado_paquete]]="Empaquetado","listo",PaquetesTramos_estados_1[[#This Row],[pagado]]+(PaquetesTramos_estados_1[[#This Row],[Lead Time]]-1))</f>
        <v>listo</v>
      </c>
      <c r="AR319" s="16" t="str">
        <f ca="1">IF(PaquetesTramos_estados_1[[#This Row],[estado_paquete]]="empaquetado","listo",TEXT((DAY(TODAY())-DAY(PaquetesTramos_estados_1[[#This Row],[pagado]])),"dd")&amp;" Dias")</f>
        <v>listo</v>
      </c>
      <c r="AS319" s="14" t="str">
        <f ca="1">IF(PaquetesTramos_estados_1[[#This Row],[estado_paquete]]="Empaquetado","listo",IF(NOW()&lt;PaquetesTramos_estados_1[[#This Row],[TimeLimite]],"Dentro de Tiempo","Fuera de Tiempo"))</f>
        <v>listo</v>
      </c>
      <c r="AT319" s="19" t="str">
        <f t="shared" si="4"/>
        <v>00:16</v>
      </c>
    </row>
    <row r="320" spans="1:46" x14ac:dyDescent="0.25">
      <c r="A320" s="14" t="s">
        <v>2051</v>
      </c>
      <c r="B320" s="14" t="s">
        <v>292</v>
      </c>
      <c r="C320" s="14" t="s">
        <v>154</v>
      </c>
      <c r="D320" s="14" t="s">
        <v>91</v>
      </c>
      <c r="E320" s="14" t="s">
        <v>91</v>
      </c>
      <c r="F320" s="14" t="s">
        <v>91</v>
      </c>
      <c r="G320" s="14" t="s">
        <v>3</v>
      </c>
      <c r="H320" s="14" t="s">
        <v>288</v>
      </c>
      <c r="I320" s="14" t="s">
        <v>288</v>
      </c>
      <c r="J320" s="15">
        <v>45440</v>
      </c>
      <c r="K320" s="14" t="s">
        <v>2052</v>
      </c>
      <c r="L320" s="16">
        <v>45437.829097222224</v>
      </c>
      <c r="M320" s="16">
        <v>45437.890694444446</v>
      </c>
      <c r="N320" s="16"/>
      <c r="O320" s="14" t="s">
        <v>288</v>
      </c>
      <c r="P320" s="14" t="s">
        <v>288</v>
      </c>
      <c r="Q320" s="14" t="s">
        <v>288</v>
      </c>
      <c r="R320" s="14" t="s">
        <v>288</v>
      </c>
      <c r="S320" s="14" t="s">
        <v>288</v>
      </c>
      <c r="T320" s="14" t="s">
        <v>292</v>
      </c>
      <c r="U320" s="14" t="s">
        <v>153</v>
      </c>
      <c r="V320" s="14" t="s">
        <v>6</v>
      </c>
      <c r="W320" s="14" t="s">
        <v>154</v>
      </c>
      <c r="X320" s="14" t="s">
        <v>91</v>
      </c>
      <c r="Y320" s="14" t="s">
        <v>91</v>
      </c>
      <c r="Z320" s="14" t="s">
        <v>91</v>
      </c>
      <c r="AA320" s="14" t="s">
        <v>7</v>
      </c>
      <c r="AB320" s="14" t="s">
        <v>2053</v>
      </c>
      <c r="AC320" s="14" t="s">
        <v>8</v>
      </c>
      <c r="AD320" s="14" t="s">
        <v>9</v>
      </c>
      <c r="AE320" s="14" t="s">
        <v>154</v>
      </c>
      <c r="AF320" s="14" t="s">
        <v>290</v>
      </c>
      <c r="AG320" s="14" t="s">
        <v>291</v>
      </c>
      <c r="AH320" s="14" t="s">
        <v>2054</v>
      </c>
      <c r="AI320">
        <v>29436120</v>
      </c>
      <c r="AJ320" s="16">
        <v>45437.829097222224</v>
      </c>
      <c r="AK320">
        <v>1</v>
      </c>
      <c r="AL320">
        <v>128.63999999999999</v>
      </c>
      <c r="AM320">
        <v>23.16</v>
      </c>
      <c r="AN320">
        <v>151.80000000000001</v>
      </c>
      <c r="AO320" s="14" t="e">
        <f>VLOOKUP(PaquetesTramos_estados_1[[#This Row],[tienda_stock]],#REF!,2,0)</f>
        <v>#REF!</v>
      </c>
      <c r="AP320" s="18">
        <v>1.0138888888888888</v>
      </c>
      <c r="AQ320" s="19" t="str">
        <f>IF(PaquetesTramos_estados_1[[#This Row],[estado_paquete]]="Empaquetado","listo",PaquetesTramos_estados_1[[#This Row],[pagado]]+(PaquetesTramos_estados_1[[#This Row],[Lead Time]]-1))</f>
        <v>listo</v>
      </c>
      <c r="AR320" s="16" t="str">
        <f ca="1">IF(PaquetesTramos_estados_1[[#This Row],[estado_paquete]]="empaquetado","listo",TEXT((DAY(TODAY())-DAY(PaquetesTramos_estados_1[[#This Row],[pagado]])),"dd")&amp;" Dias")</f>
        <v>listo</v>
      </c>
      <c r="AS320" s="14" t="str">
        <f ca="1">IF(PaquetesTramos_estados_1[[#This Row],[estado_paquete]]="Empaquetado","listo",IF(NOW()&lt;PaquetesTramos_estados_1[[#This Row],[TimeLimite]],"Dentro de Tiempo","Fuera de Tiempo"))</f>
        <v>listo</v>
      </c>
      <c r="AT320" s="19" t="str">
        <f t="shared" si="4"/>
        <v>19:53</v>
      </c>
    </row>
    <row r="321" spans="1:46" x14ac:dyDescent="0.25">
      <c r="A321" s="14" t="s">
        <v>2055</v>
      </c>
      <c r="B321" s="14" t="s">
        <v>292</v>
      </c>
      <c r="C321" s="14" t="s">
        <v>150</v>
      </c>
      <c r="D321" s="14" t="s">
        <v>109</v>
      </c>
      <c r="E321" s="14" t="s">
        <v>310</v>
      </c>
      <c r="F321" s="14" t="s">
        <v>310</v>
      </c>
      <c r="G321" s="14" t="s">
        <v>35</v>
      </c>
      <c r="H321" s="14" t="s">
        <v>288</v>
      </c>
      <c r="I321" s="14" t="s">
        <v>288</v>
      </c>
      <c r="J321" s="15">
        <v>45444</v>
      </c>
      <c r="K321" s="14" t="s">
        <v>2056</v>
      </c>
      <c r="L321" s="16">
        <v>45438.650833333333</v>
      </c>
      <c r="M321" s="16">
        <v>45439.399930555555</v>
      </c>
      <c r="N321" s="16"/>
      <c r="O321" s="14" t="s">
        <v>288</v>
      </c>
      <c r="P321" s="14" t="s">
        <v>288</v>
      </c>
      <c r="Q321" s="14" t="s">
        <v>288</v>
      </c>
      <c r="R321" s="14" t="s">
        <v>288</v>
      </c>
      <c r="S321" s="14" t="s">
        <v>288</v>
      </c>
      <c r="T321" s="14" t="s">
        <v>292</v>
      </c>
      <c r="U321" s="14" t="s">
        <v>5</v>
      </c>
      <c r="V321" s="14" t="s">
        <v>6</v>
      </c>
      <c r="W321" s="14" t="s">
        <v>150</v>
      </c>
      <c r="X321" s="14" t="s">
        <v>109</v>
      </c>
      <c r="Y321" s="14" t="s">
        <v>310</v>
      </c>
      <c r="Z321" s="14" t="s">
        <v>310</v>
      </c>
      <c r="AA321" s="14" t="s">
        <v>7</v>
      </c>
      <c r="AB321" s="14" t="s">
        <v>2057</v>
      </c>
      <c r="AC321" s="14" t="s">
        <v>8</v>
      </c>
      <c r="AD321" s="14" t="s">
        <v>32</v>
      </c>
      <c r="AE321" s="14" t="s">
        <v>5</v>
      </c>
      <c r="AF321" s="14" t="s">
        <v>290</v>
      </c>
      <c r="AG321" s="14" t="s">
        <v>291</v>
      </c>
      <c r="AH321" s="14" t="s">
        <v>2058</v>
      </c>
      <c r="AI321">
        <v>1332665</v>
      </c>
      <c r="AJ321" s="16">
        <v>45438.650833333333</v>
      </c>
      <c r="AK321">
        <v>1</v>
      </c>
      <c r="AL321">
        <v>127.29</v>
      </c>
      <c r="AM321">
        <v>22.91</v>
      </c>
      <c r="AN321">
        <v>150.19999999999999</v>
      </c>
      <c r="AO321" s="14" t="e">
        <f>VLOOKUP(PaquetesTramos_estados_1[[#This Row],[tienda_stock]],#REF!,2,0)</f>
        <v>#REF!</v>
      </c>
      <c r="AP321" s="18">
        <v>1.0138888888888888</v>
      </c>
      <c r="AQ321" s="19" t="str">
        <f>IF(PaquetesTramos_estados_1[[#This Row],[estado_paquete]]="Empaquetado","listo",PaquetesTramos_estados_1[[#This Row],[pagado]]+(PaquetesTramos_estados_1[[#This Row],[Lead Time]]-1))</f>
        <v>listo</v>
      </c>
      <c r="AR321" s="16" t="str">
        <f ca="1">IF(PaquetesTramos_estados_1[[#This Row],[estado_paquete]]="empaquetado","listo",TEXT((DAY(TODAY())-DAY(PaquetesTramos_estados_1[[#This Row],[pagado]])),"dd")&amp;" Dias")</f>
        <v>listo</v>
      </c>
      <c r="AS321" s="14" t="str">
        <f ca="1">IF(PaquetesTramos_estados_1[[#This Row],[estado_paquete]]="Empaquetado","listo",IF(NOW()&lt;PaquetesTramos_estados_1[[#This Row],[TimeLimite]],"Dentro de Tiempo","Fuera de Tiempo"))</f>
        <v>listo</v>
      </c>
      <c r="AT321" s="19" t="str">
        <f t="shared" si="4"/>
        <v>15:37</v>
      </c>
    </row>
    <row r="322" spans="1:46" x14ac:dyDescent="0.25">
      <c r="A322" s="14" t="s">
        <v>2059</v>
      </c>
      <c r="B322" s="14" t="s">
        <v>292</v>
      </c>
      <c r="C322" s="14" t="s">
        <v>42</v>
      </c>
      <c r="D322" s="14" t="s">
        <v>29</v>
      </c>
      <c r="E322" s="14" t="s">
        <v>29</v>
      </c>
      <c r="F322" s="14" t="s">
        <v>29</v>
      </c>
      <c r="G322" s="14" t="s">
        <v>3</v>
      </c>
      <c r="H322" s="14" t="s">
        <v>288</v>
      </c>
      <c r="I322" s="14" t="s">
        <v>288</v>
      </c>
      <c r="J322" s="15">
        <v>45440</v>
      </c>
      <c r="K322" s="14" t="s">
        <v>2060</v>
      </c>
      <c r="L322" s="16">
        <v>45438.840370370373</v>
      </c>
      <c r="M322" s="16">
        <v>45438.912187499998</v>
      </c>
      <c r="N322" s="16"/>
      <c r="O322" s="14" t="s">
        <v>288</v>
      </c>
      <c r="P322" s="14" t="s">
        <v>288</v>
      </c>
      <c r="Q322" s="14" t="s">
        <v>288</v>
      </c>
      <c r="R322" s="14" t="s">
        <v>288</v>
      </c>
      <c r="S322" s="14" t="s">
        <v>288</v>
      </c>
      <c r="T322" s="14" t="s">
        <v>292</v>
      </c>
      <c r="U322" s="14" t="s">
        <v>28</v>
      </c>
      <c r="V322" s="14" t="s">
        <v>6</v>
      </c>
      <c r="W322" s="14" t="s">
        <v>42</v>
      </c>
      <c r="X322" s="14" t="s">
        <v>29</v>
      </c>
      <c r="Y322" s="14" t="s">
        <v>29</v>
      </c>
      <c r="Z322" s="14" t="s">
        <v>29</v>
      </c>
      <c r="AA322" s="14" t="s">
        <v>7</v>
      </c>
      <c r="AB322" s="14" t="s">
        <v>2061</v>
      </c>
      <c r="AC322" s="14" t="s">
        <v>8</v>
      </c>
      <c r="AD322" s="14" t="s">
        <v>88</v>
      </c>
      <c r="AE322" s="14" t="s">
        <v>5</v>
      </c>
      <c r="AF322" s="14" t="s">
        <v>290</v>
      </c>
      <c r="AG322" s="14" t="s">
        <v>291</v>
      </c>
      <c r="AH322" s="14" t="s">
        <v>2062</v>
      </c>
      <c r="AI322">
        <v>73675991</v>
      </c>
      <c r="AJ322" s="16">
        <v>45438.840370370373</v>
      </c>
      <c r="AK322">
        <v>1</v>
      </c>
      <c r="AL322">
        <v>77.8</v>
      </c>
      <c r="AM322">
        <v>14</v>
      </c>
      <c r="AN322">
        <v>91.8</v>
      </c>
      <c r="AO322" s="14" t="e">
        <f>VLOOKUP(PaquetesTramos_estados_1[[#This Row],[tienda_stock]],#REF!,2,0)</f>
        <v>#REF!</v>
      </c>
      <c r="AP322" s="18">
        <v>1.0138888888888888</v>
      </c>
      <c r="AQ322" s="19" t="str">
        <f>IF(PaquetesTramos_estados_1[[#This Row],[estado_paquete]]="Empaquetado","listo",PaquetesTramos_estados_1[[#This Row],[pagado]]+(PaquetesTramos_estados_1[[#This Row],[Lead Time]]-1))</f>
        <v>listo</v>
      </c>
      <c r="AR322" s="16" t="str">
        <f ca="1">IF(PaquetesTramos_estados_1[[#This Row],[estado_paquete]]="empaquetado","listo",TEXT((DAY(TODAY())-DAY(PaquetesTramos_estados_1[[#This Row],[pagado]])),"dd")&amp;" Dias")</f>
        <v>listo</v>
      </c>
      <c r="AS322" s="14" t="str">
        <f ca="1">IF(PaquetesTramos_estados_1[[#This Row],[estado_paquete]]="Empaquetado","listo",IF(NOW()&lt;PaquetesTramos_estados_1[[#This Row],[TimeLimite]],"Dentro de Tiempo","Fuera de Tiempo"))</f>
        <v>listo</v>
      </c>
      <c r="AT322" s="19" t="str">
        <f t="shared" ref="AT322:AT385" si="5">TEXT(L322,"HH:MM")</f>
        <v>20:10</v>
      </c>
    </row>
    <row r="323" spans="1:46" x14ac:dyDescent="0.25">
      <c r="A323" s="14" t="s">
        <v>2063</v>
      </c>
      <c r="B323" s="14" t="s">
        <v>292</v>
      </c>
      <c r="C323" s="14" t="s">
        <v>135</v>
      </c>
      <c r="D323" s="14" t="s">
        <v>81</v>
      </c>
      <c r="E323" s="14" t="s">
        <v>185</v>
      </c>
      <c r="F323" s="14" t="s">
        <v>186</v>
      </c>
      <c r="G323" s="14" t="s">
        <v>35</v>
      </c>
      <c r="H323" s="14" t="s">
        <v>288</v>
      </c>
      <c r="I323" s="14" t="s">
        <v>288</v>
      </c>
      <c r="J323" s="15">
        <v>45444</v>
      </c>
      <c r="K323" s="14" t="s">
        <v>2064</v>
      </c>
      <c r="L323" s="16">
        <v>45439.582974537036</v>
      </c>
      <c r="M323" s="16">
        <v>45439.866620370369</v>
      </c>
      <c r="N323" s="16"/>
      <c r="O323" s="14" t="s">
        <v>288</v>
      </c>
      <c r="P323" s="14" t="s">
        <v>288</v>
      </c>
      <c r="Q323" s="14" t="s">
        <v>288</v>
      </c>
      <c r="R323" s="14" t="s">
        <v>288</v>
      </c>
      <c r="S323" s="14" t="s">
        <v>288</v>
      </c>
      <c r="T323" s="14" t="s">
        <v>292</v>
      </c>
      <c r="U323" s="14" t="s">
        <v>5</v>
      </c>
      <c r="V323" s="14" t="s">
        <v>6</v>
      </c>
      <c r="W323" s="14" t="s">
        <v>135</v>
      </c>
      <c r="X323" s="14" t="s">
        <v>81</v>
      </c>
      <c r="Y323" s="14" t="s">
        <v>185</v>
      </c>
      <c r="Z323" s="14" t="s">
        <v>186</v>
      </c>
      <c r="AA323" s="14" t="s">
        <v>7</v>
      </c>
      <c r="AB323" s="14" t="s">
        <v>2065</v>
      </c>
      <c r="AC323" s="14" t="s">
        <v>8</v>
      </c>
      <c r="AD323" s="14" t="s">
        <v>10</v>
      </c>
      <c r="AE323" s="14" t="s">
        <v>135</v>
      </c>
      <c r="AF323" s="14" t="s">
        <v>290</v>
      </c>
      <c r="AG323" s="14" t="s">
        <v>291</v>
      </c>
      <c r="AH323" s="14" t="s">
        <v>2066</v>
      </c>
      <c r="AI323">
        <v>18178816</v>
      </c>
      <c r="AJ323" s="16">
        <v>45439.582974537036</v>
      </c>
      <c r="AK323">
        <v>1</v>
      </c>
      <c r="AL323">
        <v>84.66</v>
      </c>
      <c r="AM323">
        <v>15.24</v>
      </c>
      <c r="AN323">
        <v>99.9</v>
      </c>
      <c r="AO323" s="14" t="e">
        <f>VLOOKUP(PaquetesTramos_estados_1[[#This Row],[tienda_stock]],#REF!,2,0)</f>
        <v>#REF!</v>
      </c>
      <c r="AP323" s="18">
        <v>1.0138888888888888</v>
      </c>
      <c r="AQ323" s="19" t="str">
        <f>IF(PaquetesTramos_estados_1[[#This Row],[estado_paquete]]="Empaquetado","listo",PaquetesTramos_estados_1[[#This Row],[pagado]]+(PaquetesTramos_estados_1[[#This Row],[Lead Time]]-1))</f>
        <v>listo</v>
      </c>
      <c r="AR323" s="16" t="str">
        <f ca="1">IF(PaquetesTramos_estados_1[[#This Row],[estado_paquete]]="empaquetado","listo",TEXT((DAY(TODAY())-DAY(PaquetesTramos_estados_1[[#This Row],[pagado]])),"dd")&amp;" Dias")</f>
        <v>listo</v>
      </c>
      <c r="AS323" s="14" t="str">
        <f ca="1">IF(PaquetesTramos_estados_1[[#This Row],[estado_paquete]]="Empaquetado","listo",IF(NOW()&lt;PaquetesTramos_estados_1[[#This Row],[TimeLimite]],"Dentro de Tiempo","Fuera de Tiempo"))</f>
        <v>listo</v>
      </c>
      <c r="AT323" s="19" t="str">
        <f t="shared" si="5"/>
        <v>13:59</v>
      </c>
    </row>
    <row r="324" spans="1:46" x14ac:dyDescent="0.25">
      <c r="A324" s="14" t="s">
        <v>2067</v>
      </c>
      <c r="B324" s="14" t="s">
        <v>292</v>
      </c>
      <c r="C324" s="14" t="s">
        <v>71</v>
      </c>
      <c r="D324" s="14" t="s">
        <v>69</v>
      </c>
      <c r="E324" s="14" t="s">
        <v>70</v>
      </c>
      <c r="F324" s="14" t="s">
        <v>70</v>
      </c>
      <c r="G324" s="14" t="s">
        <v>35</v>
      </c>
      <c r="H324" s="14" t="s">
        <v>288</v>
      </c>
      <c r="I324" s="14" t="s">
        <v>288</v>
      </c>
      <c r="J324" s="15">
        <v>45443</v>
      </c>
      <c r="K324" s="14" t="s">
        <v>2068</v>
      </c>
      <c r="L324" s="16">
        <v>45439.636446759258</v>
      </c>
      <c r="M324" s="16">
        <v>45439.753969907404</v>
      </c>
      <c r="N324" s="16"/>
      <c r="O324" s="14" t="s">
        <v>288</v>
      </c>
      <c r="P324" s="14" t="s">
        <v>288</v>
      </c>
      <c r="Q324" s="14" t="s">
        <v>288</v>
      </c>
      <c r="R324" s="14" t="s">
        <v>288</v>
      </c>
      <c r="S324" s="14" t="s">
        <v>288</v>
      </c>
      <c r="T324" s="14" t="s">
        <v>292</v>
      </c>
      <c r="U324" s="14" t="s">
        <v>5</v>
      </c>
      <c r="V324" s="14" t="s">
        <v>6</v>
      </c>
      <c r="W324" s="14" t="s">
        <v>71</v>
      </c>
      <c r="X324" s="14" t="s">
        <v>69</v>
      </c>
      <c r="Y324" s="14" t="s">
        <v>70</v>
      </c>
      <c r="Z324" s="14" t="s">
        <v>70</v>
      </c>
      <c r="AA324" s="14" t="s">
        <v>7</v>
      </c>
      <c r="AB324" s="14" t="s">
        <v>2069</v>
      </c>
      <c r="AC324" s="14" t="s">
        <v>8</v>
      </c>
      <c r="AD324" s="14" t="s">
        <v>88</v>
      </c>
      <c r="AE324" s="14" t="s">
        <v>5</v>
      </c>
      <c r="AF324" s="14" t="s">
        <v>290</v>
      </c>
      <c r="AG324" s="14" t="s">
        <v>291</v>
      </c>
      <c r="AH324" s="14" t="s">
        <v>2070</v>
      </c>
      <c r="AI324">
        <v>47583013</v>
      </c>
      <c r="AJ324" s="16">
        <v>45439.636446759258</v>
      </c>
      <c r="AK324">
        <v>2</v>
      </c>
      <c r="AL324">
        <v>75.92</v>
      </c>
      <c r="AM324">
        <v>13.68</v>
      </c>
      <c r="AN324">
        <v>89.6</v>
      </c>
      <c r="AO324" s="14" t="e">
        <f>VLOOKUP(PaquetesTramos_estados_1[[#This Row],[tienda_stock]],#REF!,2,0)</f>
        <v>#REF!</v>
      </c>
      <c r="AP324" s="18">
        <v>1.0138888888888888</v>
      </c>
      <c r="AQ324" s="19" t="str">
        <f>IF(PaquetesTramos_estados_1[[#This Row],[estado_paquete]]="Empaquetado","listo",PaquetesTramos_estados_1[[#This Row],[pagado]]+(PaquetesTramos_estados_1[[#This Row],[Lead Time]]-1))</f>
        <v>listo</v>
      </c>
      <c r="AR324" s="16" t="str">
        <f ca="1">IF(PaquetesTramos_estados_1[[#This Row],[estado_paquete]]="empaquetado","listo",TEXT((DAY(TODAY())-DAY(PaquetesTramos_estados_1[[#This Row],[pagado]])),"dd")&amp;" Dias")</f>
        <v>listo</v>
      </c>
      <c r="AS324" s="14" t="str">
        <f ca="1">IF(PaquetesTramos_estados_1[[#This Row],[estado_paquete]]="Empaquetado","listo",IF(NOW()&lt;PaquetesTramos_estados_1[[#This Row],[TimeLimite]],"Dentro de Tiempo","Fuera de Tiempo"))</f>
        <v>listo</v>
      </c>
      <c r="AT324" s="19" t="str">
        <f t="shared" si="5"/>
        <v>15:16</v>
      </c>
    </row>
    <row r="325" spans="1:46" x14ac:dyDescent="0.25">
      <c r="A325" s="14" t="s">
        <v>2071</v>
      </c>
      <c r="B325" s="14" t="s">
        <v>292</v>
      </c>
      <c r="C325" s="14" t="s">
        <v>288</v>
      </c>
      <c r="D325" s="14" t="s">
        <v>29</v>
      </c>
      <c r="E325" s="14" t="s">
        <v>236</v>
      </c>
      <c r="F325" s="14" t="s">
        <v>2072</v>
      </c>
      <c r="G325" s="14" t="s">
        <v>30</v>
      </c>
      <c r="H325" s="14" t="s">
        <v>2073</v>
      </c>
      <c r="I325" s="14" t="s">
        <v>288</v>
      </c>
      <c r="J325" s="15">
        <v>45446</v>
      </c>
      <c r="K325" s="14" t="s">
        <v>2074</v>
      </c>
      <c r="L325" s="16">
        <v>45439.655034722222</v>
      </c>
      <c r="M325" s="16">
        <v>45440.331006944441</v>
      </c>
      <c r="N325" s="16"/>
      <c r="O325" s="14" t="s">
        <v>288</v>
      </c>
      <c r="P325" s="14" t="s">
        <v>288</v>
      </c>
      <c r="Q325" s="14" t="s">
        <v>288</v>
      </c>
      <c r="R325" s="14" t="s">
        <v>288</v>
      </c>
      <c r="S325" s="14" t="s">
        <v>288</v>
      </c>
      <c r="T325" s="14" t="s">
        <v>292</v>
      </c>
      <c r="U325" s="14" t="s">
        <v>41</v>
      </c>
      <c r="V325" s="14" t="s">
        <v>87</v>
      </c>
      <c r="W325" s="14" t="s">
        <v>288</v>
      </c>
      <c r="X325" s="14" t="s">
        <v>288</v>
      </c>
      <c r="Y325" s="14" t="s">
        <v>288</v>
      </c>
      <c r="Z325" s="14" t="s">
        <v>288</v>
      </c>
      <c r="AA325" s="14" t="s">
        <v>7</v>
      </c>
      <c r="AB325" s="14" t="s">
        <v>2075</v>
      </c>
      <c r="AC325" s="14" t="s">
        <v>8</v>
      </c>
      <c r="AD325" s="14" t="s">
        <v>32</v>
      </c>
      <c r="AE325" s="14" t="s">
        <v>5</v>
      </c>
      <c r="AF325" s="14" t="s">
        <v>290</v>
      </c>
      <c r="AG325" s="14" t="s">
        <v>291</v>
      </c>
      <c r="AH325" s="14" t="s">
        <v>2076</v>
      </c>
      <c r="AI325">
        <v>42751448</v>
      </c>
      <c r="AJ325" s="16">
        <v>45439.655034722222</v>
      </c>
      <c r="AK325">
        <v>10</v>
      </c>
      <c r="AL325">
        <v>407.54</v>
      </c>
      <c r="AM325">
        <v>73.36</v>
      </c>
      <c r="AN325">
        <v>480.9</v>
      </c>
      <c r="AO325" s="14" t="e">
        <f>VLOOKUP(PaquetesTramos_estados_1[[#This Row],[tienda_stock]],#REF!,2,0)</f>
        <v>#REF!</v>
      </c>
      <c r="AP325" s="18">
        <v>1.0138888888888888</v>
      </c>
      <c r="AQ325" s="19" t="str">
        <f>IF(PaquetesTramos_estados_1[[#This Row],[estado_paquete]]="Empaquetado","listo",PaquetesTramos_estados_1[[#This Row],[pagado]]+(PaquetesTramos_estados_1[[#This Row],[Lead Time]]-1))</f>
        <v>listo</v>
      </c>
      <c r="AR325" s="16" t="str">
        <f ca="1">IF(PaquetesTramos_estados_1[[#This Row],[estado_paquete]]="empaquetado","listo",TEXT((DAY(TODAY())-DAY(PaquetesTramos_estados_1[[#This Row],[pagado]])),"dd")&amp;" Dias")</f>
        <v>listo</v>
      </c>
      <c r="AS325" s="14" t="str">
        <f ca="1">IF(PaquetesTramos_estados_1[[#This Row],[estado_paquete]]="Empaquetado","listo",IF(NOW()&lt;PaquetesTramos_estados_1[[#This Row],[TimeLimite]],"Dentro de Tiempo","Fuera de Tiempo"))</f>
        <v>listo</v>
      </c>
      <c r="AT325" s="19" t="str">
        <f t="shared" si="5"/>
        <v>15:43</v>
      </c>
    </row>
    <row r="326" spans="1:46" x14ac:dyDescent="0.25">
      <c r="A326" s="14" t="s">
        <v>2077</v>
      </c>
      <c r="B326" s="14" t="s">
        <v>17</v>
      </c>
      <c r="C326" s="14" t="s">
        <v>5</v>
      </c>
      <c r="D326" s="14" t="s">
        <v>1</v>
      </c>
      <c r="E326" s="14" t="s">
        <v>1</v>
      </c>
      <c r="F326" s="14" t="s">
        <v>19</v>
      </c>
      <c r="G326" s="14" t="s">
        <v>3</v>
      </c>
      <c r="H326" s="14" t="s">
        <v>288</v>
      </c>
      <c r="I326" s="14" t="s">
        <v>288</v>
      </c>
      <c r="J326" s="15">
        <v>45440</v>
      </c>
      <c r="K326" s="14" t="s">
        <v>2078</v>
      </c>
      <c r="L326" s="16">
        <v>45439.680011574077</v>
      </c>
      <c r="M326" s="16"/>
      <c r="N326" s="16"/>
      <c r="O326" s="14" t="s">
        <v>288</v>
      </c>
      <c r="P326" s="14" t="s">
        <v>288</v>
      </c>
      <c r="Q326" s="14" t="s">
        <v>288</v>
      </c>
      <c r="R326" s="14" t="s">
        <v>288</v>
      </c>
      <c r="S326" s="14" t="s">
        <v>288</v>
      </c>
      <c r="T326" s="14" t="s">
        <v>17</v>
      </c>
      <c r="U326" s="14" t="s">
        <v>75</v>
      </c>
      <c r="V326" s="14" t="s">
        <v>6</v>
      </c>
      <c r="W326" s="14" t="s">
        <v>36</v>
      </c>
      <c r="X326" s="14" t="s">
        <v>1</v>
      </c>
      <c r="Y326" s="14" t="s">
        <v>1</v>
      </c>
      <c r="Z326" s="14" t="s">
        <v>37</v>
      </c>
      <c r="AA326" s="14" t="s">
        <v>7</v>
      </c>
      <c r="AB326" s="14" t="s">
        <v>2079</v>
      </c>
      <c r="AC326" s="14" t="s">
        <v>8</v>
      </c>
      <c r="AD326" s="14" t="s">
        <v>32</v>
      </c>
      <c r="AE326" s="14" t="s">
        <v>36</v>
      </c>
      <c r="AF326" s="14" t="s">
        <v>290</v>
      </c>
      <c r="AG326" s="14" t="s">
        <v>291</v>
      </c>
      <c r="AH326" s="14" t="s">
        <v>2080</v>
      </c>
      <c r="AI326">
        <v>44278015</v>
      </c>
      <c r="AJ326" s="16">
        <v>45439.680011574077</v>
      </c>
      <c r="AK326">
        <v>1</v>
      </c>
      <c r="AL326">
        <v>35.42</v>
      </c>
      <c r="AM326">
        <v>6.38</v>
      </c>
      <c r="AN326">
        <v>41.8</v>
      </c>
      <c r="AO326" s="14" t="e">
        <f>VLOOKUP(PaquetesTramos_estados_1[[#This Row],[tienda_stock]],#REF!,2,0)</f>
        <v>#REF!</v>
      </c>
      <c r="AP326" s="18">
        <v>1.0138888888888888</v>
      </c>
      <c r="AQ326" s="19">
        <f>IF(PaquetesTramos_estados_1[[#This Row],[estado_paquete]]="Empaquetado","listo",PaquetesTramos_estados_1[[#This Row],[pagado]]+(PaquetesTramos_estados_1[[#This Row],[Lead Time]]-1))</f>
        <v>45439.693900462968</v>
      </c>
      <c r="AR326" s="16" t="e">
        <f ca="1">IF(PaquetesTramos_estados_1[[#This Row],[estado_paquete]]="empaquetado","listo",TEXT((DAY(TODAY())-DAY(PaquetesTramos_estados_1[[#This Row],[pagado]])),"dd")&amp;" Dias")</f>
        <v>#VALUE!</v>
      </c>
      <c r="AS326" s="14" t="str">
        <f ca="1">IF(PaquetesTramos_estados_1[[#This Row],[estado_paquete]]="Empaquetado","listo",IF(NOW()&lt;PaquetesTramos_estados_1[[#This Row],[TimeLimite]],"Dentro de Tiempo","Fuera de Tiempo"))</f>
        <v>Fuera de Tiempo</v>
      </c>
      <c r="AT326" s="19" t="str">
        <f t="shared" si="5"/>
        <v>16:19</v>
      </c>
    </row>
    <row r="327" spans="1:46" x14ac:dyDescent="0.25">
      <c r="A327" s="14" t="s">
        <v>2081</v>
      </c>
      <c r="B327" s="14" t="s">
        <v>292</v>
      </c>
      <c r="C327" s="14" t="s">
        <v>5</v>
      </c>
      <c r="D327" s="14" t="s">
        <v>1</v>
      </c>
      <c r="E327" s="14" t="s">
        <v>1</v>
      </c>
      <c r="F327" s="14" t="s">
        <v>19</v>
      </c>
      <c r="G327" s="14" t="s">
        <v>332</v>
      </c>
      <c r="H327" s="14" t="s">
        <v>288</v>
      </c>
      <c r="I327" s="14" t="s">
        <v>288</v>
      </c>
      <c r="J327" s="15">
        <v>45448</v>
      </c>
      <c r="K327" s="14" t="s">
        <v>2082</v>
      </c>
      <c r="L327" s="16">
        <v>45439.667858796296</v>
      </c>
      <c r="M327" s="16">
        <v>45439.715196759258</v>
      </c>
      <c r="N327" s="16"/>
      <c r="O327" s="14" t="s">
        <v>288</v>
      </c>
      <c r="P327" s="14" t="s">
        <v>288</v>
      </c>
      <c r="Q327" s="14" t="s">
        <v>288</v>
      </c>
      <c r="R327" s="14" t="s">
        <v>288</v>
      </c>
      <c r="S327" s="14" t="s">
        <v>288</v>
      </c>
      <c r="T327" s="14" t="s">
        <v>292</v>
      </c>
      <c r="U327" s="14" t="s">
        <v>36</v>
      </c>
      <c r="V327" s="14" t="s">
        <v>6</v>
      </c>
      <c r="W327" s="14" t="s">
        <v>130</v>
      </c>
      <c r="X327" s="14" t="s">
        <v>96</v>
      </c>
      <c r="Y327" s="14" t="s">
        <v>131</v>
      </c>
      <c r="Z327" s="14" t="s">
        <v>131</v>
      </c>
      <c r="AA327" s="14" t="s">
        <v>7</v>
      </c>
      <c r="AB327" s="14" t="s">
        <v>2083</v>
      </c>
      <c r="AC327" s="14" t="s">
        <v>8</v>
      </c>
      <c r="AD327" s="14" t="s">
        <v>32</v>
      </c>
      <c r="AE327" s="14" t="s">
        <v>5</v>
      </c>
      <c r="AF327" s="14" t="s">
        <v>290</v>
      </c>
      <c r="AG327" s="14" t="s">
        <v>291</v>
      </c>
      <c r="AH327" s="14" t="s">
        <v>2084</v>
      </c>
      <c r="AI327">
        <v>72245081</v>
      </c>
      <c r="AJ327" s="16">
        <v>45439.667858796296</v>
      </c>
      <c r="AK327">
        <v>2</v>
      </c>
      <c r="AL327">
        <v>75.92</v>
      </c>
      <c r="AM327">
        <v>13.68</v>
      </c>
      <c r="AN327">
        <v>89.6</v>
      </c>
      <c r="AO327" s="14" t="e">
        <f>VLOOKUP(PaquetesTramos_estados_1[[#This Row],[tienda_stock]],#REF!,2,0)</f>
        <v>#REF!</v>
      </c>
      <c r="AP327" s="18">
        <v>1.0138888888888888</v>
      </c>
      <c r="AQ327" s="19" t="str">
        <f>IF(PaquetesTramos_estados_1[[#This Row],[estado_paquete]]="Empaquetado","listo",PaquetesTramos_estados_1[[#This Row],[pagado]]+(PaquetesTramos_estados_1[[#This Row],[Lead Time]]-1))</f>
        <v>listo</v>
      </c>
      <c r="AR327" s="16" t="str">
        <f ca="1">IF(PaquetesTramos_estados_1[[#This Row],[estado_paquete]]="empaquetado","listo",TEXT((DAY(TODAY())-DAY(PaquetesTramos_estados_1[[#This Row],[pagado]])),"dd")&amp;" Dias")</f>
        <v>listo</v>
      </c>
      <c r="AS327" s="14" t="str">
        <f ca="1">IF(PaquetesTramos_estados_1[[#This Row],[estado_paquete]]="Empaquetado","listo",IF(NOW()&lt;PaquetesTramos_estados_1[[#This Row],[TimeLimite]],"Dentro de Tiempo","Fuera de Tiempo"))</f>
        <v>listo</v>
      </c>
      <c r="AT327" s="19" t="str">
        <f t="shared" si="5"/>
        <v>16:01</v>
      </c>
    </row>
    <row r="328" spans="1:46" x14ac:dyDescent="0.25">
      <c r="A328" s="14" t="s">
        <v>2085</v>
      </c>
      <c r="B328" s="14" t="s">
        <v>17</v>
      </c>
      <c r="C328" s="14" t="s">
        <v>5</v>
      </c>
      <c r="D328" s="14" t="s">
        <v>1</v>
      </c>
      <c r="E328" s="14" t="s">
        <v>1</v>
      </c>
      <c r="F328" s="14" t="s">
        <v>19</v>
      </c>
      <c r="G328" s="14" t="s">
        <v>3</v>
      </c>
      <c r="H328" s="14" t="s">
        <v>288</v>
      </c>
      <c r="I328" s="14" t="s">
        <v>288</v>
      </c>
      <c r="J328" s="15">
        <v>45440</v>
      </c>
      <c r="K328" s="14" t="s">
        <v>2086</v>
      </c>
      <c r="L328" s="16">
        <v>45439.709606481483</v>
      </c>
      <c r="M328" s="16"/>
      <c r="N328" s="16"/>
      <c r="O328" s="14" t="s">
        <v>288</v>
      </c>
      <c r="P328" s="14" t="s">
        <v>288</v>
      </c>
      <c r="Q328" s="14" t="s">
        <v>288</v>
      </c>
      <c r="R328" s="14" t="s">
        <v>288</v>
      </c>
      <c r="S328" s="14" t="s">
        <v>288</v>
      </c>
      <c r="T328" s="14" t="s">
        <v>17</v>
      </c>
      <c r="U328" s="14" t="s">
        <v>18</v>
      </c>
      <c r="V328" s="14" t="s">
        <v>6</v>
      </c>
      <c r="W328" s="14" t="s">
        <v>21</v>
      </c>
      <c r="X328" s="14" t="s">
        <v>1</v>
      </c>
      <c r="Y328" s="14" t="s">
        <v>1</v>
      </c>
      <c r="Z328" s="14" t="s">
        <v>113</v>
      </c>
      <c r="AA328" s="14" t="s">
        <v>56</v>
      </c>
      <c r="AB328" s="14" t="s">
        <v>2087</v>
      </c>
      <c r="AC328" s="14" t="s">
        <v>8</v>
      </c>
      <c r="AD328" s="14" t="s">
        <v>9</v>
      </c>
      <c r="AE328" s="14" t="s">
        <v>21</v>
      </c>
      <c r="AF328" s="14" t="s">
        <v>290</v>
      </c>
      <c r="AG328" s="14" t="s">
        <v>291</v>
      </c>
      <c r="AH328" s="14" t="s">
        <v>2088</v>
      </c>
      <c r="AI328">
        <v>42371557</v>
      </c>
      <c r="AJ328" s="16">
        <v>45439.709606481483</v>
      </c>
      <c r="AK328">
        <v>4</v>
      </c>
      <c r="AL328">
        <v>398.31</v>
      </c>
      <c r="AM328">
        <v>71.69</v>
      </c>
      <c r="AN328">
        <v>470</v>
      </c>
      <c r="AO328" s="14" t="e">
        <f>VLOOKUP(PaquetesTramos_estados_1[[#This Row],[tienda_stock]],#REF!,2,0)</f>
        <v>#REF!</v>
      </c>
      <c r="AP328" s="18">
        <v>1.0138888888888888</v>
      </c>
      <c r="AQ328" s="19">
        <f>IF(PaquetesTramos_estados_1[[#This Row],[estado_paquete]]="Empaquetado","listo",PaquetesTramos_estados_1[[#This Row],[pagado]]+(PaquetesTramos_estados_1[[#This Row],[Lead Time]]-1))</f>
        <v>45439.723495370374</v>
      </c>
      <c r="AR328" s="16" t="e">
        <f ca="1">IF(PaquetesTramos_estados_1[[#This Row],[estado_paquete]]="empaquetado","listo",TEXT((DAY(TODAY())-DAY(PaquetesTramos_estados_1[[#This Row],[pagado]])),"dd")&amp;" Dias")</f>
        <v>#VALUE!</v>
      </c>
      <c r="AS328" s="14" t="str">
        <f ca="1">IF(PaquetesTramos_estados_1[[#This Row],[estado_paquete]]="Empaquetado","listo",IF(NOW()&lt;PaquetesTramos_estados_1[[#This Row],[TimeLimite]],"Dentro de Tiempo","Fuera de Tiempo"))</f>
        <v>Fuera de Tiempo</v>
      </c>
      <c r="AT328" s="19" t="str">
        <f t="shared" si="5"/>
        <v>17:01</v>
      </c>
    </row>
    <row r="329" spans="1:46" x14ac:dyDescent="0.25">
      <c r="A329" s="14" t="s">
        <v>2089</v>
      </c>
      <c r="B329" s="14" t="s">
        <v>17</v>
      </c>
      <c r="C329" s="14" t="s">
        <v>21</v>
      </c>
      <c r="D329" s="14" t="s">
        <v>1</v>
      </c>
      <c r="E329" s="14" t="s">
        <v>1</v>
      </c>
      <c r="F329" s="14" t="s">
        <v>113</v>
      </c>
      <c r="G329" s="14" t="s">
        <v>288</v>
      </c>
      <c r="H329" s="14" t="s">
        <v>288</v>
      </c>
      <c r="I329" s="14" t="s">
        <v>288</v>
      </c>
      <c r="J329" s="15">
        <v>45439</v>
      </c>
      <c r="K329" s="14" t="s">
        <v>2090</v>
      </c>
      <c r="L329" s="16">
        <v>45439.802812499998</v>
      </c>
      <c r="M329" s="16"/>
      <c r="N329" s="16"/>
      <c r="O329" s="14" t="s">
        <v>288</v>
      </c>
      <c r="P329" s="14" t="s">
        <v>288</v>
      </c>
      <c r="Q329" s="14" t="s">
        <v>288</v>
      </c>
      <c r="R329" s="14" t="s">
        <v>288</v>
      </c>
      <c r="S329" s="14" t="s">
        <v>288</v>
      </c>
      <c r="T329" s="14" t="s">
        <v>17</v>
      </c>
      <c r="U329" s="14" t="s">
        <v>21</v>
      </c>
      <c r="V329" s="14" t="s">
        <v>85</v>
      </c>
      <c r="W329" s="14" t="s">
        <v>21</v>
      </c>
      <c r="X329" s="14" t="s">
        <v>1</v>
      </c>
      <c r="Y329" s="14" t="s">
        <v>1</v>
      </c>
      <c r="Z329" s="14" t="s">
        <v>113</v>
      </c>
      <c r="AA329" s="14" t="s">
        <v>7</v>
      </c>
      <c r="AB329" s="14" t="s">
        <v>2091</v>
      </c>
      <c r="AC329" s="14" t="s">
        <v>8</v>
      </c>
      <c r="AD329" s="14" t="s">
        <v>32</v>
      </c>
      <c r="AE329" s="14" t="s">
        <v>5</v>
      </c>
      <c r="AF329" s="14" t="s">
        <v>290</v>
      </c>
      <c r="AG329" s="14" t="s">
        <v>291</v>
      </c>
      <c r="AH329" s="14" t="s">
        <v>2092</v>
      </c>
      <c r="AI329">
        <v>40835938</v>
      </c>
      <c r="AJ329" s="16">
        <v>45439.802812499998</v>
      </c>
      <c r="AK329">
        <v>3</v>
      </c>
      <c r="AL329">
        <v>39.4</v>
      </c>
      <c r="AM329">
        <v>7.1</v>
      </c>
      <c r="AN329">
        <v>46.5</v>
      </c>
      <c r="AO329" s="14" t="e">
        <f>VLOOKUP(PaquetesTramos_estados_1[[#This Row],[tienda_stock]],#REF!,2,0)</f>
        <v>#REF!</v>
      </c>
      <c r="AP329" s="18">
        <v>1.0138888888888888</v>
      </c>
      <c r="AQ329" s="19">
        <f>IF(PaquetesTramos_estados_1[[#This Row],[estado_paquete]]="Empaquetado","listo",PaquetesTramos_estados_1[[#This Row],[pagado]]+(PaquetesTramos_estados_1[[#This Row],[Lead Time]]-1))</f>
        <v>45439.816701388889</v>
      </c>
      <c r="AR329" s="16" t="e">
        <f ca="1">IF(PaquetesTramos_estados_1[[#This Row],[estado_paquete]]="empaquetado","listo",TEXT((DAY(TODAY())-DAY(PaquetesTramos_estados_1[[#This Row],[pagado]])),"dd")&amp;" Dias")</f>
        <v>#VALUE!</v>
      </c>
      <c r="AS3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329" s="19" t="str">
        <f t="shared" si="5"/>
        <v>19:16</v>
      </c>
    </row>
    <row r="330" spans="1:46" x14ac:dyDescent="0.25">
      <c r="A330" s="14" t="s">
        <v>2093</v>
      </c>
      <c r="B330" s="14" t="s">
        <v>17</v>
      </c>
      <c r="C330" s="14" t="s">
        <v>67</v>
      </c>
      <c r="D330" s="14" t="s">
        <v>64</v>
      </c>
      <c r="E330" s="14" t="s">
        <v>65</v>
      </c>
      <c r="F330" s="14" t="s">
        <v>66</v>
      </c>
      <c r="G330" s="14" t="s">
        <v>288</v>
      </c>
      <c r="H330" s="14" t="s">
        <v>288</v>
      </c>
      <c r="I330" s="14" t="s">
        <v>288</v>
      </c>
      <c r="J330" s="15">
        <v>45439</v>
      </c>
      <c r="K330" s="14" t="s">
        <v>2094</v>
      </c>
      <c r="L330" s="16">
        <v>45439.892881944441</v>
      </c>
      <c r="M330" s="16"/>
      <c r="N330" s="16"/>
      <c r="O330" s="14" t="s">
        <v>288</v>
      </c>
      <c r="P330" s="14" t="s">
        <v>288</v>
      </c>
      <c r="Q330" s="14" t="s">
        <v>288</v>
      </c>
      <c r="R330" s="14" t="s">
        <v>288</v>
      </c>
      <c r="S330" s="14" t="s">
        <v>288</v>
      </c>
      <c r="T330" s="14" t="s">
        <v>17</v>
      </c>
      <c r="U330" s="14" t="s">
        <v>67</v>
      </c>
      <c r="V330" s="14" t="s">
        <v>85</v>
      </c>
      <c r="W330" s="14" t="s">
        <v>67</v>
      </c>
      <c r="X330" s="14" t="s">
        <v>64</v>
      </c>
      <c r="Y330" s="14" t="s">
        <v>65</v>
      </c>
      <c r="Z330" s="14" t="s">
        <v>66</v>
      </c>
      <c r="AA330" s="14" t="s">
        <v>7</v>
      </c>
      <c r="AB330" s="14" t="s">
        <v>2095</v>
      </c>
      <c r="AC330" s="14" t="s">
        <v>8</v>
      </c>
      <c r="AD330" s="14" t="s">
        <v>88</v>
      </c>
      <c r="AE330" s="14" t="s">
        <v>5</v>
      </c>
      <c r="AF330" s="14" t="s">
        <v>290</v>
      </c>
      <c r="AG330" s="14" t="s">
        <v>291</v>
      </c>
      <c r="AH330" s="14" t="s">
        <v>2096</v>
      </c>
      <c r="AI330">
        <v>73358760</v>
      </c>
      <c r="AJ330" s="16">
        <v>45439.892881944441</v>
      </c>
      <c r="AK330">
        <v>1</v>
      </c>
      <c r="AL330">
        <v>127.03</v>
      </c>
      <c r="AM330">
        <v>22.87</v>
      </c>
      <c r="AN330">
        <v>149.9</v>
      </c>
      <c r="AO330" s="14" t="e">
        <f>VLOOKUP(PaquetesTramos_estados_1[[#This Row],[tienda_stock]],#REF!,2,0)</f>
        <v>#REF!</v>
      </c>
      <c r="AP330" s="18">
        <v>1.0138888888888888</v>
      </c>
      <c r="AQ330" s="19">
        <f>IF(PaquetesTramos_estados_1[[#This Row],[estado_paquete]]="Empaquetado","listo",PaquetesTramos_estados_1[[#This Row],[pagado]]+(PaquetesTramos_estados_1[[#This Row],[Lead Time]]-1))</f>
        <v>45439.906770833331</v>
      </c>
      <c r="AR330" s="16" t="e">
        <f ca="1">IF(PaquetesTramos_estados_1[[#This Row],[estado_paquete]]="empaquetado","listo",TEXT((DAY(TODAY())-DAY(PaquetesTramos_estados_1[[#This Row],[pagado]])),"dd")&amp;" Dias")</f>
        <v>#VALUE!</v>
      </c>
      <c r="AS3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330" s="19" t="str">
        <f t="shared" si="5"/>
        <v>21:25</v>
      </c>
    </row>
    <row r="331" spans="1:46" x14ac:dyDescent="0.25">
      <c r="A331" s="14" t="s">
        <v>2097</v>
      </c>
      <c r="B331" s="14" t="s">
        <v>17</v>
      </c>
      <c r="C331" s="14" t="s">
        <v>288</v>
      </c>
      <c r="D331" s="14" t="s">
        <v>69</v>
      </c>
      <c r="E331" s="14" t="s">
        <v>70</v>
      </c>
      <c r="F331" s="14" t="s">
        <v>313</v>
      </c>
      <c r="G331" s="14" t="s">
        <v>494</v>
      </c>
      <c r="H331" s="14" t="s">
        <v>288</v>
      </c>
      <c r="I331" s="14" t="s">
        <v>288</v>
      </c>
      <c r="J331" s="15">
        <v>45442</v>
      </c>
      <c r="K331" s="14" t="s">
        <v>2098</v>
      </c>
      <c r="L331" s="16">
        <v>45439.964039351849</v>
      </c>
      <c r="M331" s="16"/>
      <c r="N331" s="16"/>
      <c r="O331" s="14" t="s">
        <v>288</v>
      </c>
      <c r="P331" s="14" t="s">
        <v>288</v>
      </c>
      <c r="Q331" s="14" t="s">
        <v>288</v>
      </c>
      <c r="R331" s="14" t="s">
        <v>288</v>
      </c>
      <c r="S331" s="14" t="s">
        <v>288</v>
      </c>
      <c r="T331" s="14" t="s">
        <v>17</v>
      </c>
      <c r="U331" s="14" t="s">
        <v>5</v>
      </c>
      <c r="V331" s="14" t="s">
        <v>87</v>
      </c>
      <c r="W331" s="14" t="s">
        <v>288</v>
      </c>
      <c r="X331" s="14" t="s">
        <v>288</v>
      </c>
      <c r="Y331" s="14" t="s">
        <v>288</v>
      </c>
      <c r="Z331" s="14" t="s">
        <v>288</v>
      </c>
      <c r="AA331" s="14" t="s">
        <v>7</v>
      </c>
      <c r="AB331" s="14" t="s">
        <v>2099</v>
      </c>
      <c r="AC331" s="14" t="s">
        <v>8</v>
      </c>
      <c r="AD331" s="14" t="s">
        <v>32</v>
      </c>
      <c r="AE331" s="14" t="s">
        <v>5</v>
      </c>
      <c r="AF331" s="14" t="s">
        <v>290</v>
      </c>
      <c r="AG331" s="14" t="s">
        <v>291</v>
      </c>
      <c r="AH331" s="14" t="s">
        <v>2100</v>
      </c>
      <c r="AI331">
        <v>90242482</v>
      </c>
      <c r="AJ331" s="16">
        <v>45439.964039351849</v>
      </c>
      <c r="AK331">
        <v>1</v>
      </c>
      <c r="AL331">
        <v>211.7</v>
      </c>
      <c r="AM331">
        <v>38.1</v>
      </c>
      <c r="AN331">
        <v>249.8</v>
      </c>
      <c r="AO331" s="14" t="e">
        <f>VLOOKUP(PaquetesTramos_estados_1[[#This Row],[tienda_stock]],#REF!,2,0)</f>
        <v>#REF!</v>
      </c>
      <c r="AP331" s="18">
        <v>1.0138888888888888</v>
      </c>
      <c r="AQ331" s="19">
        <f>IF(PaquetesTramos_estados_1[[#This Row],[estado_paquete]]="Empaquetado","listo",PaquetesTramos_estados_1[[#This Row],[pagado]]+(PaquetesTramos_estados_1[[#This Row],[Lead Time]]-1))</f>
        <v>45439.97792824074</v>
      </c>
      <c r="AR331" s="16" t="e">
        <f ca="1">IF(PaquetesTramos_estados_1[[#This Row],[estado_paquete]]="empaquetado","listo",TEXT((DAY(TODAY())-DAY(PaquetesTramos_estados_1[[#This Row],[pagado]])),"dd")&amp;" Dias")</f>
        <v>#VALUE!</v>
      </c>
      <c r="AS331" s="14" t="str">
        <f ca="1">IF(PaquetesTramos_estados_1[[#This Row],[estado_paquete]]="Empaquetado","listo",IF(NOW()&lt;PaquetesTramos_estados_1[[#This Row],[TimeLimite]],"Dentro de Tiempo","Fuera de Tiempo"))</f>
        <v>Fuera de Tiempo</v>
      </c>
      <c r="AT331" s="19" t="str">
        <f t="shared" si="5"/>
        <v>23:08</v>
      </c>
    </row>
    <row r="332" spans="1:46" x14ac:dyDescent="0.25">
      <c r="A332" s="14" t="s">
        <v>2101</v>
      </c>
      <c r="B332" s="14" t="s">
        <v>20</v>
      </c>
      <c r="C332" s="14" t="s">
        <v>80</v>
      </c>
      <c r="D332" s="14" t="s">
        <v>81</v>
      </c>
      <c r="E332" s="14" t="s">
        <v>82</v>
      </c>
      <c r="F332" s="14" t="s">
        <v>82</v>
      </c>
      <c r="G332" s="14" t="s">
        <v>35</v>
      </c>
      <c r="H332" s="14" t="s">
        <v>288</v>
      </c>
      <c r="I332" s="14" t="s">
        <v>288</v>
      </c>
      <c r="J332" s="15">
        <v>45444</v>
      </c>
      <c r="K332" s="14" t="s">
        <v>2102</v>
      </c>
      <c r="L332" s="16">
        <v>45440.05369212963</v>
      </c>
      <c r="M332" s="16"/>
      <c r="N332" s="16"/>
      <c r="O332" s="14" t="s">
        <v>288</v>
      </c>
      <c r="P332" s="14" t="s">
        <v>288</v>
      </c>
      <c r="Q332" s="14" t="s">
        <v>288</v>
      </c>
      <c r="R332" s="14" t="s">
        <v>288</v>
      </c>
      <c r="S332" s="14" t="s">
        <v>288</v>
      </c>
      <c r="T332" s="14" t="s">
        <v>20</v>
      </c>
      <c r="U332" s="14" t="s">
        <v>5</v>
      </c>
      <c r="V332" s="14" t="s">
        <v>6</v>
      </c>
      <c r="W332" s="14" t="s">
        <v>80</v>
      </c>
      <c r="X332" s="14" t="s">
        <v>81</v>
      </c>
      <c r="Y332" s="14" t="s">
        <v>82</v>
      </c>
      <c r="Z332" s="14" t="s">
        <v>82</v>
      </c>
      <c r="AA332" s="14" t="s">
        <v>7</v>
      </c>
      <c r="AB332" s="14" t="s">
        <v>2103</v>
      </c>
      <c r="AC332" s="14" t="s">
        <v>8</v>
      </c>
      <c r="AD332" s="14" t="s">
        <v>93</v>
      </c>
      <c r="AE332" s="14" t="s">
        <v>5</v>
      </c>
      <c r="AF332" s="14" t="s">
        <v>290</v>
      </c>
      <c r="AG332" s="14" t="s">
        <v>291</v>
      </c>
      <c r="AH332" s="14" t="s">
        <v>2104</v>
      </c>
      <c r="AI332">
        <v>71447967</v>
      </c>
      <c r="AJ332" s="16">
        <v>45440.05369212963</v>
      </c>
      <c r="AK332">
        <v>2</v>
      </c>
      <c r="AL332">
        <v>49.88</v>
      </c>
      <c r="AM332">
        <v>3.02</v>
      </c>
      <c r="AN332">
        <v>52.9</v>
      </c>
      <c r="AO332" s="14" t="e">
        <f>VLOOKUP(PaquetesTramos_estados_1[[#This Row],[tienda_stock]],#REF!,2,0)</f>
        <v>#REF!</v>
      </c>
      <c r="AP332" s="18">
        <v>1.0138888888888888</v>
      </c>
      <c r="AQ332" s="19">
        <f>IF(PaquetesTramos_estados_1[[#This Row],[estado_paquete]]="Empaquetado","listo",PaquetesTramos_estados_1[[#This Row],[pagado]]+(PaquetesTramos_estados_1[[#This Row],[Lead Time]]-1))</f>
        <v>45440.06758101852</v>
      </c>
      <c r="AR332" s="16" t="e">
        <f ca="1">IF(PaquetesTramos_estados_1[[#This Row],[estado_paquete]]="empaquetado","listo",TEXT((DAY(TODAY())-DAY(PaquetesTramos_estados_1[[#This Row],[pagado]])),"dd")&amp;" Dias")</f>
        <v>#VALUE!</v>
      </c>
      <c r="AS3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332" s="19" t="str">
        <f t="shared" si="5"/>
        <v>01:17</v>
      </c>
    </row>
    <row r="333" spans="1:46" x14ac:dyDescent="0.25">
      <c r="A333" s="14" t="s">
        <v>2105</v>
      </c>
      <c r="B333" s="14" t="s">
        <v>17</v>
      </c>
      <c r="C333" s="14" t="s">
        <v>5</v>
      </c>
      <c r="D333" s="14" t="s">
        <v>1</v>
      </c>
      <c r="E333" s="14" t="s">
        <v>1</v>
      </c>
      <c r="F333" s="14" t="s">
        <v>19</v>
      </c>
      <c r="G333" s="14" t="s">
        <v>399</v>
      </c>
      <c r="H333" s="14" t="s">
        <v>288</v>
      </c>
      <c r="I333" s="14" t="s">
        <v>288</v>
      </c>
      <c r="J333" s="15">
        <v>45442</v>
      </c>
      <c r="K333" s="14" t="s">
        <v>2106</v>
      </c>
      <c r="L333" s="16">
        <v>45440.180289351854</v>
      </c>
      <c r="M333" s="16"/>
      <c r="N333" s="16"/>
      <c r="O333" s="14" t="s">
        <v>288</v>
      </c>
      <c r="P333" s="14" t="s">
        <v>288</v>
      </c>
      <c r="Q333" s="14" t="s">
        <v>288</v>
      </c>
      <c r="R333" s="14" t="s">
        <v>288</v>
      </c>
      <c r="S333" s="14" t="s">
        <v>288</v>
      </c>
      <c r="T333" s="14" t="s">
        <v>17</v>
      </c>
      <c r="U333" s="14" t="s">
        <v>21</v>
      </c>
      <c r="V333" s="14" t="s">
        <v>6</v>
      </c>
      <c r="W333" s="14" t="s">
        <v>61</v>
      </c>
      <c r="X333" s="14" t="s">
        <v>1</v>
      </c>
      <c r="Y333" s="14" t="s">
        <v>1</v>
      </c>
      <c r="Z333" s="14" t="s">
        <v>62</v>
      </c>
      <c r="AA333" s="14" t="s">
        <v>7</v>
      </c>
      <c r="AB333" s="14" t="s">
        <v>2107</v>
      </c>
      <c r="AC333" s="14" t="s">
        <v>8</v>
      </c>
      <c r="AD333" s="14" t="s">
        <v>27</v>
      </c>
      <c r="AE333" s="14" t="s">
        <v>5</v>
      </c>
      <c r="AF333" s="14" t="s">
        <v>290</v>
      </c>
      <c r="AG333" s="14" t="s">
        <v>291</v>
      </c>
      <c r="AH333" s="14" t="s">
        <v>2108</v>
      </c>
      <c r="AI333">
        <v>41938086</v>
      </c>
      <c r="AJ333" s="16">
        <v>45440.180289351854</v>
      </c>
      <c r="AK333">
        <v>2</v>
      </c>
      <c r="AL333">
        <v>53.9</v>
      </c>
      <c r="AM333">
        <v>9.6999999999999993</v>
      </c>
      <c r="AN333">
        <v>63.6</v>
      </c>
      <c r="AO333" s="14" t="e">
        <f>VLOOKUP(PaquetesTramos_estados_1[[#This Row],[tienda_stock]],#REF!,2,0)</f>
        <v>#REF!</v>
      </c>
      <c r="AP333" s="18">
        <v>1.0138888888888888</v>
      </c>
      <c r="AQ333" s="19">
        <f>IF(PaquetesTramos_estados_1[[#This Row],[estado_paquete]]="Empaquetado","listo",PaquetesTramos_estados_1[[#This Row],[pagado]]+(PaquetesTramos_estados_1[[#This Row],[Lead Time]]-1))</f>
        <v>45440.194178240745</v>
      </c>
      <c r="AR333" s="16" t="e">
        <f ca="1">IF(PaquetesTramos_estados_1[[#This Row],[estado_paquete]]="empaquetado","listo",TEXT((DAY(TODAY())-DAY(PaquetesTramos_estados_1[[#This Row],[pagado]])),"dd")&amp;" Dias")</f>
        <v>#VALUE!</v>
      </c>
      <c r="AS333" s="14" t="str">
        <f ca="1">IF(PaquetesTramos_estados_1[[#This Row],[estado_paquete]]="Empaquetado","listo",IF(NOW()&lt;PaquetesTramos_estados_1[[#This Row],[TimeLimite]],"Dentro de Tiempo","Fuera de Tiempo"))</f>
        <v>Fuera de Tiempo</v>
      </c>
      <c r="AT333" s="19" t="str">
        <f t="shared" si="5"/>
        <v>04:19</v>
      </c>
    </row>
    <row r="334" spans="1:46" x14ac:dyDescent="0.25">
      <c r="A334" s="14" t="s">
        <v>2196</v>
      </c>
      <c r="B334" s="14" t="s">
        <v>292</v>
      </c>
      <c r="C334" s="14" t="s">
        <v>150</v>
      </c>
      <c r="D334" s="14" t="s">
        <v>109</v>
      </c>
      <c r="E334" s="14" t="s">
        <v>310</v>
      </c>
      <c r="F334" s="14" t="s">
        <v>310</v>
      </c>
      <c r="G334" s="14" t="s">
        <v>35</v>
      </c>
      <c r="H334" s="14" t="s">
        <v>288</v>
      </c>
      <c r="I334" s="14" t="s">
        <v>288</v>
      </c>
      <c r="J334" s="15">
        <v>45444</v>
      </c>
      <c r="K334" s="14" t="s">
        <v>2197</v>
      </c>
      <c r="L334" s="16">
        <v>45438.725428240738</v>
      </c>
      <c r="M334" s="16">
        <v>45439.348645833335</v>
      </c>
      <c r="N334" s="16"/>
      <c r="O334" s="14" t="s">
        <v>288</v>
      </c>
      <c r="P334" s="14" t="s">
        <v>288</v>
      </c>
      <c r="Q334" s="14" t="s">
        <v>288</v>
      </c>
      <c r="R334" s="14" t="s">
        <v>288</v>
      </c>
      <c r="S334" s="14" t="s">
        <v>288</v>
      </c>
      <c r="T334" s="14" t="s">
        <v>292</v>
      </c>
      <c r="U334" s="14" t="s">
        <v>5</v>
      </c>
      <c r="V334" s="14" t="s">
        <v>6</v>
      </c>
      <c r="W334" s="14" t="s">
        <v>150</v>
      </c>
      <c r="X334" s="14" t="s">
        <v>109</v>
      </c>
      <c r="Y334" s="14" t="s">
        <v>310</v>
      </c>
      <c r="Z334" s="14" t="s">
        <v>310</v>
      </c>
      <c r="AA334" s="14" t="s">
        <v>7</v>
      </c>
      <c r="AB334" s="14" t="s">
        <v>2198</v>
      </c>
      <c r="AC334" s="14" t="s">
        <v>8</v>
      </c>
      <c r="AD334" s="14" t="s">
        <v>10</v>
      </c>
      <c r="AE334" s="14" t="s">
        <v>150</v>
      </c>
      <c r="AF334" s="14" t="s">
        <v>290</v>
      </c>
      <c r="AG334" s="14" t="s">
        <v>291</v>
      </c>
      <c r="AH334" s="14" t="s">
        <v>2199</v>
      </c>
      <c r="AI334">
        <v>48152287</v>
      </c>
      <c r="AJ334" s="16">
        <v>45438.725428240738</v>
      </c>
      <c r="AK334">
        <v>2</v>
      </c>
      <c r="AL334">
        <v>284.14999999999998</v>
      </c>
      <c r="AM334">
        <v>51.15</v>
      </c>
      <c r="AN334">
        <v>335.3</v>
      </c>
      <c r="AO334" s="14" t="e">
        <f>VLOOKUP(PaquetesTramos_estados_1[[#This Row],[tienda_stock]],#REF!,2,0)</f>
        <v>#REF!</v>
      </c>
      <c r="AP334" s="18">
        <v>1.0138888888888888</v>
      </c>
      <c r="AQ334" s="19" t="str">
        <f>IF(PaquetesTramos_estados_1[[#This Row],[estado_paquete]]="Empaquetado","listo",PaquetesTramos_estados_1[[#This Row],[pagado]]+(PaquetesTramos_estados_1[[#This Row],[Lead Time]]-1))</f>
        <v>listo</v>
      </c>
      <c r="AR334" s="16" t="str">
        <f ca="1">IF(PaquetesTramos_estados_1[[#This Row],[estado_paquete]]="empaquetado","listo",TEXT((DAY(TODAY())-DAY(PaquetesTramos_estados_1[[#This Row],[pagado]])),"dd")&amp;" Dias")</f>
        <v>listo</v>
      </c>
      <c r="AS334" s="14" t="str">
        <f ca="1">IF(PaquetesTramos_estados_1[[#This Row],[estado_paquete]]="Empaquetado","listo",IF(NOW()&lt;PaquetesTramos_estados_1[[#This Row],[TimeLimite]],"Dentro de Tiempo","Fuera de Tiempo"))</f>
        <v>listo</v>
      </c>
      <c r="AT334" s="19" t="str">
        <f t="shared" si="5"/>
        <v>17:24</v>
      </c>
    </row>
    <row r="335" spans="1:46" x14ac:dyDescent="0.25">
      <c r="A335" s="14" t="s">
        <v>2119</v>
      </c>
      <c r="B335" s="14" t="s">
        <v>17</v>
      </c>
      <c r="C335" s="14" t="s">
        <v>5</v>
      </c>
      <c r="D335" s="14" t="s">
        <v>1</v>
      </c>
      <c r="E335" s="14" t="s">
        <v>1</v>
      </c>
      <c r="F335" s="14" t="s">
        <v>19</v>
      </c>
      <c r="G335" s="14" t="s">
        <v>3</v>
      </c>
      <c r="H335" s="14" t="s">
        <v>288</v>
      </c>
      <c r="I335" s="14" t="s">
        <v>288</v>
      </c>
      <c r="J335" s="15">
        <v>45439</v>
      </c>
      <c r="K335" s="14" t="s">
        <v>2120</v>
      </c>
      <c r="L335" s="16">
        <v>45438.789548611108</v>
      </c>
      <c r="M335" s="16"/>
      <c r="N335" s="16"/>
      <c r="O335" s="14" t="s">
        <v>288</v>
      </c>
      <c r="P335" s="14" t="s">
        <v>288</v>
      </c>
      <c r="Q335" s="14" t="s">
        <v>288</v>
      </c>
      <c r="R335" s="14" t="s">
        <v>288</v>
      </c>
      <c r="S335" s="14" t="s">
        <v>288</v>
      </c>
      <c r="T335" s="14" t="s">
        <v>17</v>
      </c>
      <c r="U335" s="14" t="s">
        <v>18</v>
      </c>
      <c r="V335" s="14" t="s">
        <v>87</v>
      </c>
      <c r="W335" s="14" t="s">
        <v>288</v>
      </c>
      <c r="X335" s="14" t="s">
        <v>288</v>
      </c>
      <c r="Y335" s="14" t="s">
        <v>288</v>
      </c>
      <c r="Z335" s="14" t="s">
        <v>288</v>
      </c>
      <c r="AA335" s="14" t="s">
        <v>56</v>
      </c>
      <c r="AB335" s="14" t="s">
        <v>2117</v>
      </c>
      <c r="AC335" s="14" t="s">
        <v>8</v>
      </c>
      <c r="AD335" s="14" t="s">
        <v>27</v>
      </c>
      <c r="AE335" s="14" t="s">
        <v>5</v>
      </c>
      <c r="AF335" s="14" t="s">
        <v>290</v>
      </c>
      <c r="AG335" s="14" t="s">
        <v>291</v>
      </c>
      <c r="AH335" s="14" t="s">
        <v>2118</v>
      </c>
      <c r="AI335">
        <v>72205557</v>
      </c>
      <c r="AJ335" s="16">
        <v>45438.789548611108</v>
      </c>
      <c r="AK335">
        <v>3</v>
      </c>
      <c r="AL335">
        <v>131.35</v>
      </c>
      <c r="AM335">
        <v>23.65</v>
      </c>
      <c r="AN335">
        <v>155</v>
      </c>
      <c r="AO335" s="14" t="e">
        <f>VLOOKUP(PaquetesTramos_estados_1[[#This Row],[tienda_stock]],#REF!,2,0)</f>
        <v>#REF!</v>
      </c>
      <c r="AP335" s="18">
        <v>1.0138888888888888</v>
      </c>
      <c r="AQ335" s="19">
        <f>IF(PaquetesTramos_estados_1[[#This Row],[estado_paquete]]="Empaquetado","listo",PaquetesTramos_estados_1[[#This Row],[pagado]]+(PaquetesTramos_estados_1[[#This Row],[Lead Time]]-1))</f>
        <v>45438.803437499999</v>
      </c>
      <c r="AR335" s="16" t="e">
        <f ca="1">IF(PaquetesTramos_estados_1[[#This Row],[estado_paquete]]="empaquetado","listo",TEXT((DAY(TODAY())-DAY(PaquetesTramos_estados_1[[#This Row],[pagado]])),"dd")&amp;" Dias")</f>
        <v>#VALUE!</v>
      </c>
      <c r="AS335" s="14" t="str">
        <f ca="1">IF(PaquetesTramos_estados_1[[#This Row],[estado_paquete]]="Empaquetado","listo",IF(NOW()&lt;PaquetesTramos_estados_1[[#This Row],[TimeLimite]],"Dentro de Tiempo","Fuera de Tiempo"))</f>
        <v>Fuera de Tiempo</v>
      </c>
      <c r="AT335" s="19" t="str">
        <f t="shared" si="5"/>
        <v>18:56</v>
      </c>
    </row>
    <row r="336" spans="1:46" x14ac:dyDescent="0.25">
      <c r="A336" s="14" t="s">
        <v>2200</v>
      </c>
      <c r="B336" s="14" t="s">
        <v>292</v>
      </c>
      <c r="C336" s="14" t="s">
        <v>84</v>
      </c>
      <c r="D336" s="14" t="s">
        <v>81</v>
      </c>
      <c r="E336" s="14" t="s">
        <v>82</v>
      </c>
      <c r="F336" s="14" t="s">
        <v>82</v>
      </c>
      <c r="G336" s="14" t="s">
        <v>3</v>
      </c>
      <c r="H336" s="14" t="s">
        <v>288</v>
      </c>
      <c r="I336" s="14" t="s">
        <v>288</v>
      </c>
      <c r="J336" s="15">
        <v>45440</v>
      </c>
      <c r="K336" s="14" t="s">
        <v>2201</v>
      </c>
      <c r="L336" s="16">
        <v>45438.791122685187</v>
      </c>
      <c r="M336" s="16">
        <v>45439.514953703707</v>
      </c>
      <c r="N336" s="16"/>
      <c r="O336" s="14" t="s">
        <v>288</v>
      </c>
      <c r="P336" s="14" t="s">
        <v>288</v>
      </c>
      <c r="Q336" s="14" t="s">
        <v>288</v>
      </c>
      <c r="R336" s="14" t="s">
        <v>288</v>
      </c>
      <c r="S336" s="14" t="s">
        <v>288</v>
      </c>
      <c r="T336" s="14" t="s">
        <v>292</v>
      </c>
      <c r="U336" s="14" t="s">
        <v>151</v>
      </c>
      <c r="V336" s="14" t="s">
        <v>6</v>
      </c>
      <c r="W336" s="14" t="s">
        <v>84</v>
      </c>
      <c r="X336" s="14" t="s">
        <v>81</v>
      </c>
      <c r="Y336" s="14" t="s">
        <v>82</v>
      </c>
      <c r="Z336" s="14" t="s">
        <v>82</v>
      </c>
      <c r="AA336" s="14" t="s">
        <v>7</v>
      </c>
      <c r="AB336" s="14" t="s">
        <v>2202</v>
      </c>
      <c r="AC336" s="14" t="s">
        <v>8</v>
      </c>
      <c r="AD336" s="14" t="s">
        <v>10</v>
      </c>
      <c r="AE336" s="14" t="s">
        <v>84</v>
      </c>
      <c r="AF336" s="14" t="s">
        <v>290</v>
      </c>
      <c r="AG336" s="14" t="s">
        <v>291</v>
      </c>
      <c r="AH336" s="14" t="s">
        <v>2203</v>
      </c>
      <c r="AI336">
        <v>72414938</v>
      </c>
      <c r="AJ336" s="16">
        <v>45438.791122685187</v>
      </c>
      <c r="AK336">
        <v>1</v>
      </c>
      <c r="AL336">
        <v>43.9</v>
      </c>
      <c r="AM336">
        <v>7.9</v>
      </c>
      <c r="AN336">
        <v>51.8</v>
      </c>
      <c r="AO336" s="14" t="e">
        <f>VLOOKUP(PaquetesTramos_estados_1[[#This Row],[tienda_stock]],#REF!,2,0)</f>
        <v>#REF!</v>
      </c>
      <c r="AP336" s="18">
        <v>1.0138888888888888</v>
      </c>
      <c r="AQ336" s="19" t="str">
        <f>IF(PaquetesTramos_estados_1[[#This Row],[estado_paquete]]="Empaquetado","listo",PaquetesTramos_estados_1[[#This Row],[pagado]]+(PaquetesTramos_estados_1[[#This Row],[Lead Time]]-1))</f>
        <v>listo</v>
      </c>
      <c r="AR336" s="16" t="str">
        <f ca="1">IF(PaquetesTramos_estados_1[[#This Row],[estado_paquete]]="empaquetado","listo",TEXT((DAY(TODAY())-DAY(PaquetesTramos_estados_1[[#This Row],[pagado]])),"dd")&amp;" Dias")</f>
        <v>listo</v>
      </c>
      <c r="AS336" s="14" t="str">
        <f ca="1">IF(PaquetesTramos_estados_1[[#This Row],[estado_paquete]]="Empaquetado","listo",IF(NOW()&lt;PaquetesTramos_estados_1[[#This Row],[TimeLimite]],"Dentro de Tiempo","Fuera de Tiempo"))</f>
        <v>listo</v>
      </c>
      <c r="AT336" s="19" t="str">
        <f t="shared" si="5"/>
        <v>18:59</v>
      </c>
    </row>
    <row r="337" spans="1:46" x14ac:dyDescent="0.25">
      <c r="A337" s="14" t="s">
        <v>2204</v>
      </c>
      <c r="B337" s="14" t="s">
        <v>292</v>
      </c>
      <c r="C337" s="14" t="s">
        <v>5</v>
      </c>
      <c r="D337" s="14" t="s">
        <v>1</v>
      </c>
      <c r="E337" s="14" t="s">
        <v>1</v>
      </c>
      <c r="F337" s="14" t="s">
        <v>19</v>
      </c>
      <c r="G337" s="14" t="s">
        <v>437</v>
      </c>
      <c r="H337" s="14" t="s">
        <v>288</v>
      </c>
      <c r="I337" s="14" t="s">
        <v>288</v>
      </c>
      <c r="J337" s="15">
        <v>45444</v>
      </c>
      <c r="K337" s="14" t="s">
        <v>2205</v>
      </c>
      <c r="L337" s="16">
        <v>45439.367962962962</v>
      </c>
      <c r="M337" s="16">
        <v>45439.438159722224</v>
      </c>
      <c r="N337" s="16"/>
      <c r="O337" s="14" t="s">
        <v>288</v>
      </c>
      <c r="P337" s="14" t="s">
        <v>288</v>
      </c>
      <c r="Q337" s="14" t="s">
        <v>288</v>
      </c>
      <c r="R337" s="14" t="s">
        <v>288</v>
      </c>
      <c r="S337" s="14" t="s">
        <v>288</v>
      </c>
      <c r="T337" s="14" t="s">
        <v>292</v>
      </c>
      <c r="U337" s="14" t="s">
        <v>141</v>
      </c>
      <c r="V337" s="14" t="s">
        <v>6</v>
      </c>
      <c r="W337" s="14" t="s">
        <v>126</v>
      </c>
      <c r="X337" s="14" t="s">
        <v>91</v>
      </c>
      <c r="Y337" s="14" t="s">
        <v>91</v>
      </c>
      <c r="Z337" s="14" t="s">
        <v>91</v>
      </c>
      <c r="AA337" s="14" t="s">
        <v>7</v>
      </c>
      <c r="AB337" s="14" t="s">
        <v>2206</v>
      </c>
      <c r="AC337" s="14" t="s">
        <v>8</v>
      </c>
      <c r="AD337" s="14" t="s">
        <v>32</v>
      </c>
      <c r="AE337" s="14" t="s">
        <v>5</v>
      </c>
      <c r="AF337" s="14" t="s">
        <v>290</v>
      </c>
      <c r="AG337" s="14" t="s">
        <v>291</v>
      </c>
      <c r="AH337" s="14" t="s">
        <v>2207</v>
      </c>
      <c r="AI337">
        <v>45519192</v>
      </c>
      <c r="AJ337" s="16">
        <v>45439.367962962962</v>
      </c>
      <c r="AK337">
        <v>3</v>
      </c>
      <c r="AL337">
        <v>152.03</v>
      </c>
      <c r="AM337">
        <v>27.37</v>
      </c>
      <c r="AN337">
        <v>179.4</v>
      </c>
      <c r="AO337" s="14" t="e">
        <f>VLOOKUP(PaquetesTramos_estados_1[[#This Row],[tienda_stock]],#REF!,2,0)</f>
        <v>#REF!</v>
      </c>
      <c r="AP337" s="18">
        <v>1.0138888888888888</v>
      </c>
      <c r="AQ337" s="19" t="str">
        <f>IF(PaquetesTramos_estados_1[[#This Row],[estado_paquete]]="Empaquetado","listo",PaquetesTramos_estados_1[[#This Row],[pagado]]+(PaquetesTramos_estados_1[[#This Row],[Lead Time]]-1))</f>
        <v>listo</v>
      </c>
      <c r="AR337" s="16" t="str">
        <f ca="1">IF(PaquetesTramos_estados_1[[#This Row],[estado_paquete]]="empaquetado","listo",TEXT((DAY(TODAY())-DAY(PaquetesTramos_estados_1[[#This Row],[pagado]])),"dd")&amp;" Dias")</f>
        <v>listo</v>
      </c>
      <c r="AS337" s="14" t="str">
        <f ca="1">IF(PaquetesTramos_estados_1[[#This Row],[estado_paquete]]="Empaquetado","listo",IF(NOW()&lt;PaquetesTramos_estados_1[[#This Row],[TimeLimite]],"Dentro de Tiempo","Fuera de Tiempo"))</f>
        <v>listo</v>
      </c>
      <c r="AT337" s="19" t="str">
        <f t="shared" si="5"/>
        <v>08:49</v>
      </c>
    </row>
    <row r="338" spans="1:46" x14ac:dyDescent="0.25">
      <c r="A338" s="14" t="s">
        <v>2208</v>
      </c>
      <c r="B338" s="14" t="s">
        <v>292</v>
      </c>
      <c r="C338" s="14" t="s">
        <v>67</v>
      </c>
      <c r="D338" s="14" t="s">
        <v>64</v>
      </c>
      <c r="E338" s="14" t="s">
        <v>65</v>
      </c>
      <c r="F338" s="14" t="s">
        <v>66</v>
      </c>
      <c r="G338" s="14" t="s">
        <v>35</v>
      </c>
      <c r="H338" s="14" t="s">
        <v>288</v>
      </c>
      <c r="I338" s="14" t="s">
        <v>288</v>
      </c>
      <c r="J338" s="15">
        <v>45443</v>
      </c>
      <c r="K338" s="14" t="s">
        <v>2209</v>
      </c>
      <c r="L338" s="16">
        <v>45439.410439814812</v>
      </c>
      <c r="M338" s="16">
        <v>45439.526226851849</v>
      </c>
      <c r="N338" s="16"/>
      <c r="O338" s="14" t="s">
        <v>288</v>
      </c>
      <c r="P338" s="14" t="s">
        <v>288</v>
      </c>
      <c r="Q338" s="14" t="s">
        <v>288</v>
      </c>
      <c r="R338" s="14" t="s">
        <v>288</v>
      </c>
      <c r="S338" s="14" t="s">
        <v>288</v>
      </c>
      <c r="T338" s="14" t="s">
        <v>292</v>
      </c>
      <c r="U338" s="14" t="s">
        <v>5</v>
      </c>
      <c r="V338" s="14" t="s">
        <v>6</v>
      </c>
      <c r="W338" s="14" t="s">
        <v>67</v>
      </c>
      <c r="X338" s="14" t="s">
        <v>64</v>
      </c>
      <c r="Y338" s="14" t="s">
        <v>65</v>
      </c>
      <c r="Z338" s="14" t="s">
        <v>66</v>
      </c>
      <c r="AA338" s="14" t="s">
        <v>7</v>
      </c>
      <c r="AB338" s="14" t="s">
        <v>2210</v>
      </c>
      <c r="AC338" s="14" t="s">
        <v>8</v>
      </c>
      <c r="AD338" s="14" t="s">
        <v>93</v>
      </c>
      <c r="AE338" s="14" t="s">
        <v>5</v>
      </c>
      <c r="AF338" s="14" t="s">
        <v>290</v>
      </c>
      <c r="AG338" s="14" t="s">
        <v>291</v>
      </c>
      <c r="AH338" s="14" t="s">
        <v>2211</v>
      </c>
      <c r="AI338">
        <v>47729116</v>
      </c>
      <c r="AJ338" s="16">
        <v>45439.410439814812</v>
      </c>
      <c r="AK338">
        <v>1</v>
      </c>
      <c r="AL338">
        <v>37.96</v>
      </c>
      <c r="AM338">
        <v>6.84</v>
      </c>
      <c r="AN338">
        <v>44.8</v>
      </c>
      <c r="AO338" s="14" t="e">
        <f>VLOOKUP(PaquetesTramos_estados_1[[#This Row],[tienda_stock]],#REF!,2,0)</f>
        <v>#REF!</v>
      </c>
      <c r="AP338" s="18">
        <v>1.0138888888888888</v>
      </c>
      <c r="AQ338" s="19" t="str">
        <f>IF(PaquetesTramos_estados_1[[#This Row],[estado_paquete]]="Empaquetado","listo",PaquetesTramos_estados_1[[#This Row],[pagado]]+(PaquetesTramos_estados_1[[#This Row],[Lead Time]]-1))</f>
        <v>listo</v>
      </c>
      <c r="AR338" s="16" t="str">
        <f ca="1">IF(PaquetesTramos_estados_1[[#This Row],[estado_paquete]]="empaquetado","listo",TEXT((DAY(TODAY())-DAY(PaquetesTramos_estados_1[[#This Row],[pagado]])),"dd")&amp;" Dias")</f>
        <v>listo</v>
      </c>
      <c r="AS338" s="14" t="str">
        <f ca="1">IF(PaquetesTramos_estados_1[[#This Row],[estado_paquete]]="Empaquetado","listo",IF(NOW()&lt;PaquetesTramos_estados_1[[#This Row],[TimeLimite]],"Dentro de Tiempo","Fuera de Tiempo"))</f>
        <v>listo</v>
      </c>
      <c r="AT338" s="19" t="str">
        <f t="shared" si="5"/>
        <v>09:51</v>
      </c>
    </row>
    <row r="339" spans="1:46" x14ac:dyDescent="0.25">
      <c r="A339" s="14" t="s">
        <v>2212</v>
      </c>
      <c r="B339" s="14" t="s">
        <v>292</v>
      </c>
      <c r="C339" s="14" t="s">
        <v>101</v>
      </c>
      <c r="D339" s="14" t="s">
        <v>102</v>
      </c>
      <c r="E339" s="14" t="s">
        <v>103</v>
      </c>
      <c r="F339" s="14" t="s">
        <v>102</v>
      </c>
      <c r="G339" s="14" t="s">
        <v>35</v>
      </c>
      <c r="H339" s="14" t="s">
        <v>288</v>
      </c>
      <c r="I339" s="14" t="s">
        <v>288</v>
      </c>
      <c r="J339" s="15">
        <v>45441</v>
      </c>
      <c r="K339" s="14" t="s">
        <v>2213</v>
      </c>
      <c r="L339" s="16">
        <v>45437.945428240739</v>
      </c>
      <c r="M339" s="16">
        <v>45438.494988425926</v>
      </c>
      <c r="N339" s="16"/>
      <c r="O339" s="14" t="s">
        <v>288</v>
      </c>
      <c r="P339" s="14" t="s">
        <v>288</v>
      </c>
      <c r="Q339" s="14" t="s">
        <v>288</v>
      </c>
      <c r="R339" s="14" t="s">
        <v>288</v>
      </c>
      <c r="S339" s="14" t="s">
        <v>288</v>
      </c>
      <c r="T339" s="14" t="s">
        <v>292</v>
      </c>
      <c r="U339" s="14" t="s">
        <v>5</v>
      </c>
      <c r="V339" s="14" t="s">
        <v>6</v>
      </c>
      <c r="W339" s="14" t="s">
        <v>101</v>
      </c>
      <c r="X339" s="14" t="s">
        <v>102</v>
      </c>
      <c r="Y339" s="14" t="s">
        <v>103</v>
      </c>
      <c r="Z339" s="14" t="s">
        <v>102</v>
      </c>
      <c r="AA339" s="14" t="s">
        <v>56</v>
      </c>
      <c r="AB339" s="14" t="s">
        <v>2135</v>
      </c>
      <c r="AC339" s="14" t="s">
        <v>8</v>
      </c>
      <c r="AD339" s="14" t="s">
        <v>32</v>
      </c>
      <c r="AE339" s="14" t="s">
        <v>5</v>
      </c>
      <c r="AF339" s="14" t="s">
        <v>290</v>
      </c>
      <c r="AG339" s="14" t="s">
        <v>291</v>
      </c>
      <c r="AH339" s="14" t="s">
        <v>2136</v>
      </c>
      <c r="AI339">
        <v>42812491</v>
      </c>
      <c r="AJ339" s="16">
        <v>45437.945428240739</v>
      </c>
      <c r="AK339">
        <v>15</v>
      </c>
      <c r="AL339">
        <v>1451.01</v>
      </c>
      <c r="AM339">
        <v>261.19</v>
      </c>
      <c r="AN339">
        <v>1712.2</v>
      </c>
      <c r="AO339" s="14" t="e">
        <f>VLOOKUP(PaquetesTramos_estados_1[[#This Row],[tienda_stock]],#REF!,2,0)</f>
        <v>#REF!</v>
      </c>
      <c r="AP339" s="18">
        <v>1.0138888888888888</v>
      </c>
      <c r="AQ339" s="19" t="str">
        <f>IF(PaquetesTramos_estados_1[[#This Row],[estado_paquete]]="Empaquetado","listo",PaquetesTramos_estados_1[[#This Row],[pagado]]+(PaquetesTramos_estados_1[[#This Row],[Lead Time]]-1))</f>
        <v>listo</v>
      </c>
      <c r="AR339" s="16" t="str">
        <f ca="1">IF(PaquetesTramos_estados_1[[#This Row],[estado_paquete]]="empaquetado","listo",TEXT((DAY(TODAY())-DAY(PaquetesTramos_estados_1[[#This Row],[pagado]])),"dd")&amp;" Dias")</f>
        <v>listo</v>
      </c>
      <c r="AS339" s="14" t="str">
        <f ca="1">IF(PaquetesTramos_estados_1[[#This Row],[estado_paquete]]="Empaquetado","listo",IF(NOW()&lt;PaquetesTramos_estados_1[[#This Row],[TimeLimite]],"Dentro de Tiempo","Fuera de Tiempo"))</f>
        <v>listo</v>
      </c>
      <c r="AT339" s="19" t="str">
        <f t="shared" si="5"/>
        <v>22:41</v>
      </c>
    </row>
    <row r="340" spans="1:46" x14ac:dyDescent="0.25">
      <c r="A340" s="14" t="s">
        <v>2214</v>
      </c>
      <c r="B340" s="14" t="s">
        <v>17</v>
      </c>
      <c r="C340" s="14" t="s">
        <v>162</v>
      </c>
      <c r="D340" s="14" t="s">
        <v>1</v>
      </c>
      <c r="E340" s="14" t="s">
        <v>1</v>
      </c>
      <c r="F340" s="14" t="s">
        <v>60</v>
      </c>
      <c r="G340" s="14" t="s">
        <v>288</v>
      </c>
      <c r="H340" s="14" t="s">
        <v>288</v>
      </c>
      <c r="I340" s="14" t="s">
        <v>288</v>
      </c>
      <c r="J340" s="15">
        <v>45439</v>
      </c>
      <c r="K340" s="14" t="s">
        <v>2215</v>
      </c>
      <c r="L340" s="16">
        <v>45439.53261574074</v>
      </c>
      <c r="M340" s="16"/>
      <c r="N340" s="16"/>
      <c r="O340" s="14" t="s">
        <v>288</v>
      </c>
      <c r="P340" s="14" t="s">
        <v>288</v>
      </c>
      <c r="Q340" s="14" t="s">
        <v>288</v>
      </c>
      <c r="R340" s="14" t="s">
        <v>288</v>
      </c>
      <c r="S340" s="14" t="s">
        <v>288</v>
      </c>
      <c r="T340" s="14" t="s">
        <v>17</v>
      </c>
      <c r="U340" s="14" t="s">
        <v>162</v>
      </c>
      <c r="V340" s="14" t="s">
        <v>85</v>
      </c>
      <c r="W340" s="14" t="s">
        <v>162</v>
      </c>
      <c r="X340" s="14" t="s">
        <v>1</v>
      </c>
      <c r="Y340" s="14" t="s">
        <v>1</v>
      </c>
      <c r="Z340" s="14" t="s">
        <v>60</v>
      </c>
      <c r="AA340" s="14" t="s">
        <v>7</v>
      </c>
      <c r="AB340" s="14" t="s">
        <v>2216</v>
      </c>
      <c r="AC340" s="14" t="s">
        <v>8</v>
      </c>
      <c r="AD340" s="14" t="s">
        <v>9</v>
      </c>
      <c r="AE340" s="14" t="s">
        <v>161</v>
      </c>
      <c r="AF340" s="14" t="s">
        <v>290</v>
      </c>
      <c r="AG340" s="14" t="s">
        <v>291</v>
      </c>
      <c r="AH340" s="14" t="s">
        <v>2217</v>
      </c>
      <c r="AI340">
        <v>2980104</v>
      </c>
      <c r="AJ340" s="16">
        <v>45439.53261574074</v>
      </c>
      <c r="AK340">
        <v>2</v>
      </c>
      <c r="AL340">
        <v>86.18</v>
      </c>
      <c r="AM340">
        <v>15.52</v>
      </c>
      <c r="AN340">
        <v>101.7</v>
      </c>
      <c r="AO340" s="14" t="e">
        <f>VLOOKUP(PaquetesTramos_estados_1[[#This Row],[tienda_stock]],#REF!,2,0)</f>
        <v>#REF!</v>
      </c>
      <c r="AP340" s="18">
        <v>1.0138888888888888</v>
      </c>
      <c r="AQ340" s="19">
        <f>IF(PaquetesTramos_estados_1[[#This Row],[estado_paquete]]="Empaquetado","listo",PaquetesTramos_estados_1[[#This Row],[pagado]]+(PaquetesTramos_estados_1[[#This Row],[Lead Time]]-1))</f>
        <v>45439.54650462963</v>
      </c>
      <c r="AR340" s="16" t="e">
        <f ca="1">IF(PaquetesTramos_estados_1[[#This Row],[estado_paquete]]="empaquetado","listo",TEXT((DAY(TODAY())-DAY(PaquetesTramos_estados_1[[#This Row],[pagado]])),"dd")&amp;" Dias")</f>
        <v>#VALUE!</v>
      </c>
      <c r="AS340" s="14" t="str">
        <f ca="1">IF(PaquetesTramos_estados_1[[#This Row],[estado_paquete]]="Empaquetado","listo",IF(NOW()&lt;PaquetesTramos_estados_1[[#This Row],[TimeLimite]],"Dentro de Tiempo","Fuera de Tiempo"))</f>
        <v>Fuera de Tiempo</v>
      </c>
      <c r="AT340" s="19" t="str">
        <f t="shared" si="5"/>
        <v>12:46</v>
      </c>
    </row>
    <row r="341" spans="1:46" x14ac:dyDescent="0.25">
      <c r="A341" s="14" t="s">
        <v>2218</v>
      </c>
      <c r="B341" s="14" t="s">
        <v>292</v>
      </c>
      <c r="C341" s="14" t="s">
        <v>52</v>
      </c>
      <c r="D341" s="14" t="s">
        <v>53</v>
      </c>
      <c r="E341" s="14" t="s">
        <v>54</v>
      </c>
      <c r="F341" s="14" t="s">
        <v>55</v>
      </c>
      <c r="G341" s="14" t="s">
        <v>35</v>
      </c>
      <c r="H341" s="14" t="s">
        <v>288</v>
      </c>
      <c r="I341" s="14" t="s">
        <v>288</v>
      </c>
      <c r="J341" s="15">
        <v>45444</v>
      </c>
      <c r="K341" s="14" t="s">
        <v>2219</v>
      </c>
      <c r="L341" s="16">
        <v>45439.533912037034</v>
      </c>
      <c r="M341" s="16">
        <v>45439.709618055553</v>
      </c>
      <c r="N341" s="16"/>
      <c r="O341" s="14" t="s">
        <v>288</v>
      </c>
      <c r="P341" s="14" t="s">
        <v>288</v>
      </c>
      <c r="Q341" s="14" t="s">
        <v>288</v>
      </c>
      <c r="R341" s="14" t="s">
        <v>288</v>
      </c>
      <c r="S341" s="14" t="s">
        <v>288</v>
      </c>
      <c r="T341" s="14" t="s">
        <v>292</v>
      </c>
      <c r="U341" s="14" t="s">
        <v>5</v>
      </c>
      <c r="V341" s="14" t="s">
        <v>6</v>
      </c>
      <c r="W341" s="14" t="s">
        <v>52</v>
      </c>
      <c r="X341" s="14" t="s">
        <v>53</v>
      </c>
      <c r="Y341" s="14" t="s">
        <v>54</v>
      </c>
      <c r="Z341" s="14" t="s">
        <v>55</v>
      </c>
      <c r="AA341" s="14" t="s">
        <v>7</v>
      </c>
      <c r="AB341" s="14" t="s">
        <v>2220</v>
      </c>
      <c r="AC341" s="14" t="s">
        <v>8</v>
      </c>
      <c r="AD341" s="14" t="s">
        <v>10</v>
      </c>
      <c r="AE341" s="14" t="s">
        <v>52</v>
      </c>
      <c r="AF341" s="14" t="s">
        <v>290</v>
      </c>
      <c r="AG341" s="14" t="s">
        <v>291</v>
      </c>
      <c r="AH341" s="14" t="s">
        <v>2221</v>
      </c>
      <c r="AI341">
        <v>80444485</v>
      </c>
      <c r="AJ341" s="16">
        <v>45439.533912037034</v>
      </c>
      <c r="AK341">
        <v>1</v>
      </c>
      <c r="AL341">
        <v>63.39</v>
      </c>
      <c r="AM341">
        <v>11.41</v>
      </c>
      <c r="AN341">
        <v>74.8</v>
      </c>
      <c r="AO341" s="14" t="e">
        <f>VLOOKUP(PaquetesTramos_estados_1[[#This Row],[tienda_stock]],#REF!,2,0)</f>
        <v>#REF!</v>
      </c>
      <c r="AP341" s="18">
        <v>1.0138888888888888</v>
      </c>
      <c r="AQ341" s="19" t="str">
        <f>IF(PaquetesTramos_estados_1[[#This Row],[estado_paquete]]="Empaquetado","listo",PaquetesTramos_estados_1[[#This Row],[pagado]]+(PaquetesTramos_estados_1[[#This Row],[Lead Time]]-1))</f>
        <v>listo</v>
      </c>
      <c r="AR341" s="16" t="str">
        <f ca="1">IF(PaquetesTramos_estados_1[[#This Row],[estado_paquete]]="empaquetado","listo",TEXT((DAY(TODAY())-DAY(PaquetesTramos_estados_1[[#This Row],[pagado]])),"dd")&amp;" Dias")</f>
        <v>listo</v>
      </c>
      <c r="AS341" s="14" t="str">
        <f ca="1">IF(PaquetesTramos_estados_1[[#This Row],[estado_paquete]]="Empaquetado","listo",IF(NOW()&lt;PaquetesTramos_estados_1[[#This Row],[TimeLimite]],"Dentro de Tiempo","Fuera de Tiempo"))</f>
        <v>listo</v>
      </c>
      <c r="AT341" s="19" t="str">
        <f t="shared" si="5"/>
        <v>12:48</v>
      </c>
    </row>
    <row r="342" spans="1:46" x14ac:dyDescent="0.25">
      <c r="A342" s="14" t="s">
        <v>2222</v>
      </c>
      <c r="B342" s="14" t="s">
        <v>292</v>
      </c>
      <c r="C342" s="14" t="s">
        <v>101</v>
      </c>
      <c r="D342" s="14" t="s">
        <v>102</v>
      </c>
      <c r="E342" s="14" t="s">
        <v>103</v>
      </c>
      <c r="F342" s="14" t="s">
        <v>102</v>
      </c>
      <c r="G342" s="14" t="s">
        <v>35</v>
      </c>
      <c r="H342" s="14" t="s">
        <v>288</v>
      </c>
      <c r="I342" s="14" t="s">
        <v>288</v>
      </c>
      <c r="J342" s="15">
        <v>45442</v>
      </c>
      <c r="K342" s="14" t="s">
        <v>2223</v>
      </c>
      <c r="L342" s="16">
        <v>45439.534768518519</v>
      </c>
      <c r="M342" s="16">
        <v>45439.670613425929</v>
      </c>
      <c r="N342" s="16"/>
      <c r="O342" s="14" t="s">
        <v>288</v>
      </c>
      <c r="P342" s="14" t="s">
        <v>288</v>
      </c>
      <c r="Q342" s="14" t="s">
        <v>288</v>
      </c>
      <c r="R342" s="14" t="s">
        <v>288</v>
      </c>
      <c r="S342" s="14" t="s">
        <v>288</v>
      </c>
      <c r="T342" s="14" t="s">
        <v>292</v>
      </c>
      <c r="U342" s="14" t="s">
        <v>5</v>
      </c>
      <c r="V342" s="14" t="s">
        <v>6</v>
      </c>
      <c r="W342" s="14" t="s">
        <v>101</v>
      </c>
      <c r="X342" s="14" t="s">
        <v>102</v>
      </c>
      <c r="Y342" s="14" t="s">
        <v>103</v>
      </c>
      <c r="Z342" s="14" t="s">
        <v>102</v>
      </c>
      <c r="AA342" s="14" t="s">
        <v>7</v>
      </c>
      <c r="AB342" s="14" t="s">
        <v>2224</v>
      </c>
      <c r="AC342" s="14" t="s">
        <v>8</v>
      </c>
      <c r="AD342" s="14" t="s">
        <v>10</v>
      </c>
      <c r="AE342" s="14" t="s">
        <v>5</v>
      </c>
      <c r="AF342" s="14" t="s">
        <v>290</v>
      </c>
      <c r="AG342" s="14" t="s">
        <v>291</v>
      </c>
      <c r="AH342" s="14" t="s">
        <v>2225</v>
      </c>
      <c r="AI342">
        <v>72018924</v>
      </c>
      <c r="AJ342" s="16">
        <v>45439.534768518519</v>
      </c>
      <c r="AK342">
        <v>1</v>
      </c>
      <c r="AL342">
        <v>84.66</v>
      </c>
      <c r="AM342">
        <v>15.24</v>
      </c>
      <c r="AN342">
        <v>99.9</v>
      </c>
      <c r="AO342" s="14" t="e">
        <f>VLOOKUP(PaquetesTramos_estados_1[[#This Row],[tienda_stock]],#REF!,2,0)</f>
        <v>#REF!</v>
      </c>
      <c r="AP342" s="18">
        <v>1.0138888888888888</v>
      </c>
      <c r="AQ342" s="19" t="str">
        <f>IF(PaquetesTramos_estados_1[[#This Row],[estado_paquete]]="Empaquetado","listo",PaquetesTramos_estados_1[[#This Row],[pagado]]+(PaquetesTramos_estados_1[[#This Row],[Lead Time]]-1))</f>
        <v>listo</v>
      </c>
      <c r="AR342" s="16" t="str">
        <f ca="1">IF(PaquetesTramos_estados_1[[#This Row],[estado_paquete]]="empaquetado","listo",TEXT((DAY(TODAY())-DAY(PaquetesTramos_estados_1[[#This Row],[pagado]])),"dd")&amp;" Dias")</f>
        <v>listo</v>
      </c>
      <c r="AS342" s="14" t="str">
        <f ca="1">IF(PaquetesTramos_estados_1[[#This Row],[estado_paquete]]="Empaquetado","listo",IF(NOW()&lt;PaquetesTramos_estados_1[[#This Row],[TimeLimite]],"Dentro de Tiempo","Fuera de Tiempo"))</f>
        <v>listo</v>
      </c>
      <c r="AT342" s="19" t="str">
        <f t="shared" si="5"/>
        <v>12:50</v>
      </c>
    </row>
    <row r="343" spans="1:46" x14ac:dyDescent="0.25">
      <c r="A343" s="14" t="s">
        <v>2226</v>
      </c>
      <c r="B343" s="14" t="s">
        <v>292</v>
      </c>
      <c r="C343" s="14" t="s">
        <v>288</v>
      </c>
      <c r="D343" s="14" t="s">
        <v>73</v>
      </c>
      <c r="E343" s="14" t="s">
        <v>74</v>
      </c>
      <c r="F343" s="14" t="s">
        <v>321</v>
      </c>
      <c r="G343" s="14" t="s">
        <v>30</v>
      </c>
      <c r="H343" s="14" t="s">
        <v>2227</v>
      </c>
      <c r="I343" s="14" t="s">
        <v>288</v>
      </c>
      <c r="J343" s="15">
        <v>45442</v>
      </c>
      <c r="K343" s="14" t="s">
        <v>2228</v>
      </c>
      <c r="L343" s="16">
        <v>45439.606377314813</v>
      </c>
      <c r="M343" s="16">
        <v>45439.614027777781</v>
      </c>
      <c r="N343" s="16"/>
      <c r="O343" s="14" t="s">
        <v>288</v>
      </c>
      <c r="P343" s="14" t="s">
        <v>288</v>
      </c>
      <c r="Q343" s="14" t="s">
        <v>288</v>
      </c>
      <c r="R343" s="14" t="s">
        <v>288</v>
      </c>
      <c r="S343" s="14" t="s">
        <v>288</v>
      </c>
      <c r="T343" s="14" t="s">
        <v>292</v>
      </c>
      <c r="U343" s="14" t="s">
        <v>161</v>
      </c>
      <c r="V343" s="14" t="s">
        <v>87</v>
      </c>
      <c r="W343" s="14" t="s">
        <v>288</v>
      </c>
      <c r="X343" s="14" t="s">
        <v>288</v>
      </c>
      <c r="Y343" s="14" t="s">
        <v>288</v>
      </c>
      <c r="Z343" s="14" t="s">
        <v>288</v>
      </c>
      <c r="AA343" s="14" t="s">
        <v>7</v>
      </c>
      <c r="AB343" s="14" t="s">
        <v>2229</v>
      </c>
      <c r="AC343" s="14" t="s">
        <v>8</v>
      </c>
      <c r="AD343" s="14" t="s">
        <v>32</v>
      </c>
      <c r="AE343" s="14" t="s">
        <v>5</v>
      </c>
      <c r="AF343" s="14" t="s">
        <v>290</v>
      </c>
      <c r="AG343" s="14" t="s">
        <v>291</v>
      </c>
      <c r="AH343" s="14" t="s">
        <v>2230</v>
      </c>
      <c r="AI343">
        <v>71408347</v>
      </c>
      <c r="AJ343" s="16">
        <v>45439.606377314813</v>
      </c>
      <c r="AK343">
        <v>1</v>
      </c>
      <c r="AL343">
        <v>42.2</v>
      </c>
      <c r="AM343">
        <v>7.6</v>
      </c>
      <c r="AN343">
        <v>49.8</v>
      </c>
      <c r="AO343" s="14" t="e">
        <f>VLOOKUP(PaquetesTramos_estados_1[[#This Row],[tienda_stock]],#REF!,2,0)</f>
        <v>#REF!</v>
      </c>
      <c r="AP343" s="18">
        <v>1.0138888888888888</v>
      </c>
      <c r="AQ343" s="19" t="str">
        <f>IF(PaquetesTramos_estados_1[[#This Row],[estado_paquete]]="Empaquetado","listo",PaquetesTramos_estados_1[[#This Row],[pagado]]+(PaquetesTramos_estados_1[[#This Row],[Lead Time]]-1))</f>
        <v>listo</v>
      </c>
      <c r="AR343" s="16" t="str">
        <f ca="1">IF(PaquetesTramos_estados_1[[#This Row],[estado_paquete]]="empaquetado","listo",TEXT((DAY(TODAY())-DAY(PaquetesTramos_estados_1[[#This Row],[pagado]])),"dd")&amp;" Dias")</f>
        <v>listo</v>
      </c>
      <c r="AS343" s="14" t="str">
        <f ca="1">IF(PaquetesTramos_estados_1[[#This Row],[estado_paquete]]="Empaquetado","listo",IF(NOW()&lt;PaquetesTramos_estados_1[[#This Row],[TimeLimite]],"Dentro de Tiempo","Fuera de Tiempo"))</f>
        <v>listo</v>
      </c>
      <c r="AT343" s="19" t="str">
        <f t="shared" si="5"/>
        <v>14:33</v>
      </c>
    </row>
    <row r="344" spans="1:46" x14ac:dyDescent="0.25">
      <c r="A344" s="14" t="s">
        <v>2231</v>
      </c>
      <c r="B344" s="14" t="s">
        <v>292</v>
      </c>
      <c r="C344" s="14" t="s">
        <v>67</v>
      </c>
      <c r="D344" s="14" t="s">
        <v>64</v>
      </c>
      <c r="E344" s="14" t="s">
        <v>65</v>
      </c>
      <c r="F344" s="14" t="s">
        <v>66</v>
      </c>
      <c r="G344" s="14" t="s">
        <v>35</v>
      </c>
      <c r="H344" s="14" t="s">
        <v>288</v>
      </c>
      <c r="I344" s="14" t="s">
        <v>288</v>
      </c>
      <c r="J344" s="15">
        <v>45443</v>
      </c>
      <c r="K344" s="14" t="s">
        <v>2232</v>
      </c>
      <c r="L344" s="16">
        <v>45439.689942129633</v>
      </c>
      <c r="M344" s="16">
        <v>45440.199918981481</v>
      </c>
      <c r="N344" s="16"/>
      <c r="O344" s="14" t="s">
        <v>288</v>
      </c>
      <c r="P344" s="14" t="s">
        <v>288</v>
      </c>
      <c r="Q344" s="14" t="s">
        <v>288</v>
      </c>
      <c r="R344" s="14" t="s">
        <v>288</v>
      </c>
      <c r="S344" s="14" t="s">
        <v>288</v>
      </c>
      <c r="T344" s="14" t="s">
        <v>292</v>
      </c>
      <c r="U344" s="14" t="s">
        <v>5</v>
      </c>
      <c r="V344" s="14" t="s">
        <v>6</v>
      </c>
      <c r="W344" s="14" t="s">
        <v>67</v>
      </c>
      <c r="X344" s="14" t="s">
        <v>64</v>
      </c>
      <c r="Y344" s="14" t="s">
        <v>65</v>
      </c>
      <c r="Z344" s="14" t="s">
        <v>66</v>
      </c>
      <c r="AA344" s="14" t="s">
        <v>7</v>
      </c>
      <c r="AB344" s="14" t="s">
        <v>2233</v>
      </c>
      <c r="AC344" s="14" t="s">
        <v>8</v>
      </c>
      <c r="AD344" s="14" t="s">
        <v>32</v>
      </c>
      <c r="AE344" s="14" t="s">
        <v>5</v>
      </c>
      <c r="AF344" s="14" t="s">
        <v>290</v>
      </c>
      <c r="AG344" s="14" t="s">
        <v>291</v>
      </c>
      <c r="AH344" s="14" t="s">
        <v>2234</v>
      </c>
      <c r="AI344">
        <v>32838054</v>
      </c>
      <c r="AJ344" s="16">
        <v>45439.689942129633</v>
      </c>
      <c r="AK344">
        <v>1</v>
      </c>
      <c r="AL344">
        <v>93.05</v>
      </c>
      <c r="AM344">
        <v>16.75</v>
      </c>
      <c r="AN344">
        <v>109.8</v>
      </c>
      <c r="AO344" s="14" t="e">
        <f>VLOOKUP(PaquetesTramos_estados_1[[#This Row],[tienda_stock]],#REF!,2,0)</f>
        <v>#REF!</v>
      </c>
      <c r="AP344" s="18">
        <v>1.0138888888888888</v>
      </c>
      <c r="AQ344" s="19" t="str">
        <f>IF(PaquetesTramos_estados_1[[#This Row],[estado_paquete]]="Empaquetado","listo",PaquetesTramos_estados_1[[#This Row],[pagado]]+(PaquetesTramos_estados_1[[#This Row],[Lead Time]]-1))</f>
        <v>listo</v>
      </c>
      <c r="AR344" s="16" t="str">
        <f ca="1">IF(PaquetesTramos_estados_1[[#This Row],[estado_paquete]]="empaquetado","listo",TEXT((DAY(TODAY())-DAY(PaquetesTramos_estados_1[[#This Row],[pagado]])),"dd")&amp;" Dias")</f>
        <v>listo</v>
      </c>
      <c r="AS344" s="14" t="str">
        <f ca="1">IF(PaquetesTramos_estados_1[[#This Row],[estado_paquete]]="Empaquetado","listo",IF(NOW()&lt;PaquetesTramos_estados_1[[#This Row],[TimeLimite]],"Dentro de Tiempo","Fuera de Tiempo"))</f>
        <v>listo</v>
      </c>
      <c r="AT344" s="19" t="str">
        <f t="shared" si="5"/>
        <v>16:33</v>
      </c>
    </row>
    <row r="345" spans="1:46" x14ac:dyDescent="0.25">
      <c r="A345" s="14" t="s">
        <v>2235</v>
      </c>
      <c r="B345" s="14" t="s">
        <v>20</v>
      </c>
      <c r="C345" s="14" t="s">
        <v>544</v>
      </c>
      <c r="D345" s="14" t="s">
        <v>1</v>
      </c>
      <c r="E345" s="14" t="s">
        <v>1</v>
      </c>
      <c r="F345" s="14" t="s">
        <v>545</v>
      </c>
      <c r="G345" s="14" t="s">
        <v>35</v>
      </c>
      <c r="H345" s="14" t="s">
        <v>288</v>
      </c>
      <c r="I345" s="14" t="s">
        <v>288</v>
      </c>
      <c r="J345" s="15">
        <v>45440</v>
      </c>
      <c r="K345" s="14" t="s">
        <v>2236</v>
      </c>
      <c r="L345" s="16">
        <v>45439.758553240739</v>
      </c>
      <c r="M345" s="16"/>
      <c r="N345" s="16"/>
      <c r="O345" s="14" t="s">
        <v>288</v>
      </c>
      <c r="P345" s="14" t="s">
        <v>288</v>
      </c>
      <c r="Q345" s="14" t="s">
        <v>288</v>
      </c>
      <c r="R345" s="14" t="s">
        <v>288</v>
      </c>
      <c r="S345" s="14" t="s">
        <v>288</v>
      </c>
      <c r="T345" s="14" t="s">
        <v>20</v>
      </c>
      <c r="U345" s="14" t="s">
        <v>5</v>
      </c>
      <c r="V345" s="14" t="s">
        <v>6</v>
      </c>
      <c r="W345" s="14" t="s">
        <v>544</v>
      </c>
      <c r="X345" s="14" t="s">
        <v>1</v>
      </c>
      <c r="Y345" s="14" t="s">
        <v>1</v>
      </c>
      <c r="Z345" s="14" t="s">
        <v>545</v>
      </c>
      <c r="AA345" s="14" t="s">
        <v>7</v>
      </c>
      <c r="AB345" s="14" t="s">
        <v>2237</v>
      </c>
      <c r="AC345" s="14" t="s">
        <v>8</v>
      </c>
      <c r="AD345" s="14" t="s">
        <v>32</v>
      </c>
      <c r="AE345" s="14" t="s">
        <v>5</v>
      </c>
      <c r="AF345" s="14" t="s">
        <v>290</v>
      </c>
      <c r="AG345" s="14" t="s">
        <v>291</v>
      </c>
      <c r="AH345" s="14" t="s">
        <v>2238</v>
      </c>
      <c r="AI345">
        <v>70158812</v>
      </c>
      <c r="AJ345" s="16">
        <v>45439.758553240739</v>
      </c>
      <c r="AK345">
        <v>1</v>
      </c>
      <c r="AL345">
        <v>204.15</v>
      </c>
      <c r="AM345">
        <v>36.75</v>
      </c>
      <c r="AN345">
        <v>240.9</v>
      </c>
      <c r="AO345" s="14" t="e">
        <f>VLOOKUP(PaquetesTramos_estados_1[[#This Row],[tienda_stock]],#REF!,2,0)</f>
        <v>#REF!</v>
      </c>
      <c r="AP345" s="18">
        <v>1.0138888888888888</v>
      </c>
      <c r="AQ345" s="19">
        <f>IF(PaquetesTramos_estados_1[[#This Row],[estado_paquete]]="Empaquetado","listo",PaquetesTramos_estados_1[[#This Row],[pagado]]+(PaquetesTramos_estados_1[[#This Row],[Lead Time]]-1))</f>
        <v>45439.77244212963</v>
      </c>
      <c r="AR345" s="16" t="e">
        <f ca="1">IF(PaquetesTramos_estados_1[[#This Row],[estado_paquete]]="empaquetado","listo",TEXT((DAY(TODAY())-DAY(PaquetesTramos_estados_1[[#This Row],[pagado]])),"dd")&amp;" Dias")</f>
        <v>#VALUE!</v>
      </c>
      <c r="AS3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345" s="19" t="str">
        <f t="shared" si="5"/>
        <v>18:12</v>
      </c>
    </row>
    <row r="346" spans="1:46" x14ac:dyDescent="0.25">
      <c r="A346" s="14" t="s">
        <v>2291</v>
      </c>
      <c r="B346" s="14" t="s">
        <v>20</v>
      </c>
      <c r="C346" s="14" t="s">
        <v>2292</v>
      </c>
      <c r="D346" s="14" t="s">
        <v>115</v>
      </c>
      <c r="E346" s="14" t="s">
        <v>205</v>
      </c>
      <c r="F346" s="14" t="s">
        <v>206</v>
      </c>
      <c r="G346" s="14" t="s">
        <v>35</v>
      </c>
      <c r="H346" s="14" t="s">
        <v>288</v>
      </c>
      <c r="I346" s="14" t="s">
        <v>288</v>
      </c>
      <c r="J346" s="15">
        <v>45444</v>
      </c>
      <c r="K346" s="14" t="s">
        <v>2293</v>
      </c>
      <c r="L346" s="16">
        <v>45439.761678240742</v>
      </c>
      <c r="M346" s="16"/>
      <c r="N346" s="16"/>
      <c r="O346" s="14" t="s">
        <v>288</v>
      </c>
      <c r="P346" s="14" t="s">
        <v>288</v>
      </c>
      <c r="Q346" s="14" t="s">
        <v>288</v>
      </c>
      <c r="R346" s="14" t="s">
        <v>288</v>
      </c>
      <c r="S346" s="14" t="s">
        <v>288</v>
      </c>
      <c r="T346" s="14" t="s">
        <v>20</v>
      </c>
      <c r="U346" s="14" t="s">
        <v>5</v>
      </c>
      <c r="V346" s="14" t="s">
        <v>6</v>
      </c>
      <c r="W346" s="14" t="s">
        <v>2292</v>
      </c>
      <c r="X346" s="14" t="s">
        <v>115</v>
      </c>
      <c r="Y346" s="14" t="s">
        <v>205</v>
      </c>
      <c r="Z346" s="14" t="s">
        <v>206</v>
      </c>
      <c r="AA346" s="14" t="s">
        <v>7</v>
      </c>
      <c r="AB346" s="14" t="s">
        <v>2294</v>
      </c>
      <c r="AC346" s="14" t="s">
        <v>8</v>
      </c>
      <c r="AD346" s="14" t="s">
        <v>9</v>
      </c>
      <c r="AE346" s="14" t="s">
        <v>2292</v>
      </c>
      <c r="AF346" s="14" t="s">
        <v>296</v>
      </c>
      <c r="AG346" s="14" t="s">
        <v>291</v>
      </c>
      <c r="AH346" s="14" t="s">
        <v>2295</v>
      </c>
      <c r="AI346">
        <v>43702242</v>
      </c>
      <c r="AJ346" s="16">
        <v>45439.761678240742</v>
      </c>
      <c r="AK346">
        <v>2</v>
      </c>
      <c r="AL346">
        <v>514.5</v>
      </c>
      <c r="AM346">
        <v>0</v>
      </c>
      <c r="AN346">
        <v>514.5</v>
      </c>
      <c r="AO346" s="14" t="e">
        <f>VLOOKUP(PaquetesTramos_estados_1[[#This Row],[tienda_stock]],#REF!,2,0)</f>
        <v>#REF!</v>
      </c>
      <c r="AP346" s="18">
        <v>1.0138888888888888</v>
      </c>
      <c r="AQ346" s="19">
        <f>IF(PaquetesTramos_estados_1[[#This Row],[estado_paquete]]="Empaquetado","listo",PaquetesTramos_estados_1[[#This Row],[pagado]]+(PaquetesTramos_estados_1[[#This Row],[Lead Time]]-1))</f>
        <v>45439.775567129633</v>
      </c>
      <c r="AR346" s="16" t="e">
        <f ca="1">IF(PaquetesTramos_estados_1[[#This Row],[estado_paquete]]="empaquetado","listo",TEXT((DAY(TODAY())-DAY(PaquetesTramos_estados_1[[#This Row],[pagado]])),"dd")&amp;" Dias")</f>
        <v>#VALUE!</v>
      </c>
      <c r="AS3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346" s="19" t="str">
        <f t="shared" si="5"/>
        <v>18:16</v>
      </c>
    </row>
    <row r="347" spans="1:46" x14ac:dyDescent="0.25">
      <c r="A347" s="14" t="s">
        <v>1121</v>
      </c>
      <c r="B347" s="14" t="s">
        <v>17</v>
      </c>
      <c r="C347" s="14" t="s">
        <v>151</v>
      </c>
      <c r="D347" s="14" t="s">
        <v>81</v>
      </c>
      <c r="E347" s="14" t="s">
        <v>82</v>
      </c>
      <c r="F347" s="14" t="s">
        <v>82</v>
      </c>
      <c r="G347" s="14" t="s">
        <v>288</v>
      </c>
      <c r="H347" s="14" t="s">
        <v>288</v>
      </c>
      <c r="I347" s="14" t="s">
        <v>288</v>
      </c>
      <c r="J347" s="15">
        <v>45439</v>
      </c>
      <c r="K347" s="14" t="s">
        <v>1122</v>
      </c>
      <c r="L347" s="16">
        <v>45439.885057870371</v>
      </c>
      <c r="M347" s="16"/>
      <c r="N347" s="16"/>
      <c r="O347" s="14" t="s">
        <v>288</v>
      </c>
      <c r="P347" s="14" t="s">
        <v>288</v>
      </c>
      <c r="Q347" s="14" t="s">
        <v>288</v>
      </c>
      <c r="R347" s="14" t="s">
        <v>288</v>
      </c>
      <c r="S347" s="14" t="s">
        <v>288</v>
      </c>
      <c r="T347" s="14" t="s">
        <v>17</v>
      </c>
      <c r="U347" s="14" t="s">
        <v>151</v>
      </c>
      <c r="V347" s="14" t="s">
        <v>85</v>
      </c>
      <c r="W347" s="14" t="s">
        <v>151</v>
      </c>
      <c r="X347" s="14" t="s">
        <v>81</v>
      </c>
      <c r="Y347" s="14" t="s">
        <v>82</v>
      </c>
      <c r="Z347" s="14" t="s">
        <v>82</v>
      </c>
      <c r="AA347" s="14" t="s">
        <v>7</v>
      </c>
      <c r="AB347" s="14" t="s">
        <v>1123</v>
      </c>
      <c r="AC347" s="14" t="s">
        <v>8</v>
      </c>
      <c r="AD347" s="14" t="s">
        <v>10</v>
      </c>
      <c r="AE347" s="14" t="s">
        <v>80</v>
      </c>
      <c r="AF347" s="14" t="s">
        <v>290</v>
      </c>
      <c r="AG347" s="14" t="s">
        <v>291</v>
      </c>
      <c r="AH347" s="14" t="s">
        <v>1124</v>
      </c>
      <c r="AI347">
        <v>46191565</v>
      </c>
      <c r="AJ347" s="16">
        <v>45439.885057870371</v>
      </c>
      <c r="AK347">
        <v>1</v>
      </c>
      <c r="AL347">
        <v>33.81</v>
      </c>
      <c r="AM347">
        <v>6.09</v>
      </c>
      <c r="AN347">
        <v>39.9</v>
      </c>
      <c r="AO347" s="14" t="e">
        <f>VLOOKUP(PaquetesTramos_estados_1[[#This Row],[tienda_stock]],#REF!,2,0)</f>
        <v>#REF!</v>
      </c>
      <c r="AP347" s="18">
        <v>1.0138888888888888</v>
      </c>
      <c r="AQ347" s="19">
        <f>IF(PaquetesTramos_estados_1[[#This Row],[estado_paquete]]="Empaquetado","listo",PaquetesTramos_estados_1[[#This Row],[pagado]]+(PaquetesTramos_estados_1[[#This Row],[Lead Time]]-1))</f>
        <v>45439.898946759262</v>
      </c>
      <c r="AR347" s="16" t="e">
        <f ca="1">IF(PaquetesTramos_estados_1[[#This Row],[estado_paquete]]="empaquetado","listo",TEXT((DAY(TODAY())-DAY(PaquetesTramos_estados_1[[#This Row],[pagado]])),"dd")&amp;" Dias")</f>
        <v>#VALUE!</v>
      </c>
      <c r="AS3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347" s="19" t="str">
        <f t="shared" si="5"/>
        <v>21:14</v>
      </c>
    </row>
    <row r="348" spans="1:46" x14ac:dyDescent="0.25">
      <c r="A348" s="14" t="s">
        <v>1125</v>
      </c>
      <c r="B348" s="14" t="s">
        <v>20</v>
      </c>
      <c r="C348" s="14" t="s">
        <v>288</v>
      </c>
      <c r="D348" s="14" t="s">
        <v>46</v>
      </c>
      <c r="E348" s="14" t="s">
        <v>46</v>
      </c>
      <c r="F348" s="14" t="s">
        <v>46</v>
      </c>
      <c r="G348" s="14" t="s">
        <v>30</v>
      </c>
      <c r="H348" s="14" t="s">
        <v>288</v>
      </c>
      <c r="I348" s="14" t="s">
        <v>288</v>
      </c>
      <c r="J348" s="15">
        <v>45442</v>
      </c>
      <c r="K348" s="14" t="s">
        <v>1126</v>
      </c>
      <c r="L348" s="16">
        <v>45439.940937500003</v>
      </c>
      <c r="M348" s="16"/>
      <c r="N348" s="16"/>
      <c r="O348" s="14" t="s">
        <v>288</v>
      </c>
      <c r="P348" s="14" t="s">
        <v>288</v>
      </c>
      <c r="Q348" s="14" t="s">
        <v>288</v>
      </c>
      <c r="R348" s="14" t="s">
        <v>288</v>
      </c>
      <c r="S348" s="14" t="s">
        <v>288</v>
      </c>
      <c r="T348" s="14" t="s">
        <v>20</v>
      </c>
      <c r="U348" s="14" t="s">
        <v>5</v>
      </c>
      <c r="V348" s="14" t="s">
        <v>87</v>
      </c>
      <c r="W348" s="14" t="s">
        <v>288</v>
      </c>
      <c r="X348" s="14" t="s">
        <v>288</v>
      </c>
      <c r="Y348" s="14" t="s">
        <v>288</v>
      </c>
      <c r="Z348" s="14" t="s">
        <v>288</v>
      </c>
      <c r="AA348" s="14" t="s">
        <v>7</v>
      </c>
      <c r="AB348" s="14" t="s">
        <v>1127</v>
      </c>
      <c r="AC348" s="14" t="s">
        <v>8</v>
      </c>
      <c r="AD348" s="14" t="s">
        <v>32</v>
      </c>
      <c r="AE348" s="14" t="s">
        <v>5</v>
      </c>
      <c r="AF348" s="14" t="s">
        <v>290</v>
      </c>
      <c r="AG348" s="14" t="s">
        <v>291</v>
      </c>
      <c r="AH348" s="14" t="s">
        <v>1128</v>
      </c>
      <c r="AI348">
        <v>72496088</v>
      </c>
      <c r="AJ348" s="16">
        <v>45439.940937500003</v>
      </c>
      <c r="AK348">
        <v>2</v>
      </c>
      <c r="AL348">
        <v>244.75</v>
      </c>
      <c r="AM348">
        <v>44.05</v>
      </c>
      <c r="AN348">
        <v>288.8</v>
      </c>
      <c r="AO348" s="14" t="e">
        <f>VLOOKUP(PaquetesTramos_estados_1[[#This Row],[tienda_stock]],#REF!,2,0)</f>
        <v>#REF!</v>
      </c>
      <c r="AP348" s="18">
        <v>1.0138888888888888</v>
      </c>
      <c r="AQ348" s="19">
        <f>IF(PaquetesTramos_estados_1[[#This Row],[estado_paquete]]="Empaquetado","listo",PaquetesTramos_estados_1[[#This Row],[pagado]]+(PaquetesTramos_estados_1[[#This Row],[Lead Time]]-1))</f>
        <v>45439.954826388894</v>
      </c>
      <c r="AR348" s="16" t="e">
        <f ca="1">IF(PaquetesTramos_estados_1[[#This Row],[estado_paquete]]="empaquetado","listo",TEXT((DAY(TODAY())-DAY(PaquetesTramos_estados_1[[#This Row],[pagado]])),"dd")&amp;" Dias")</f>
        <v>#VALUE!</v>
      </c>
      <c r="AS348" s="14" t="str">
        <f ca="1">IF(PaquetesTramos_estados_1[[#This Row],[estado_paquete]]="Empaquetado","listo",IF(NOW()&lt;PaquetesTramos_estados_1[[#This Row],[TimeLimite]],"Dentro de Tiempo","Fuera de Tiempo"))</f>
        <v>Fuera de Tiempo</v>
      </c>
      <c r="AT348" s="19" t="str">
        <f t="shared" si="5"/>
        <v>22:34</v>
      </c>
    </row>
    <row r="349" spans="1:46" x14ac:dyDescent="0.25">
      <c r="A349" s="14" t="s">
        <v>1147</v>
      </c>
      <c r="B349" s="14" t="s">
        <v>17</v>
      </c>
      <c r="C349" s="14" t="s">
        <v>194</v>
      </c>
      <c r="D349" s="14" t="s">
        <v>1</v>
      </c>
      <c r="E349" s="14" t="s">
        <v>1</v>
      </c>
      <c r="F349" s="14" t="s">
        <v>19</v>
      </c>
      <c r="G349" s="14" t="s">
        <v>288</v>
      </c>
      <c r="H349" s="14" t="s">
        <v>288</v>
      </c>
      <c r="I349" s="14" t="s">
        <v>288</v>
      </c>
      <c r="J349" s="15">
        <v>45437</v>
      </c>
      <c r="K349" s="14" t="s">
        <v>1148</v>
      </c>
      <c r="L349" s="16">
        <v>45437.825925925928</v>
      </c>
      <c r="M349" s="16"/>
      <c r="N349" s="16"/>
      <c r="O349" s="14" t="s">
        <v>288</v>
      </c>
      <c r="P349" s="14" t="s">
        <v>288</v>
      </c>
      <c r="Q349" s="14" t="s">
        <v>288</v>
      </c>
      <c r="R349" s="14" t="s">
        <v>288</v>
      </c>
      <c r="S349" s="14" t="s">
        <v>288</v>
      </c>
      <c r="T349" s="14" t="s">
        <v>17</v>
      </c>
      <c r="U349" s="14" t="s">
        <v>194</v>
      </c>
      <c r="V349" s="14" t="s">
        <v>85</v>
      </c>
      <c r="W349" s="14" t="s">
        <v>194</v>
      </c>
      <c r="X349" s="14" t="s">
        <v>1</v>
      </c>
      <c r="Y349" s="14" t="s">
        <v>1</v>
      </c>
      <c r="Z349" s="14" t="s">
        <v>19</v>
      </c>
      <c r="AA349" s="14" t="s">
        <v>7</v>
      </c>
      <c r="AB349" s="14" t="s">
        <v>1149</v>
      </c>
      <c r="AC349" s="14" t="s">
        <v>8</v>
      </c>
      <c r="AD349" s="14" t="s">
        <v>10</v>
      </c>
      <c r="AE349" s="14" t="s">
        <v>194</v>
      </c>
      <c r="AF349" s="14" t="s">
        <v>290</v>
      </c>
      <c r="AG349" s="14" t="s">
        <v>291</v>
      </c>
      <c r="AH349" s="14" t="s">
        <v>1150</v>
      </c>
      <c r="AI349">
        <v>9373843</v>
      </c>
      <c r="AJ349" s="16">
        <v>45437.825925925928</v>
      </c>
      <c r="AK349">
        <v>1</v>
      </c>
      <c r="AL349">
        <v>121.27</v>
      </c>
      <c r="AM349">
        <v>21.83</v>
      </c>
      <c r="AN349">
        <v>143.1</v>
      </c>
      <c r="AO349" s="14" t="e">
        <f>VLOOKUP(PaquetesTramos_estados_1[[#This Row],[tienda_stock]],#REF!,2,0)</f>
        <v>#REF!</v>
      </c>
      <c r="AP349" s="18">
        <v>1.0138888888888888</v>
      </c>
      <c r="AQ349" s="19">
        <f>IF(PaquetesTramos_estados_1[[#This Row],[estado_paquete]]="Empaquetado","listo",PaquetesTramos_estados_1[[#This Row],[pagado]]+(PaquetesTramos_estados_1[[#This Row],[Lead Time]]-1))</f>
        <v>45437.839814814819</v>
      </c>
      <c r="AR349" s="16" t="e">
        <f ca="1">IF(PaquetesTramos_estados_1[[#This Row],[estado_paquete]]="empaquetado","listo",TEXT((DAY(TODAY())-DAY(PaquetesTramos_estados_1[[#This Row],[pagado]])),"dd")&amp;" Dias")</f>
        <v>#VALUE!</v>
      </c>
      <c r="AS3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349" s="19" t="str">
        <f t="shared" si="5"/>
        <v>19:49</v>
      </c>
    </row>
    <row r="350" spans="1:46" x14ac:dyDescent="0.25">
      <c r="A350" s="14" t="s">
        <v>1129</v>
      </c>
      <c r="B350" s="14" t="s">
        <v>17</v>
      </c>
      <c r="C350" s="14" t="s">
        <v>5</v>
      </c>
      <c r="D350" s="14" t="s">
        <v>1</v>
      </c>
      <c r="E350" s="14" t="s">
        <v>1</v>
      </c>
      <c r="F350" s="14" t="s">
        <v>19</v>
      </c>
      <c r="G350" s="14" t="s">
        <v>3</v>
      </c>
      <c r="H350" s="14" t="s">
        <v>288</v>
      </c>
      <c r="I350" s="14" t="s">
        <v>288</v>
      </c>
      <c r="J350" s="15">
        <v>45446</v>
      </c>
      <c r="K350" s="14" t="s">
        <v>1130</v>
      </c>
      <c r="L350" s="16">
        <v>45440.024965277778</v>
      </c>
      <c r="M350" s="16"/>
      <c r="N350" s="16"/>
      <c r="O350" s="14" t="s">
        <v>288</v>
      </c>
      <c r="P350" s="14" t="s">
        <v>288</v>
      </c>
      <c r="Q350" s="14" t="s">
        <v>288</v>
      </c>
      <c r="R350" s="14" t="s">
        <v>288</v>
      </c>
      <c r="S350" s="14" t="s">
        <v>288</v>
      </c>
      <c r="T350" s="14" t="s">
        <v>17</v>
      </c>
      <c r="U350" s="14" t="s">
        <v>18</v>
      </c>
      <c r="V350" s="14" t="s">
        <v>6</v>
      </c>
      <c r="W350" s="14" t="s">
        <v>114</v>
      </c>
      <c r="X350" s="14" t="s">
        <v>115</v>
      </c>
      <c r="Y350" s="14" t="s">
        <v>116</v>
      </c>
      <c r="Z350" s="14" t="s">
        <v>117</v>
      </c>
      <c r="AA350" s="14" t="s">
        <v>56</v>
      </c>
      <c r="AB350" s="14" t="s">
        <v>1131</v>
      </c>
      <c r="AC350" s="14" t="s">
        <v>8</v>
      </c>
      <c r="AD350" s="14" t="s">
        <v>32</v>
      </c>
      <c r="AE350" s="14" t="s">
        <v>5</v>
      </c>
      <c r="AF350" s="14" t="s">
        <v>290</v>
      </c>
      <c r="AG350" s="14" t="s">
        <v>291</v>
      </c>
      <c r="AH350" s="14" t="s">
        <v>1132</v>
      </c>
      <c r="AI350">
        <v>40904467</v>
      </c>
      <c r="AJ350" s="16">
        <v>45440.024965277778</v>
      </c>
      <c r="AK350">
        <v>3</v>
      </c>
      <c r="AL350">
        <v>485.76</v>
      </c>
      <c r="AM350">
        <v>87.44</v>
      </c>
      <c r="AN350">
        <v>573.20000000000005</v>
      </c>
      <c r="AO350" s="14" t="e">
        <f>VLOOKUP(PaquetesTramos_estados_1[[#This Row],[tienda_stock]],#REF!,2,0)</f>
        <v>#REF!</v>
      </c>
      <c r="AP350" s="18">
        <v>1.0138888888888888</v>
      </c>
      <c r="AQ350" s="19">
        <f>IF(PaquetesTramos_estados_1[[#This Row],[estado_paquete]]="Empaquetado","listo",PaquetesTramos_estados_1[[#This Row],[pagado]]+(PaquetesTramos_estados_1[[#This Row],[Lead Time]]-1))</f>
        <v>45440.038854166669</v>
      </c>
      <c r="AR350" s="16" t="e">
        <f ca="1">IF(PaquetesTramos_estados_1[[#This Row],[estado_paquete]]="empaquetado","listo",TEXT((DAY(TODAY())-DAY(PaquetesTramos_estados_1[[#This Row],[pagado]])),"dd")&amp;" Dias")</f>
        <v>#VALUE!</v>
      </c>
      <c r="AS3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350" s="19" t="str">
        <f t="shared" si="5"/>
        <v>00:35</v>
      </c>
    </row>
    <row r="351" spans="1:46" x14ac:dyDescent="0.25">
      <c r="A351" s="14" t="s">
        <v>1133</v>
      </c>
      <c r="B351" s="14" t="s">
        <v>20</v>
      </c>
      <c r="C351" s="14" t="s">
        <v>114</v>
      </c>
      <c r="D351" s="14" t="s">
        <v>115</v>
      </c>
      <c r="E351" s="14" t="s">
        <v>116</v>
      </c>
      <c r="F351" s="14" t="s">
        <v>117</v>
      </c>
      <c r="G351" s="14" t="s">
        <v>35</v>
      </c>
      <c r="H351" s="14" t="s">
        <v>288</v>
      </c>
      <c r="I351" s="14" t="s">
        <v>288</v>
      </c>
      <c r="J351" s="15">
        <v>45446</v>
      </c>
      <c r="K351" s="14" t="s">
        <v>1134</v>
      </c>
      <c r="L351" s="16">
        <v>45440.024965277778</v>
      </c>
      <c r="M351" s="16"/>
      <c r="N351" s="16"/>
      <c r="O351" s="14" t="s">
        <v>288</v>
      </c>
      <c r="P351" s="14" t="s">
        <v>288</v>
      </c>
      <c r="Q351" s="14" t="s">
        <v>288</v>
      </c>
      <c r="R351" s="14" t="s">
        <v>288</v>
      </c>
      <c r="S351" s="14" t="s">
        <v>288</v>
      </c>
      <c r="T351" s="14" t="s">
        <v>20</v>
      </c>
      <c r="U351" s="14" t="s">
        <v>5</v>
      </c>
      <c r="V351" s="14" t="s">
        <v>6</v>
      </c>
      <c r="W351" s="14" t="s">
        <v>114</v>
      </c>
      <c r="X351" s="14" t="s">
        <v>115</v>
      </c>
      <c r="Y351" s="14" t="s">
        <v>116</v>
      </c>
      <c r="Z351" s="14" t="s">
        <v>117</v>
      </c>
      <c r="AA351" s="14" t="s">
        <v>56</v>
      </c>
      <c r="AB351" s="14" t="s">
        <v>1131</v>
      </c>
      <c r="AC351" s="14" t="s">
        <v>8</v>
      </c>
      <c r="AD351" s="14" t="s">
        <v>32</v>
      </c>
      <c r="AE351" s="14" t="s">
        <v>5</v>
      </c>
      <c r="AF351" s="14" t="s">
        <v>290</v>
      </c>
      <c r="AG351" s="14" t="s">
        <v>291</v>
      </c>
      <c r="AH351" s="14" t="s">
        <v>1132</v>
      </c>
      <c r="AI351">
        <v>40904467</v>
      </c>
      <c r="AJ351" s="16">
        <v>45440.024965277778</v>
      </c>
      <c r="AK351">
        <v>3</v>
      </c>
      <c r="AL351">
        <v>485.76</v>
      </c>
      <c r="AM351">
        <v>87.44</v>
      </c>
      <c r="AN351">
        <v>573.20000000000005</v>
      </c>
      <c r="AO351" s="14" t="e">
        <f>VLOOKUP(PaquetesTramos_estados_1[[#This Row],[tienda_stock]],#REF!,2,0)</f>
        <v>#REF!</v>
      </c>
      <c r="AP351" s="18">
        <v>1.0138888888888888</v>
      </c>
      <c r="AQ351" s="19">
        <f>IF(PaquetesTramos_estados_1[[#This Row],[estado_paquete]]="Empaquetado","listo",PaquetesTramos_estados_1[[#This Row],[pagado]]+(PaquetesTramos_estados_1[[#This Row],[Lead Time]]-1))</f>
        <v>45440.038854166669</v>
      </c>
      <c r="AR351" s="16" t="e">
        <f ca="1">IF(PaquetesTramos_estados_1[[#This Row],[estado_paquete]]="empaquetado","listo",TEXT((DAY(TODAY())-DAY(PaquetesTramos_estados_1[[#This Row],[pagado]])),"dd")&amp;" Dias")</f>
        <v>#VALUE!</v>
      </c>
      <c r="AS351" s="14" t="str">
        <f ca="1">IF(PaquetesTramos_estados_1[[#This Row],[estado_paquete]]="Empaquetado","listo",IF(NOW()&lt;PaquetesTramos_estados_1[[#This Row],[TimeLimite]],"Dentro de Tiempo","Fuera de Tiempo"))</f>
        <v>Fuera de Tiempo</v>
      </c>
      <c r="AT351" s="19" t="str">
        <f t="shared" si="5"/>
        <v>00:35</v>
      </c>
    </row>
    <row r="352" spans="1:46" x14ac:dyDescent="0.25">
      <c r="A352" s="14" t="s">
        <v>1135</v>
      </c>
      <c r="B352" s="14" t="s">
        <v>17</v>
      </c>
      <c r="C352" s="14" t="s">
        <v>289</v>
      </c>
      <c r="D352" s="14" t="s">
        <v>1</v>
      </c>
      <c r="E352" s="14" t="s">
        <v>1</v>
      </c>
      <c r="F352" s="14" t="s">
        <v>13</v>
      </c>
      <c r="G352" s="14" t="s">
        <v>288</v>
      </c>
      <c r="H352" s="14" t="s">
        <v>288</v>
      </c>
      <c r="I352" s="14" t="s">
        <v>288</v>
      </c>
      <c r="J352" s="15">
        <v>45440</v>
      </c>
      <c r="K352" s="14" t="s">
        <v>1136</v>
      </c>
      <c r="L352" s="16">
        <v>45440.250081018516</v>
      </c>
      <c r="M352" s="16"/>
      <c r="N352" s="16"/>
      <c r="O352" s="14" t="s">
        <v>288</v>
      </c>
      <c r="P352" s="14" t="s">
        <v>288</v>
      </c>
      <c r="Q352" s="14" t="s">
        <v>288</v>
      </c>
      <c r="R352" s="14" t="s">
        <v>288</v>
      </c>
      <c r="S352" s="14" t="s">
        <v>288</v>
      </c>
      <c r="T352" s="14" t="s">
        <v>17</v>
      </c>
      <c r="U352" s="14" t="s">
        <v>289</v>
      </c>
      <c r="V352" s="14" t="s">
        <v>85</v>
      </c>
      <c r="W352" s="14" t="s">
        <v>289</v>
      </c>
      <c r="X352" s="14" t="s">
        <v>1</v>
      </c>
      <c r="Y352" s="14" t="s">
        <v>1</v>
      </c>
      <c r="Z352" s="14" t="s">
        <v>13</v>
      </c>
      <c r="AA352" s="14" t="s">
        <v>7</v>
      </c>
      <c r="AB352" s="14" t="s">
        <v>1137</v>
      </c>
      <c r="AC352" s="14" t="s">
        <v>8</v>
      </c>
      <c r="AD352" s="14" t="s">
        <v>27</v>
      </c>
      <c r="AE352" s="14" t="s">
        <v>5</v>
      </c>
      <c r="AF352" s="14" t="s">
        <v>290</v>
      </c>
      <c r="AG352" s="14" t="s">
        <v>291</v>
      </c>
      <c r="AH352" s="14" t="s">
        <v>1138</v>
      </c>
      <c r="AI352">
        <v>72813756</v>
      </c>
      <c r="AJ352" s="16">
        <v>45440.250081018516</v>
      </c>
      <c r="AK352">
        <v>1</v>
      </c>
      <c r="AL352">
        <v>127.03</v>
      </c>
      <c r="AM352">
        <v>22.87</v>
      </c>
      <c r="AN352">
        <v>149.9</v>
      </c>
      <c r="AO352" s="14" t="e">
        <f>VLOOKUP(PaquetesTramos_estados_1[[#This Row],[tienda_stock]],#REF!,2,0)</f>
        <v>#REF!</v>
      </c>
      <c r="AP352" s="18">
        <v>1.0138888888888888</v>
      </c>
      <c r="AQ352" s="19">
        <f>IF(PaquetesTramos_estados_1[[#This Row],[estado_paquete]]="Empaquetado","listo",PaquetesTramos_estados_1[[#This Row],[pagado]]+(PaquetesTramos_estados_1[[#This Row],[Lead Time]]-1))</f>
        <v>45440.263969907406</v>
      </c>
      <c r="AR352" s="16" t="e">
        <f ca="1">IF(PaquetesTramos_estados_1[[#This Row],[estado_paquete]]="empaquetado","listo",TEXT((DAY(TODAY())-DAY(PaquetesTramos_estados_1[[#This Row],[pagado]])),"dd")&amp;" Dias")</f>
        <v>#VALUE!</v>
      </c>
      <c r="AS352" s="14" t="str">
        <f ca="1">IF(PaquetesTramos_estados_1[[#This Row],[estado_paquete]]="Empaquetado","listo",IF(NOW()&lt;PaquetesTramos_estados_1[[#This Row],[TimeLimite]],"Dentro de Tiempo","Fuera de Tiempo"))</f>
        <v>Fuera de Tiempo</v>
      </c>
      <c r="AT352" s="19" t="str">
        <f t="shared" si="5"/>
        <v>06:00</v>
      </c>
    </row>
    <row r="353" spans="1:46" x14ac:dyDescent="0.25">
      <c r="A353" s="14" t="s">
        <v>1139</v>
      </c>
      <c r="B353" s="14" t="s">
        <v>17</v>
      </c>
      <c r="C353" s="14" t="s">
        <v>5</v>
      </c>
      <c r="D353" s="14" t="s">
        <v>1</v>
      </c>
      <c r="E353" s="14" t="s">
        <v>1</v>
      </c>
      <c r="F353" s="14" t="s">
        <v>19</v>
      </c>
      <c r="G353" s="14" t="s">
        <v>3</v>
      </c>
      <c r="H353" s="14" t="s">
        <v>288</v>
      </c>
      <c r="I353" s="14" t="s">
        <v>288</v>
      </c>
      <c r="J353" s="15">
        <v>45441</v>
      </c>
      <c r="K353" s="14" t="s">
        <v>1140</v>
      </c>
      <c r="L353" s="16">
        <v>45439.956458333334</v>
      </c>
      <c r="M353" s="16"/>
      <c r="N353" s="16"/>
      <c r="O353" s="14" t="s">
        <v>288</v>
      </c>
      <c r="P353" s="14" t="s">
        <v>288</v>
      </c>
      <c r="Q353" s="14" t="s">
        <v>288</v>
      </c>
      <c r="R353" s="14" t="s">
        <v>288</v>
      </c>
      <c r="S353" s="14" t="s">
        <v>288</v>
      </c>
      <c r="T353" s="14" t="s">
        <v>17</v>
      </c>
      <c r="U353" s="14" t="s">
        <v>18</v>
      </c>
      <c r="V353" s="14" t="s">
        <v>6</v>
      </c>
      <c r="W353" s="14" t="s">
        <v>108</v>
      </c>
      <c r="X353" s="14" t="s">
        <v>1</v>
      </c>
      <c r="Y353" s="14" t="s">
        <v>1</v>
      </c>
      <c r="Z353" s="14" t="s">
        <v>107</v>
      </c>
      <c r="AA353" s="14" t="s">
        <v>7</v>
      </c>
      <c r="AB353" s="14" t="s">
        <v>1141</v>
      </c>
      <c r="AC353" s="14" t="s">
        <v>8</v>
      </c>
      <c r="AD353" s="14" t="s">
        <v>32</v>
      </c>
      <c r="AE353" s="14" t="s">
        <v>5</v>
      </c>
      <c r="AF353" s="14" t="s">
        <v>290</v>
      </c>
      <c r="AG353" s="14" t="s">
        <v>291</v>
      </c>
      <c r="AH353" s="14" t="s">
        <v>1142</v>
      </c>
      <c r="AI353">
        <v>47638835</v>
      </c>
      <c r="AJ353" s="16">
        <v>45439.956458333334</v>
      </c>
      <c r="AK353">
        <v>1</v>
      </c>
      <c r="AL353">
        <v>112.97</v>
      </c>
      <c r="AM353">
        <v>20.329999999999998</v>
      </c>
      <c r="AN353">
        <v>133.30000000000001</v>
      </c>
      <c r="AO353" s="14" t="e">
        <f>VLOOKUP(PaquetesTramos_estados_1[[#This Row],[tienda_stock]],#REF!,2,0)</f>
        <v>#REF!</v>
      </c>
      <c r="AP353" s="18">
        <v>1.0138888888888888</v>
      </c>
      <c r="AQ353" s="19">
        <f>IF(PaquetesTramos_estados_1[[#This Row],[estado_paquete]]="Empaquetado","listo",PaquetesTramos_estados_1[[#This Row],[pagado]]+(PaquetesTramos_estados_1[[#This Row],[Lead Time]]-1))</f>
        <v>45439.970347222225</v>
      </c>
      <c r="AR353" s="16" t="e">
        <f ca="1">IF(PaquetesTramos_estados_1[[#This Row],[estado_paquete]]="empaquetado","listo",TEXT((DAY(TODAY())-DAY(PaquetesTramos_estados_1[[#This Row],[pagado]])),"dd")&amp;" Dias")</f>
        <v>#VALUE!</v>
      </c>
      <c r="AS3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353" s="19" t="str">
        <f t="shared" si="5"/>
        <v>22:57</v>
      </c>
    </row>
    <row r="354" spans="1:46" x14ac:dyDescent="0.25">
      <c r="A354" s="14" t="s">
        <v>1143</v>
      </c>
      <c r="B354" s="14" t="s">
        <v>17</v>
      </c>
      <c r="C354" s="14" t="s">
        <v>21</v>
      </c>
      <c r="D354" s="14" t="s">
        <v>1</v>
      </c>
      <c r="E354" s="14" t="s">
        <v>1</v>
      </c>
      <c r="F354" s="14" t="s">
        <v>113</v>
      </c>
      <c r="G354" s="14" t="s">
        <v>399</v>
      </c>
      <c r="H354" s="14" t="s">
        <v>288</v>
      </c>
      <c r="I354" s="14" t="s">
        <v>288</v>
      </c>
      <c r="J354" s="15">
        <v>45441</v>
      </c>
      <c r="K354" s="14" t="s">
        <v>1144</v>
      </c>
      <c r="L354" s="16">
        <v>45440.303969907407</v>
      </c>
      <c r="M354" s="16"/>
      <c r="N354" s="16"/>
      <c r="O354" s="14" t="s">
        <v>288</v>
      </c>
      <c r="P354" s="14" t="s">
        <v>288</v>
      </c>
      <c r="Q354" s="14" t="s">
        <v>288</v>
      </c>
      <c r="R354" s="14" t="s">
        <v>288</v>
      </c>
      <c r="S354" s="14" t="s">
        <v>288</v>
      </c>
      <c r="T354" s="14" t="s">
        <v>17</v>
      </c>
      <c r="U354" s="14" t="s">
        <v>5</v>
      </c>
      <c r="V354" s="14" t="s">
        <v>6</v>
      </c>
      <c r="W354" s="14" t="s">
        <v>21</v>
      </c>
      <c r="X354" s="14" t="s">
        <v>1</v>
      </c>
      <c r="Y354" s="14" t="s">
        <v>1</v>
      </c>
      <c r="Z354" s="14" t="s">
        <v>113</v>
      </c>
      <c r="AA354" s="14" t="s">
        <v>7</v>
      </c>
      <c r="AB354" s="14" t="s">
        <v>1145</v>
      </c>
      <c r="AC354" s="14" t="s">
        <v>8</v>
      </c>
      <c r="AD354" s="14" t="s">
        <v>32</v>
      </c>
      <c r="AE354" s="14" t="s">
        <v>5</v>
      </c>
      <c r="AF354" s="14" t="s">
        <v>290</v>
      </c>
      <c r="AG354" s="14" t="s">
        <v>291</v>
      </c>
      <c r="AH354" s="14" t="s">
        <v>1146</v>
      </c>
      <c r="AI354">
        <v>42423447</v>
      </c>
      <c r="AJ354" s="16">
        <v>45440.303969907407</v>
      </c>
      <c r="AK354">
        <v>2</v>
      </c>
      <c r="AL354">
        <v>137.03</v>
      </c>
      <c r="AM354">
        <v>24.67</v>
      </c>
      <c r="AN354">
        <v>161.69999999999999</v>
      </c>
      <c r="AO354" s="14" t="e">
        <f>VLOOKUP(PaquetesTramos_estados_1[[#This Row],[tienda_stock]],#REF!,2,0)</f>
        <v>#REF!</v>
      </c>
      <c r="AP354" s="18">
        <v>1.0138888888888888</v>
      </c>
      <c r="AQ354" s="19">
        <f>IF(PaquetesTramos_estados_1[[#This Row],[estado_paquete]]="Empaquetado","listo",PaquetesTramos_estados_1[[#This Row],[pagado]]+(PaquetesTramos_estados_1[[#This Row],[Lead Time]]-1))</f>
        <v>45440.317858796298</v>
      </c>
      <c r="AR354" s="16" t="e">
        <f ca="1">IF(PaquetesTramos_estados_1[[#This Row],[estado_paquete]]="empaquetado","listo",TEXT((DAY(TODAY())-DAY(PaquetesTramos_estados_1[[#This Row],[pagado]])),"dd")&amp;" Dias")</f>
        <v>#VALUE!</v>
      </c>
      <c r="AS3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354" s="19" t="str">
        <f t="shared" si="5"/>
        <v>07:17</v>
      </c>
    </row>
    <row r="355" spans="1:46" x14ac:dyDescent="0.25">
      <c r="A355" s="14" t="s">
        <v>1151</v>
      </c>
      <c r="B355" s="14" t="s">
        <v>292</v>
      </c>
      <c r="C355" s="14" t="s">
        <v>151</v>
      </c>
      <c r="D355" s="14" t="s">
        <v>81</v>
      </c>
      <c r="E355" s="14" t="s">
        <v>82</v>
      </c>
      <c r="F355" s="14" t="s">
        <v>82</v>
      </c>
      <c r="G355" s="14" t="s">
        <v>35</v>
      </c>
      <c r="H355" s="14" t="s">
        <v>288</v>
      </c>
      <c r="I355" s="14" t="s">
        <v>288</v>
      </c>
      <c r="J355" s="15">
        <v>45442</v>
      </c>
      <c r="K355" s="14" t="s">
        <v>1152</v>
      </c>
      <c r="L355" s="16">
        <v>45438.4843287037</v>
      </c>
      <c r="M355" s="16">
        <v>45439.57712962963</v>
      </c>
      <c r="N355" s="16"/>
      <c r="O355" s="14" t="s">
        <v>288</v>
      </c>
      <c r="P355" s="14" t="s">
        <v>288</v>
      </c>
      <c r="Q355" s="14" t="s">
        <v>288</v>
      </c>
      <c r="R355" s="14" t="s">
        <v>288</v>
      </c>
      <c r="S355" s="14" t="s">
        <v>288</v>
      </c>
      <c r="T355" s="14" t="s">
        <v>292</v>
      </c>
      <c r="U355" s="14" t="s">
        <v>5</v>
      </c>
      <c r="V355" s="14" t="s">
        <v>6</v>
      </c>
      <c r="W355" s="14" t="s">
        <v>151</v>
      </c>
      <c r="X355" s="14" t="s">
        <v>81</v>
      </c>
      <c r="Y355" s="14" t="s">
        <v>82</v>
      </c>
      <c r="Z355" s="14" t="s">
        <v>82</v>
      </c>
      <c r="AA355" s="14" t="s">
        <v>57</v>
      </c>
      <c r="AB355" s="14" t="s">
        <v>1011</v>
      </c>
      <c r="AC355" s="14" t="s">
        <v>8</v>
      </c>
      <c r="AD355" s="14" t="s">
        <v>32</v>
      </c>
      <c r="AE355" s="14" t="s">
        <v>5</v>
      </c>
      <c r="AF355" s="14" t="s">
        <v>290</v>
      </c>
      <c r="AG355" s="14" t="s">
        <v>291</v>
      </c>
      <c r="AH355" s="14" t="s">
        <v>1012</v>
      </c>
      <c r="AI355">
        <v>71992472</v>
      </c>
      <c r="AJ355" s="16">
        <v>45438.4843287037</v>
      </c>
      <c r="AK355">
        <v>5</v>
      </c>
      <c r="AL355">
        <v>387.63</v>
      </c>
      <c r="AM355">
        <v>69.77</v>
      </c>
      <c r="AN355">
        <v>457.4</v>
      </c>
      <c r="AO355" s="14" t="e">
        <f>VLOOKUP(PaquetesTramos_estados_1[[#This Row],[tienda_stock]],#REF!,2,0)</f>
        <v>#REF!</v>
      </c>
      <c r="AP355" s="18">
        <v>1.0138888888888888</v>
      </c>
      <c r="AQ355" s="19" t="str">
        <f>IF(PaquetesTramos_estados_1[[#This Row],[estado_paquete]]="Empaquetado","listo",PaquetesTramos_estados_1[[#This Row],[pagado]]+(PaquetesTramos_estados_1[[#This Row],[Lead Time]]-1))</f>
        <v>listo</v>
      </c>
      <c r="AR355" s="16" t="str">
        <f ca="1">IF(PaquetesTramos_estados_1[[#This Row],[estado_paquete]]="empaquetado","listo",TEXT((DAY(TODAY())-DAY(PaquetesTramos_estados_1[[#This Row],[pagado]])),"dd")&amp;" Dias")</f>
        <v>listo</v>
      </c>
      <c r="AS355" s="14" t="str">
        <f ca="1">IF(PaquetesTramos_estados_1[[#This Row],[estado_paquete]]="Empaquetado","listo",IF(NOW()&lt;PaquetesTramos_estados_1[[#This Row],[TimeLimite]],"Dentro de Tiempo","Fuera de Tiempo"))</f>
        <v>listo</v>
      </c>
      <c r="AT355" s="19" t="str">
        <f t="shared" si="5"/>
        <v>11:37</v>
      </c>
    </row>
    <row r="356" spans="1:46" x14ac:dyDescent="0.25">
      <c r="A356" s="14" t="s">
        <v>1153</v>
      </c>
      <c r="B356" s="14" t="s">
        <v>292</v>
      </c>
      <c r="C356" s="14" t="s">
        <v>288</v>
      </c>
      <c r="D356" s="14" t="s">
        <v>1</v>
      </c>
      <c r="E356" s="14" t="s">
        <v>1</v>
      </c>
      <c r="F356" s="14" t="s">
        <v>2</v>
      </c>
      <c r="G356" s="14" t="s">
        <v>30</v>
      </c>
      <c r="H356" s="14" t="s">
        <v>1154</v>
      </c>
      <c r="I356" s="14" t="s">
        <v>288</v>
      </c>
      <c r="J356" s="15">
        <v>45442</v>
      </c>
      <c r="K356" s="14" t="s">
        <v>1155</v>
      </c>
      <c r="L356" s="16">
        <v>45439.166134259256</v>
      </c>
      <c r="M356" s="16">
        <v>45440.31108796296</v>
      </c>
      <c r="N356" s="16"/>
      <c r="O356" s="14" t="s">
        <v>288</v>
      </c>
      <c r="P356" s="14" t="s">
        <v>288</v>
      </c>
      <c r="Q356" s="14" t="s">
        <v>288</v>
      </c>
      <c r="R356" s="14" t="s">
        <v>288</v>
      </c>
      <c r="S356" s="14" t="s">
        <v>288</v>
      </c>
      <c r="T356" s="14" t="s">
        <v>292</v>
      </c>
      <c r="U356" s="14" t="s">
        <v>41</v>
      </c>
      <c r="V356" s="14" t="s">
        <v>87</v>
      </c>
      <c r="W356" s="14" t="s">
        <v>288</v>
      </c>
      <c r="X356" s="14" t="s">
        <v>288</v>
      </c>
      <c r="Y356" s="14" t="s">
        <v>288</v>
      </c>
      <c r="Z356" s="14" t="s">
        <v>288</v>
      </c>
      <c r="AA356" s="14" t="s">
        <v>7</v>
      </c>
      <c r="AB356" s="14" t="s">
        <v>1156</v>
      </c>
      <c r="AC356" s="14" t="s">
        <v>8</v>
      </c>
      <c r="AD356" s="14" t="s">
        <v>27</v>
      </c>
      <c r="AE356" s="14" t="s">
        <v>5</v>
      </c>
      <c r="AF356" s="14" t="s">
        <v>290</v>
      </c>
      <c r="AG356" s="14" t="s">
        <v>291</v>
      </c>
      <c r="AH356" s="14" t="s">
        <v>1157</v>
      </c>
      <c r="AI356">
        <v>8230849</v>
      </c>
      <c r="AJ356" s="16">
        <v>45439.166134259256</v>
      </c>
      <c r="AK356">
        <v>2</v>
      </c>
      <c r="AL356">
        <v>136.36000000000001</v>
      </c>
      <c r="AM356">
        <v>24.54</v>
      </c>
      <c r="AN356">
        <v>160.9</v>
      </c>
      <c r="AO356" s="14" t="e">
        <f>VLOOKUP(PaquetesTramos_estados_1[[#This Row],[tienda_stock]],#REF!,2,0)</f>
        <v>#REF!</v>
      </c>
      <c r="AP356" s="18">
        <v>1.0138888888888888</v>
      </c>
      <c r="AQ356" s="19" t="str">
        <f>IF(PaquetesTramos_estados_1[[#This Row],[estado_paquete]]="Empaquetado","listo",PaquetesTramos_estados_1[[#This Row],[pagado]]+(PaquetesTramos_estados_1[[#This Row],[Lead Time]]-1))</f>
        <v>listo</v>
      </c>
      <c r="AR356" s="16" t="str">
        <f ca="1">IF(PaquetesTramos_estados_1[[#This Row],[estado_paquete]]="empaquetado","listo",TEXT((DAY(TODAY())-DAY(PaquetesTramos_estados_1[[#This Row],[pagado]])),"dd")&amp;" Dias")</f>
        <v>listo</v>
      </c>
      <c r="AS356" s="14" t="str">
        <f ca="1">IF(PaquetesTramos_estados_1[[#This Row],[estado_paquete]]="Empaquetado","listo",IF(NOW()&lt;PaquetesTramos_estados_1[[#This Row],[TimeLimite]],"Dentro de Tiempo","Fuera de Tiempo"))</f>
        <v>listo</v>
      </c>
      <c r="AT356" s="19" t="str">
        <f t="shared" si="5"/>
        <v>03:59</v>
      </c>
    </row>
    <row r="357" spans="1:46" x14ac:dyDescent="0.25">
      <c r="A357" s="14" t="s">
        <v>1158</v>
      </c>
      <c r="B357" s="14" t="s">
        <v>292</v>
      </c>
      <c r="C357" s="14" t="s">
        <v>154</v>
      </c>
      <c r="D357" s="14" t="s">
        <v>91</v>
      </c>
      <c r="E357" s="14" t="s">
        <v>91</v>
      </c>
      <c r="F357" s="14" t="s">
        <v>91</v>
      </c>
      <c r="G357" s="14" t="s">
        <v>3</v>
      </c>
      <c r="H357" s="14" t="s">
        <v>288</v>
      </c>
      <c r="I357" s="14" t="s">
        <v>288</v>
      </c>
      <c r="J357" s="15">
        <v>45441</v>
      </c>
      <c r="K357" s="14" t="s">
        <v>1159</v>
      </c>
      <c r="L357" s="16">
        <v>45439.402499999997</v>
      </c>
      <c r="M357" s="16">
        <v>45439.563414351855</v>
      </c>
      <c r="N357" s="16"/>
      <c r="O357" s="14" t="s">
        <v>288</v>
      </c>
      <c r="P357" s="14" t="s">
        <v>288</v>
      </c>
      <c r="Q357" s="14" t="s">
        <v>288</v>
      </c>
      <c r="R357" s="14" t="s">
        <v>288</v>
      </c>
      <c r="S357" s="14" t="s">
        <v>288</v>
      </c>
      <c r="T357" s="14" t="s">
        <v>292</v>
      </c>
      <c r="U357" s="14" t="s">
        <v>1160</v>
      </c>
      <c r="V357" s="14" t="s">
        <v>6</v>
      </c>
      <c r="W357" s="14" t="s">
        <v>154</v>
      </c>
      <c r="X357" s="14" t="s">
        <v>91</v>
      </c>
      <c r="Y357" s="14" t="s">
        <v>91</v>
      </c>
      <c r="Z357" s="14" t="s">
        <v>91</v>
      </c>
      <c r="AA357" s="14" t="s">
        <v>7</v>
      </c>
      <c r="AB357" s="14" t="s">
        <v>1161</v>
      </c>
      <c r="AC357" s="14" t="s">
        <v>8</v>
      </c>
      <c r="AD357" s="14" t="s">
        <v>10</v>
      </c>
      <c r="AE357" s="14" t="s">
        <v>5</v>
      </c>
      <c r="AF357" s="14" t="s">
        <v>290</v>
      </c>
      <c r="AG357" s="14" t="s">
        <v>291</v>
      </c>
      <c r="AH357" s="14" t="s">
        <v>1162</v>
      </c>
      <c r="AI357">
        <v>40831370</v>
      </c>
      <c r="AJ357" s="16">
        <v>45439.402499999997</v>
      </c>
      <c r="AK357">
        <v>1</v>
      </c>
      <c r="AL357">
        <v>37.880000000000003</v>
      </c>
      <c r="AM357">
        <v>6.82</v>
      </c>
      <c r="AN357">
        <v>44.7</v>
      </c>
      <c r="AO357" s="14" t="e">
        <f>VLOOKUP(PaquetesTramos_estados_1[[#This Row],[tienda_stock]],#REF!,2,0)</f>
        <v>#REF!</v>
      </c>
      <c r="AP357" s="18">
        <v>1.0138888888888888</v>
      </c>
      <c r="AQ357" s="19" t="str">
        <f>IF(PaquetesTramos_estados_1[[#This Row],[estado_paquete]]="Empaquetado","listo",PaquetesTramos_estados_1[[#This Row],[pagado]]+(PaquetesTramos_estados_1[[#This Row],[Lead Time]]-1))</f>
        <v>listo</v>
      </c>
      <c r="AR357" s="16" t="str">
        <f ca="1">IF(PaquetesTramos_estados_1[[#This Row],[estado_paquete]]="empaquetado","listo",TEXT((DAY(TODAY())-DAY(PaquetesTramos_estados_1[[#This Row],[pagado]])),"dd")&amp;" Dias")</f>
        <v>listo</v>
      </c>
      <c r="AS357" s="14" t="str">
        <f ca="1">IF(PaquetesTramos_estados_1[[#This Row],[estado_paquete]]="Empaquetado","listo",IF(NOW()&lt;PaquetesTramos_estados_1[[#This Row],[TimeLimite]],"Dentro de Tiempo","Fuera de Tiempo"))</f>
        <v>listo</v>
      </c>
      <c r="AT357" s="19" t="str">
        <f t="shared" si="5"/>
        <v>09:39</v>
      </c>
    </row>
    <row r="358" spans="1:46" x14ac:dyDescent="0.25">
      <c r="A358" s="14" t="s">
        <v>1163</v>
      </c>
      <c r="B358" s="14" t="s">
        <v>292</v>
      </c>
      <c r="C358" s="14" t="s">
        <v>52</v>
      </c>
      <c r="D358" s="14" t="s">
        <v>53</v>
      </c>
      <c r="E358" s="14" t="s">
        <v>54</v>
      </c>
      <c r="F358" s="14" t="s">
        <v>55</v>
      </c>
      <c r="G358" s="14" t="s">
        <v>35</v>
      </c>
      <c r="H358" s="14" t="s">
        <v>288</v>
      </c>
      <c r="I358" s="14" t="s">
        <v>288</v>
      </c>
      <c r="J358" s="15">
        <v>45444</v>
      </c>
      <c r="K358" s="14" t="s">
        <v>1164</v>
      </c>
      <c r="L358" s="16">
        <v>45439.430613425924</v>
      </c>
      <c r="M358" s="16">
        <v>45439.851689814815</v>
      </c>
      <c r="N358" s="16"/>
      <c r="O358" s="14" t="s">
        <v>288</v>
      </c>
      <c r="P358" s="14" t="s">
        <v>288</v>
      </c>
      <c r="Q358" s="14" t="s">
        <v>288</v>
      </c>
      <c r="R358" s="14" t="s">
        <v>288</v>
      </c>
      <c r="S358" s="14" t="s">
        <v>288</v>
      </c>
      <c r="T358" s="14" t="s">
        <v>292</v>
      </c>
      <c r="U358" s="14" t="s">
        <v>5</v>
      </c>
      <c r="V358" s="14" t="s">
        <v>6</v>
      </c>
      <c r="W358" s="14" t="s">
        <v>52</v>
      </c>
      <c r="X358" s="14" t="s">
        <v>53</v>
      </c>
      <c r="Y358" s="14" t="s">
        <v>54</v>
      </c>
      <c r="Z358" s="14" t="s">
        <v>55</v>
      </c>
      <c r="AA358" s="14" t="s">
        <v>56</v>
      </c>
      <c r="AB358" s="14" t="s">
        <v>1024</v>
      </c>
      <c r="AC358" s="14" t="s">
        <v>8</v>
      </c>
      <c r="AD358" s="14" t="s">
        <v>27</v>
      </c>
      <c r="AE358" s="14" t="s">
        <v>5</v>
      </c>
      <c r="AF358" s="14" t="s">
        <v>290</v>
      </c>
      <c r="AG358" s="14" t="s">
        <v>291</v>
      </c>
      <c r="AH358" s="14" t="s">
        <v>1025</v>
      </c>
      <c r="AI358">
        <v>70291153</v>
      </c>
      <c r="AJ358" s="16">
        <v>45439.430613425924</v>
      </c>
      <c r="AK358">
        <v>2</v>
      </c>
      <c r="AL358">
        <v>97.2</v>
      </c>
      <c r="AM358">
        <v>17.5</v>
      </c>
      <c r="AN358">
        <v>114.7</v>
      </c>
      <c r="AO358" s="14" t="e">
        <f>VLOOKUP(PaquetesTramos_estados_1[[#This Row],[tienda_stock]],#REF!,2,0)</f>
        <v>#REF!</v>
      </c>
      <c r="AP358" s="18">
        <v>1.0138888888888888</v>
      </c>
      <c r="AQ358" s="19" t="str">
        <f>IF(PaquetesTramos_estados_1[[#This Row],[estado_paquete]]="Empaquetado","listo",PaquetesTramos_estados_1[[#This Row],[pagado]]+(PaquetesTramos_estados_1[[#This Row],[Lead Time]]-1))</f>
        <v>listo</v>
      </c>
      <c r="AR358" s="16" t="str">
        <f ca="1">IF(PaquetesTramos_estados_1[[#This Row],[estado_paquete]]="empaquetado","listo",TEXT((DAY(TODAY())-DAY(PaquetesTramos_estados_1[[#This Row],[pagado]])),"dd")&amp;" Dias")</f>
        <v>listo</v>
      </c>
      <c r="AS358" s="14" t="str">
        <f ca="1">IF(PaquetesTramos_estados_1[[#This Row],[estado_paquete]]="Empaquetado","listo",IF(NOW()&lt;PaquetesTramos_estados_1[[#This Row],[TimeLimite]],"Dentro de Tiempo","Fuera de Tiempo"))</f>
        <v>listo</v>
      </c>
      <c r="AT358" s="19" t="str">
        <f t="shared" si="5"/>
        <v>10:20</v>
      </c>
    </row>
    <row r="359" spans="1:46" x14ac:dyDescent="0.25">
      <c r="A359" s="14" t="s">
        <v>1165</v>
      </c>
      <c r="B359" s="14" t="s">
        <v>292</v>
      </c>
      <c r="C359" s="14" t="s">
        <v>288</v>
      </c>
      <c r="D359" s="14" t="s">
        <v>1</v>
      </c>
      <c r="E359" s="14" t="s">
        <v>1</v>
      </c>
      <c r="F359" s="14" t="s">
        <v>204</v>
      </c>
      <c r="G359" s="14" t="s">
        <v>30</v>
      </c>
      <c r="H359" s="14" t="s">
        <v>1166</v>
      </c>
      <c r="I359" s="14" t="s">
        <v>288</v>
      </c>
      <c r="J359" s="15">
        <v>45442</v>
      </c>
      <c r="K359" s="14" t="s">
        <v>1167</v>
      </c>
      <c r="L359" s="16">
        <v>45439.507199074076</v>
      </c>
      <c r="M359" s="16">
        <v>45439.549328703702</v>
      </c>
      <c r="N359" s="16"/>
      <c r="O359" s="14" t="s">
        <v>288</v>
      </c>
      <c r="P359" s="14" t="s">
        <v>288</v>
      </c>
      <c r="Q359" s="14" t="s">
        <v>288</v>
      </c>
      <c r="R359" s="14" t="s">
        <v>288</v>
      </c>
      <c r="S359" s="14" t="s">
        <v>288</v>
      </c>
      <c r="T359" s="14" t="s">
        <v>292</v>
      </c>
      <c r="U359" s="14" t="s">
        <v>120</v>
      </c>
      <c r="V359" s="14" t="s">
        <v>87</v>
      </c>
      <c r="W359" s="14" t="s">
        <v>288</v>
      </c>
      <c r="X359" s="14" t="s">
        <v>288</v>
      </c>
      <c r="Y359" s="14" t="s">
        <v>288</v>
      </c>
      <c r="Z359" s="14" t="s">
        <v>288</v>
      </c>
      <c r="AA359" s="14" t="s">
        <v>7</v>
      </c>
      <c r="AB359" s="14" t="s">
        <v>1168</v>
      </c>
      <c r="AC359" s="14" t="s">
        <v>8</v>
      </c>
      <c r="AD359" s="14" t="s">
        <v>10</v>
      </c>
      <c r="AE359" s="14" t="s">
        <v>5</v>
      </c>
      <c r="AF359" s="14" t="s">
        <v>290</v>
      </c>
      <c r="AG359" s="14" t="s">
        <v>291</v>
      </c>
      <c r="AH359" s="14" t="s">
        <v>1169</v>
      </c>
      <c r="AI359">
        <v>75564076</v>
      </c>
      <c r="AJ359" s="16">
        <v>45439.507199074076</v>
      </c>
      <c r="AK359">
        <v>1</v>
      </c>
      <c r="AL359">
        <v>38.81</v>
      </c>
      <c r="AM359">
        <v>6.99</v>
      </c>
      <c r="AN359">
        <v>45.8</v>
      </c>
      <c r="AO359" s="14" t="e">
        <f>VLOOKUP(PaquetesTramos_estados_1[[#This Row],[tienda_stock]],#REF!,2,0)</f>
        <v>#REF!</v>
      </c>
      <c r="AP359" s="18">
        <v>1.0138888888888888</v>
      </c>
      <c r="AQ359" s="19" t="str">
        <f>IF(PaquetesTramos_estados_1[[#This Row],[estado_paquete]]="Empaquetado","listo",PaquetesTramos_estados_1[[#This Row],[pagado]]+(PaquetesTramos_estados_1[[#This Row],[Lead Time]]-1))</f>
        <v>listo</v>
      </c>
      <c r="AR359" s="16" t="str">
        <f ca="1">IF(PaquetesTramos_estados_1[[#This Row],[estado_paquete]]="empaquetado","listo",TEXT((DAY(TODAY())-DAY(PaquetesTramos_estados_1[[#This Row],[pagado]])),"dd")&amp;" Dias")</f>
        <v>listo</v>
      </c>
      <c r="AS359" s="14" t="str">
        <f ca="1">IF(PaquetesTramos_estados_1[[#This Row],[estado_paquete]]="Empaquetado","listo",IF(NOW()&lt;PaquetesTramos_estados_1[[#This Row],[TimeLimite]],"Dentro de Tiempo","Fuera de Tiempo"))</f>
        <v>listo</v>
      </c>
      <c r="AT359" s="19" t="str">
        <f t="shared" si="5"/>
        <v>12:10</v>
      </c>
    </row>
    <row r="360" spans="1:46" x14ac:dyDescent="0.25">
      <c r="A360" s="14" t="s">
        <v>1170</v>
      </c>
      <c r="B360" s="14" t="s">
        <v>292</v>
      </c>
      <c r="C360" s="14" t="s">
        <v>139</v>
      </c>
      <c r="D360" s="14" t="s">
        <v>29</v>
      </c>
      <c r="E360" s="14" t="s">
        <v>140</v>
      </c>
      <c r="F360" s="14" t="s">
        <v>140</v>
      </c>
      <c r="G360" s="14" t="s">
        <v>35</v>
      </c>
      <c r="H360" s="14" t="s">
        <v>288</v>
      </c>
      <c r="I360" s="14" t="s">
        <v>288</v>
      </c>
      <c r="J360" s="15">
        <v>45444</v>
      </c>
      <c r="K360" s="14" t="s">
        <v>1171</v>
      </c>
      <c r="L360" s="16">
        <v>45439.494270833333</v>
      </c>
      <c r="M360" s="16">
        <v>45439.669791666667</v>
      </c>
      <c r="N360" s="16"/>
      <c r="O360" s="14" t="s">
        <v>288</v>
      </c>
      <c r="P360" s="14" t="s">
        <v>288</v>
      </c>
      <c r="Q360" s="14" t="s">
        <v>288</v>
      </c>
      <c r="R360" s="14" t="s">
        <v>288</v>
      </c>
      <c r="S360" s="14" t="s">
        <v>288</v>
      </c>
      <c r="T360" s="14" t="s">
        <v>292</v>
      </c>
      <c r="U360" s="14" t="s">
        <v>5</v>
      </c>
      <c r="V360" s="14" t="s">
        <v>6</v>
      </c>
      <c r="W360" s="14" t="s">
        <v>139</v>
      </c>
      <c r="X360" s="14" t="s">
        <v>29</v>
      </c>
      <c r="Y360" s="14" t="s">
        <v>140</v>
      </c>
      <c r="Z360" s="14" t="s">
        <v>140</v>
      </c>
      <c r="AA360" s="14" t="s">
        <v>7</v>
      </c>
      <c r="AB360" s="14" t="s">
        <v>1172</v>
      </c>
      <c r="AC360" s="14" t="s">
        <v>8</v>
      </c>
      <c r="AD360" s="14" t="s">
        <v>9</v>
      </c>
      <c r="AE360" s="14" t="s">
        <v>139</v>
      </c>
      <c r="AF360" s="14" t="s">
        <v>290</v>
      </c>
      <c r="AG360" s="14" t="s">
        <v>291</v>
      </c>
      <c r="AH360" s="14" t="s">
        <v>1173</v>
      </c>
      <c r="AI360">
        <v>3647255</v>
      </c>
      <c r="AJ360" s="16">
        <v>45439.494270833333</v>
      </c>
      <c r="AK360">
        <v>1</v>
      </c>
      <c r="AL360">
        <v>80.34</v>
      </c>
      <c r="AM360">
        <v>14.46</v>
      </c>
      <c r="AN360">
        <v>94.8</v>
      </c>
      <c r="AO360" s="14" t="e">
        <f>VLOOKUP(PaquetesTramos_estados_1[[#This Row],[tienda_stock]],#REF!,2,0)</f>
        <v>#REF!</v>
      </c>
      <c r="AP360" s="18">
        <v>1.0138888888888888</v>
      </c>
      <c r="AQ360" s="19" t="str">
        <f>IF(PaquetesTramos_estados_1[[#This Row],[estado_paquete]]="Empaquetado","listo",PaquetesTramos_estados_1[[#This Row],[pagado]]+(PaquetesTramos_estados_1[[#This Row],[Lead Time]]-1))</f>
        <v>listo</v>
      </c>
      <c r="AR360" s="16" t="str">
        <f ca="1">IF(PaquetesTramos_estados_1[[#This Row],[estado_paquete]]="empaquetado","listo",TEXT((DAY(TODAY())-DAY(PaquetesTramos_estados_1[[#This Row],[pagado]])),"dd")&amp;" Dias")</f>
        <v>listo</v>
      </c>
      <c r="AS360" s="14" t="str">
        <f ca="1">IF(PaquetesTramos_estados_1[[#This Row],[estado_paquete]]="Empaquetado","listo",IF(NOW()&lt;PaquetesTramos_estados_1[[#This Row],[TimeLimite]],"Dentro de Tiempo","Fuera de Tiempo"))</f>
        <v>listo</v>
      </c>
      <c r="AT360" s="19" t="str">
        <f t="shared" si="5"/>
        <v>11:51</v>
      </c>
    </row>
    <row r="361" spans="1:46" x14ac:dyDescent="0.25">
      <c r="A361" s="14" t="s">
        <v>1174</v>
      </c>
      <c r="B361" s="14" t="s">
        <v>292</v>
      </c>
      <c r="C361" s="14" t="s">
        <v>288</v>
      </c>
      <c r="D361" s="14" t="s">
        <v>96</v>
      </c>
      <c r="E361" s="14" t="s">
        <v>203</v>
      </c>
      <c r="F361" s="14" t="s">
        <v>1175</v>
      </c>
      <c r="G361" s="14" t="s">
        <v>30</v>
      </c>
      <c r="H361" s="14" t="s">
        <v>1176</v>
      </c>
      <c r="I361" s="14" t="s">
        <v>288</v>
      </c>
      <c r="J361" s="15">
        <v>45456</v>
      </c>
      <c r="K361" s="14" t="s">
        <v>1177</v>
      </c>
      <c r="L361" s="16">
        <v>45439.570011574076</v>
      </c>
      <c r="M361" s="16">
        <v>45439.574513888889</v>
      </c>
      <c r="N361" s="16"/>
      <c r="O361" s="14" t="s">
        <v>288</v>
      </c>
      <c r="P361" s="14" t="s">
        <v>288</v>
      </c>
      <c r="Q361" s="14" t="s">
        <v>288</v>
      </c>
      <c r="R361" s="14" t="s">
        <v>288</v>
      </c>
      <c r="S361" s="14" t="s">
        <v>288</v>
      </c>
      <c r="T361" s="14" t="s">
        <v>292</v>
      </c>
      <c r="U361" s="14" t="s">
        <v>151</v>
      </c>
      <c r="V361" s="14" t="s">
        <v>87</v>
      </c>
      <c r="W361" s="14" t="s">
        <v>288</v>
      </c>
      <c r="X361" s="14" t="s">
        <v>288</v>
      </c>
      <c r="Y361" s="14" t="s">
        <v>288</v>
      </c>
      <c r="Z361" s="14" t="s">
        <v>288</v>
      </c>
      <c r="AA361" s="14" t="s">
        <v>7</v>
      </c>
      <c r="AB361" s="14" t="s">
        <v>1178</v>
      </c>
      <c r="AC361" s="14" t="s">
        <v>8</v>
      </c>
      <c r="AD361" s="14" t="s">
        <v>32</v>
      </c>
      <c r="AE361" s="14" t="s">
        <v>5</v>
      </c>
      <c r="AF361" s="14" t="s">
        <v>290</v>
      </c>
      <c r="AG361" s="14" t="s">
        <v>291</v>
      </c>
      <c r="AH361" s="14" t="s">
        <v>1179</v>
      </c>
      <c r="AI361">
        <v>42638308</v>
      </c>
      <c r="AJ361" s="16">
        <v>45439.570011574076</v>
      </c>
      <c r="AK361">
        <v>3</v>
      </c>
      <c r="AL361">
        <v>192.54</v>
      </c>
      <c r="AM361">
        <v>34.659999999999997</v>
      </c>
      <c r="AN361">
        <v>227.2</v>
      </c>
      <c r="AO361" s="14" t="e">
        <f>VLOOKUP(PaquetesTramos_estados_1[[#This Row],[tienda_stock]],#REF!,2,0)</f>
        <v>#REF!</v>
      </c>
      <c r="AP361" s="18">
        <v>1.0138888888888888</v>
      </c>
      <c r="AQ361" s="19" t="str">
        <f>IF(PaquetesTramos_estados_1[[#This Row],[estado_paquete]]="Empaquetado","listo",PaquetesTramos_estados_1[[#This Row],[pagado]]+(PaquetesTramos_estados_1[[#This Row],[Lead Time]]-1))</f>
        <v>listo</v>
      </c>
      <c r="AR361" s="16" t="str">
        <f ca="1">IF(PaquetesTramos_estados_1[[#This Row],[estado_paquete]]="empaquetado","listo",TEXT((DAY(TODAY())-DAY(PaquetesTramos_estados_1[[#This Row],[pagado]])),"dd")&amp;" Dias")</f>
        <v>listo</v>
      </c>
      <c r="AS361" s="14" t="str">
        <f ca="1">IF(PaquetesTramos_estados_1[[#This Row],[estado_paquete]]="Empaquetado","listo",IF(NOW()&lt;PaquetesTramos_estados_1[[#This Row],[TimeLimite]],"Dentro de Tiempo","Fuera de Tiempo"))</f>
        <v>listo</v>
      </c>
      <c r="AT361" s="19" t="str">
        <f t="shared" si="5"/>
        <v>13:40</v>
      </c>
    </row>
    <row r="362" spans="1:46" x14ac:dyDescent="0.25">
      <c r="A362" s="14" t="s">
        <v>1180</v>
      </c>
      <c r="B362" s="14" t="s">
        <v>17</v>
      </c>
      <c r="C362" s="14" t="s">
        <v>5</v>
      </c>
      <c r="D362" s="14" t="s">
        <v>1</v>
      </c>
      <c r="E362" s="14" t="s">
        <v>1</v>
      </c>
      <c r="F362" s="14" t="s">
        <v>19</v>
      </c>
      <c r="G362" s="14" t="s">
        <v>3</v>
      </c>
      <c r="H362" s="14" t="s">
        <v>288</v>
      </c>
      <c r="I362" s="14" t="s">
        <v>288</v>
      </c>
      <c r="J362" s="15">
        <v>45444</v>
      </c>
      <c r="K362" s="14" t="s">
        <v>1181</v>
      </c>
      <c r="L362" s="16">
        <v>45439.570011574076</v>
      </c>
      <c r="M362" s="16"/>
      <c r="N362" s="16"/>
      <c r="O362" s="14" t="s">
        <v>288</v>
      </c>
      <c r="P362" s="14" t="s">
        <v>288</v>
      </c>
      <c r="Q362" s="14" t="s">
        <v>288</v>
      </c>
      <c r="R362" s="14" t="s">
        <v>288</v>
      </c>
      <c r="S362" s="14" t="s">
        <v>288</v>
      </c>
      <c r="T362" s="14" t="s">
        <v>17</v>
      </c>
      <c r="U362" s="14" t="s">
        <v>18</v>
      </c>
      <c r="V362" s="14" t="s">
        <v>87</v>
      </c>
      <c r="W362" s="14" t="s">
        <v>288</v>
      </c>
      <c r="X362" s="14" t="s">
        <v>288</v>
      </c>
      <c r="Y362" s="14" t="s">
        <v>288</v>
      </c>
      <c r="Z362" s="14" t="s">
        <v>288</v>
      </c>
      <c r="AA362" s="14" t="s">
        <v>56</v>
      </c>
      <c r="AB362" s="14" t="s">
        <v>1178</v>
      </c>
      <c r="AC362" s="14" t="s">
        <v>8</v>
      </c>
      <c r="AD362" s="14" t="s">
        <v>32</v>
      </c>
      <c r="AE362" s="14" t="s">
        <v>5</v>
      </c>
      <c r="AF362" s="14" t="s">
        <v>290</v>
      </c>
      <c r="AG362" s="14" t="s">
        <v>291</v>
      </c>
      <c r="AH362" s="14" t="s">
        <v>1179</v>
      </c>
      <c r="AI362">
        <v>42638308</v>
      </c>
      <c r="AJ362" s="16">
        <v>45439.570011574076</v>
      </c>
      <c r="AK362">
        <v>3</v>
      </c>
      <c r="AL362">
        <v>192.54</v>
      </c>
      <c r="AM362">
        <v>34.659999999999997</v>
      </c>
      <c r="AN362">
        <v>227.2</v>
      </c>
      <c r="AO362" s="14" t="e">
        <f>VLOOKUP(PaquetesTramos_estados_1[[#This Row],[tienda_stock]],#REF!,2,0)</f>
        <v>#REF!</v>
      </c>
      <c r="AP362" s="18">
        <v>1.0138888888888888</v>
      </c>
      <c r="AQ362" s="19">
        <f>IF(PaquetesTramos_estados_1[[#This Row],[estado_paquete]]="Empaquetado","listo",PaquetesTramos_estados_1[[#This Row],[pagado]]+(PaquetesTramos_estados_1[[#This Row],[Lead Time]]-1))</f>
        <v>45439.583900462967</v>
      </c>
      <c r="AR362" s="16" t="e">
        <f ca="1">IF(PaquetesTramos_estados_1[[#This Row],[estado_paquete]]="empaquetado","listo",TEXT((DAY(TODAY())-DAY(PaquetesTramos_estados_1[[#This Row],[pagado]])),"dd")&amp;" Dias")</f>
        <v>#VALUE!</v>
      </c>
      <c r="AS3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362" s="19" t="str">
        <f t="shared" si="5"/>
        <v>13:40</v>
      </c>
    </row>
    <row r="363" spans="1:46" x14ac:dyDescent="0.25">
      <c r="A363" s="14" t="s">
        <v>1182</v>
      </c>
      <c r="B363" s="14" t="s">
        <v>17</v>
      </c>
      <c r="C363" s="14" t="s">
        <v>95</v>
      </c>
      <c r="D363" s="14" t="s">
        <v>96</v>
      </c>
      <c r="E363" s="14" t="s">
        <v>97</v>
      </c>
      <c r="F363" s="14" t="s">
        <v>98</v>
      </c>
      <c r="G363" s="14" t="s">
        <v>30</v>
      </c>
      <c r="H363" s="14" t="s">
        <v>288</v>
      </c>
      <c r="I363" s="14" t="s">
        <v>288</v>
      </c>
      <c r="J363" s="15">
        <v>45448</v>
      </c>
      <c r="K363" s="14" t="s">
        <v>1183</v>
      </c>
      <c r="L363" s="16">
        <v>45439.567048611112</v>
      </c>
      <c r="M363" s="16"/>
      <c r="N363" s="16"/>
      <c r="O363" s="14" t="s">
        <v>288</v>
      </c>
      <c r="P363" s="14" t="s">
        <v>288</v>
      </c>
      <c r="Q363" s="14" t="s">
        <v>288</v>
      </c>
      <c r="R363" s="14" t="s">
        <v>288</v>
      </c>
      <c r="S363" s="14" t="s">
        <v>288</v>
      </c>
      <c r="T363" s="14" t="s">
        <v>17</v>
      </c>
      <c r="U363" s="14" t="s">
        <v>130</v>
      </c>
      <c r="V363" s="14" t="s">
        <v>6</v>
      </c>
      <c r="W363" s="14" t="s">
        <v>95</v>
      </c>
      <c r="X363" s="14" t="s">
        <v>96</v>
      </c>
      <c r="Y363" s="14" t="s">
        <v>97</v>
      </c>
      <c r="Z363" s="14" t="s">
        <v>98</v>
      </c>
      <c r="AA363" s="14" t="s">
        <v>7</v>
      </c>
      <c r="AB363" s="14" t="s">
        <v>1184</v>
      </c>
      <c r="AC363" s="14" t="s">
        <v>8</v>
      </c>
      <c r="AD363" s="14" t="s">
        <v>27</v>
      </c>
      <c r="AE363" s="14" t="s">
        <v>5</v>
      </c>
      <c r="AF363" s="14" t="s">
        <v>290</v>
      </c>
      <c r="AG363" s="14" t="s">
        <v>291</v>
      </c>
      <c r="AH363" s="14" t="s">
        <v>1185</v>
      </c>
      <c r="AI363">
        <v>73094802</v>
      </c>
      <c r="AJ363" s="16">
        <v>45439.567048611112</v>
      </c>
      <c r="AK363">
        <v>4</v>
      </c>
      <c r="AL363">
        <v>252.78</v>
      </c>
      <c r="AM363">
        <v>45.52</v>
      </c>
      <c r="AN363">
        <v>298.3</v>
      </c>
      <c r="AO363" s="14" t="e">
        <f>VLOOKUP(PaquetesTramos_estados_1[[#This Row],[tienda_stock]],#REF!,2,0)</f>
        <v>#REF!</v>
      </c>
      <c r="AP363" s="18">
        <v>1.0138888888888888</v>
      </c>
      <c r="AQ363" s="19">
        <f>IF(PaquetesTramos_estados_1[[#This Row],[estado_paquete]]="Empaquetado","listo",PaquetesTramos_estados_1[[#This Row],[pagado]]+(PaquetesTramos_estados_1[[#This Row],[Lead Time]]-1))</f>
        <v>45439.580937500003</v>
      </c>
      <c r="AR363" s="16" t="e">
        <f ca="1">IF(PaquetesTramos_estados_1[[#This Row],[estado_paquete]]="empaquetado","listo",TEXT((DAY(TODAY())-DAY(PaquetesTramos_estados_1[[#This Row],[pagado]])),"dd")&amp;" Dias")</f>
        <v>#VALUE!</v>
      </c>
      <c r="AS363" s="14" t="str">
        <f ca="1">IF(PaquetesTramos_estados_1[[#This Row],[estado_paquete]]="Empaquetado","listo",IF(NOW()&lt;PaquetesTramos_estados_1[[#This Row],[TimeLimite]],"Dentro de Tiempo","Fuera de Tiempo"))</f>
        <v>Fuera de Tiempo</v>
      </c>
      <c r="AT363" s="19" t="str">
        <f t="shared" si="5"/>
        <v>13:36</v>
      </c>
    </row>
    <row r="364" spans="1:46" x14ac:dyDescent="0.25">
      <c r="A364" s="14" t="s">
        <v>1186</v>
      </c>
      <c r="B364" s="14" t="s">
        <v>292</v>
      </c>
      <c r="C364" s="14" t="s">
        <v>5</v>
      </c>
      <c r="D364" s="14" t="s">
        <v>1</v>
      </c>
      <c r="E364" s="14" t="s">
        <v>1</v>
      </c>
      <c r="F364" s="14" t="s">
        <v>19</v>
      </c>
      <c r="G364" s="14" t="s">
        <v>332</v>
      </c>
      <c r="H364" s="14" t="s">
        <v>288</v>
      </c>
      <c r="I364" s="14" t="s">
        <v>288</v>
      </c>
      <c r="J364" s="15">
        <v>45446</v>
      </c>
      <c r="K364" s="14" t="s">
        <v>1187</v>
      </c>
      <c r="L364" s="16">
        <v>45439.567048611112</v>
      </c>
      <c r="M364" s="16">
        <v>45439.840798611112</v>
      </c>
      <c r="N364" s="16"/>
      <c r="O364" s="14" t="s">
        <v>288</v>
      </c>
      <c r="P364" s="14" t="s">
        <v>288</v>
      </c>
      <c r="Q364" s="14" t="s">
        <v>288</v>
      </c>
      <c r="R364" s="14" t="s">
        <v>288</v>
      </c>
      <c r="S364" s="14" t="s">
        <v>288</v>
      </c>
      <c r="T364" s="14" t="s">
        <v>292</v>
      </c>
      <c r="U364" s="14" t="s">
        <v>24</v>
      </c>
      <c r="V364" s="14" t="s">
        <v>6</v>
      </c>
      <c r="W364" s="14" t="s">
        <v>95</v>
      </c>
      <c r="X364" s="14" t="s">
        <v>96</v>
      </c>
      <c r="Y364" s="14" t="s">
        <v>97</v>
      </c>
      <c r="Z364" s="14" t="s">
        <v>98</v>
      </c>
      <c r="AA364" s="14" t="s">
        <v>7</v>
      </c>
      <c r="AB364" s="14" t="s">
        <v>1184</v>
      </c>
      <c r="AC364" s="14" t="s">
        <v>8</v>
      </c>
      <c r="AD364" s="14" t="s">
        <v>27</v>
      </c>
      <c r="AE364" s="14" t="s">
        <v>5</v>
      </c>
      <c r="AF364" s="14" t="s">
        <v>290</v>
      </c>
      <c r="AG364" s="14" t="s">
        <v>291</v>
      </c>
      <c r="AH364" s="14" t="s">
        <v>1185</v>
      </c>
      <c r="AI364">
        <v>73094802</v>
      </c>
      <c r="AJ364" s="16">
        <v>45439.567048611112</v>
      </c>
      <c r="AK364">
        <v>4</v>
      </c>
      <c r="AL364">
        <v>252.78</v>
      </c>
      <c r="AM364">
        <v>45.52</v>
      </c>
      <c r="AN364">
        <v>298.3</v>
      </c>
      <c r="AO364" s="14" t="e">
        <f>VLOOKUP(PaquetesTramos_estados_1[[#This Row],[tienda_stock]],#REF!,2,0)</f>
        <v>#REF!</v>
      </c>
      <c r="AP364" s="18">
        <v>1.0138888888888888</v>
      </c>
      <c r="AQ364" s="19" t="str">
        <f>IF(PaquetesTramos_estados_1[[#This Row],[estado_paquete]]="Empaquetado","listo",PaquetesTramos_estados_1[[#This Row],[pagado]]+(PaquetesTramos_estados_1[[#This Row],[Lead Time]]-1))</f>
        <v>listo</v>
      </c>
      <c r="AR364" s="16" t="str">
        <f ca="1">IF(PaquetesTramos_estados_1[[#This Row],[estado_paquete]]="empaquetado","listo",TEXT((DAY(TODAY())-DAY(PaquetesTramos_estados_1[[#This Row],[pagado]])),"dd")&amp;" Dias")</f>
        <v>listo</v>
      </c>
      <c r="AS364" s="14" t="str">
        <f ca="1">IF(PaquetesTramos_estados_1[[#This Row],[estado_paquete]]="Empaquetado","listo",IF(NOW()&lt;PaquetesTramos_estados_1[[#This Row],[TimeLimite]],"Dentro de Tiempo","Fuera de Tiempo"))</f>
        <v>listo</v>
      </c>
      <c r="AT364" s="19" t="str">
        <f t="shared" si="5"/>
        <v>13:36</v>
      </c>
    </row>
    <row r="365" spans="1:46" x14ac:dyDescent="0.25">
      <c r="A365" s="14" t="s">
        <v>1188</v>
      </c>
      <c r="B365" s="14" t="s">
        <v>292</v>
      </c>
      <c r="C365" s="14" t="s">
        <v>156</v>
      </c>
      <c r="D365" s="14" t="s">
        <v>46</v>
      </c>
      <c r="E365" s="14" t="s">
        <v>157</v>
      </c>
      <c r="F365" s="14" t="s">
        <v>158</v>
      </c>
      <c r="G365" s="14" t="s">
        <v>35</v>
      </c>
      <c r="H365" s="14" t="s">
        <v>288</v>
      </c>
      <c r="I365" s="14" t="s">
        <v>288</v>
      </c>
      <c r="J365" s="15">
        <v>45442</v>
      </c>
      <c r="K365" s="14" t="s">
        <v>1189</v>
      </c>
      <c r="L365" s="16">
        <v>45439.650590277779</v>
      </c>
      <c r="M365" s="16">
        <v>45439.756099537037</v>
      </c>
      <c r="N365" s="16"/>
      <c r="O365" s="14" t="s">
        <v>288</v>
      </c>
      <c r="P365" s="14" t="s">
        <v>288</v>
      </c>
      <c r="Q365" s="14" t="s">
        <v>288</v>
      </c>
      <c r="R365" s="14" t="s">
        <v>288</v>
      </c>
      <c r="S365" s="14" t="s">
        <v>288</v>
      </c>
      <c r="T365" s="14" t="s">
        <v>292</v>
      </c>
      <c r="U365" s="14" t="s">
        <v>5</v>
      </c>
      <c r="V365" s="14" t="s">
        <v>6</v>
      </c>
      <c r="W365" s="14" t="s">
        <v>156</v>
      </c>
      <c r="X365" s="14" t="s">
        <v>46</v>
      </c>
      <c r="Y365" s="14" t="s">
        <v>157</v>
      </c>
      <c r="Z365" s="14" t="s">
        <v>158</v>
      </c>
      <c r="AA365" s="14" t="s">
        <v>7</v>
      </c>
      <c r="AB365" s="14" t="s">
        <v>1190</v>
      </c>
      <c r="AC365" s="14" t="s">
        <v>8</v>
      </c>
      <c r="AD365" s="14" t="s">
        <v>27</v>
      </c>
      <c r="AE365" s="14" t="s">
        <v>5</v>
      </c>
      <c r="AF365" s="14" t="s">
        <v>290</v>
      </c>
      <c r="AG365" s="14" t="s">
        <v>291</v>
      </c>
      <c r="AH365" s="14" t="s">
        <v>1191</v>
      </c>
      <c r="AI365">
        <v>72170326</v>
      </c>
      <c r="AJ365" s="16">
        <v>45439.650590277779</v>
      </c>
      <c r="AK365">
        <v>1</v>
      </c>
      <c r="AL365">
        <v>135.08000000000001</v>
      </c>
      <c r="AM365">
        <v>24.32</v>
      </c>
      <c r="AN365">
        <v>159.4</v>
      </c>
      <c r="AO365" s="14" t="e">
        <f>VLOOKUP(PaquetesTramos_estados_1[[#This Row],[tienda_stock]],#REF!,2,0)</f>
        <v>#REF!</v>
      </c>
      <c r="AP365" s="18">
        <v>1.0138888888888888</v>
      </c>
      <c r="AQ365" s="19" t="str">
        <f>IF(PaquetesTramos_estados_1[[#This Row],[estado_paquete]]="Empaquetado","listo",PaquetesTramos_estados_1[[#This Row],[pagado]]+(PaquetesTramos_estados_1[[#This Row],[Lead Time]]-1))</f>
        <v>listo</v>
      </c>
      <c r="AR365" s="16" t="str">
        <f ca="1">IF(PaquetesTramos_estados_1[[#This Row],[estado_paquete]]="empaquetado","listo",TEXT((DAY(TODAY())-DAY(PaquetesTramos_estados_1[[#This Row],[pagado]])),"dd")&amp;" Dias")</f>
        <v>listo</v>
      </c>
      <c r="AS365" s="14" t="str">
        <f ca="1">IF(PaquetesTramos_estados_1[[#This Row],[estado_paquete]]="Empaquetado","listo",IF(NOW()&lt;PaquetesTramos_estados_1[[#This Row],[TimeLimite]],"Dentro de Tiempo","Fuera de Tiempo"))</f>
        <v>listo</v>
      </c>
      <c r="AT365" s="19" t="str">
        <f t="shared" si="5"/>
        <v>15:36</v>
      </c>
    </row>
    <row r="366" spans="1:46" x14ac:dyDescent="0.25">
      <c r="A366" s="14" t="s">
        <v>1192</v>
      </c>
      <c r="B366" s="14" t="s">
        <v>20</v>
      </c>
      <c r="C366" s="14" t="s">
        <v>288</v>
      </c>
      <c r="D366" s="14" t="s">
        <v>102</v>
      </c>
      <c r="E366" s="14" t="s">
        <v>1193</v>
      </c>
      <c r="F366" s="14" t="s">
        <v>1193</v>
      </c>
      <c r="G366" s="14" t="s">
        <v>30</v>
      </c>
      <c r="H366" s="14" t="s">
        <v>288</v>
      </c>
      <c r="I366" s="14" t="s">
        <v>288</v>
      </c>
      <c r="J366" s="15">
        <v>45442</v>
      </c>
      <c r="K366" s="14" t="s">
        <v>1194</v>
      </c>
      <c r="L366" s="16">
        <v>45439.690138888887</v>
      </c>
      <c r="M366" s="16"/>
      <c r="N366" s="16"/>
      <c r="O366" s="14" t="s">
        <v>288</v>
      </c>
      <c r="P366" s="14" t="s">
        <v>288</v>
      </c>
      <c r="Q366" s="14" t="s">
        <v>288</v>
      </c>
      <c r="R366" s="14" t="s">
        <v>288</v>
      </c>
      <c r="S366" s="14" t="s">
        <v>288</v>
      </c>
      <c r="T366" s="14" t="s">
        <v>20</v>
      </c>
      <c r="U366" s="14" t="s">
        <v>5</v>
      </c>
      <c r="V366" s="14" t="s">
        <v>87</v>
      </c>
      <c r="W366" s="14" t="s">
        <v>288</v>
      </c>
      <c r="X366" s="14" t="s">
        <v>288</v>
      </c>
      <c r="Y366" s="14" t="s">
        <v>288</v>
      </c>
      <c r="Z366" s="14" t="s">
        <v>288</v>
      </c>
      <c r="AA366" s="14" t="s">
        <v>7</v>
      </c>
      <c r="AB366" s="14" t="s">
        <v>1195</v>
      </c>
      <c r="AC366" s="14" t="s">
        <v>8</v>
      </c>
      <c r="AD366" s="14" t="s">
        <v>32</v>
      </c>
      <c r="AE366" s="14" t="s">
        <v>5</v>
      </c>
      <c r="AF366" s="14" t="s">
        <v>290</v>
      </c>
      <c r="AG366" s="14" t="s">
        <v>291</v>
      </c>
      <c r="AH366" s="14" t="s">
        <v>1196</v>
      </c>
      <c r="AI366">
        <v>71751415</v>
      </c>
      <c r="AJ366" s="16">
        <v>45439.690138888887</v>
      </c>
      <c r="AK366">
        <v>1</v>
      </c>
      <c r="AL366">
        <v>61.02</v>
      </c>
      <c r="AM366">
        <v>10.98</v>
      </c>
      <c r="AN366">
        <v>72</v>
      </c>
      <c r="AO366" s="14" t="e">
        <f>VLOOKUP(PaquetesTramos_estados_1[[#This Row],[tienda_stock]],#REF!,2,0)</f>
        <v>#REF!</v>
      </c>
      <c r="AP366" s="18">
        <v>1.0138888888888888</v>
      </c>
      <c r="AQ366" s="19">
        <f>IF(PaquetesTramos_estados_1[[#This Row],[estado_paquete]]="Empaquetado","listo",PaquetesTramos_estados_1[[#This Row],[pagado]]+(PaquetesTramos_estados_1[[#This Row],[Lead Time]]-1))</f>
        <v>45439.704027777778</v>
      </c>
      <c r="AR366" s="16" t="e">
        <f ca="1">IF(PaquetesTramos_estados_1[[#This Row],[estado_paquete]]="empaquetado","listo",TEXT((DAY(TODAY())-DAY(PaquetesTramos_estados_1[[#This Row],[pagado]])),"dd")&amp;" Dias")</f>
        <v>#VALUE!</v>
      </c>
      <c r="AS366" s="14" t="str">
        <f ca="1">IF(PaquetesTramos_estados_1[[#This Row],[estado_paquete]]="Empaquetado","listo",IF(NOW()&lt;PaquetesTramos_estados_1[[#This Row],[TimeLimite]],"Dentro de Tiempo","Fuera de Tiempo"))</f>
        <v>Fuera de Tiempo</v>
      </c>
      <c r="AT366" s="19" t="str">
        <f t="shared" si="5"/>
        <v>16:33</v>
      </c>
    </row>
    <row r="367" spans="1:46" x14ac:dyDescent="0.25">
      <c r="A367" s="14" t="s">
        <v>1197</v>
      </c>
      <c r="B367" s="14" t="s">
        <v>292</v>
      </c>
      <c r="C367" s="14" t="s">
        <v>95</v>
      </c>
      <c r="D367" s="14" t="s">
        <v>96</v>
      </c>
      <c r="E367" s="14" t="s">
        <v>97</v>
      </c>
      <c r="F367" s="14" t="s">
        <v>98</v>
      </c>
      <c r="G367" s="14" t="s">
        <v>35</v>
      </c>
      <c r="H367" s="14" t="s">
        <v>288</v>
      </c>
      <c r="I367" s="14" t="s">
        <v>288</v>
      </c>
      <c r="J367" s="15">
        <v>45444</v>
      </c>
      <c r="K367" s="14" t="s">
        <v>1198</v>
      </c>
      <c r="L367" s="16">
        <v>45439.716539351852</v>
      </c>
      <c r="M367" s="16">
        <v>45439.829131944447</v>
      </c>
      <c r="N367" s="16"/>
      <c r="O367" s="14" t="s">
        <v>288</v>
      </c>
      <c r="P367" s="14" t="s">
        <v>288</v>
      </c>
      <c r="Q367" s="14" t="s">
        <v>288</v>
      </c>
      <c r="R367" s="14" t="s">
        <v>288</v>
      </c>
      <c r="S367" s="14" t="s">
        <v>288</v>
      </c>
      <c r="T367" s="14" t="s">
        <v>292</v>
      </c>
      <c r="U367" s="14" t="s">
        <v>5</v>
      </c>
      <c r="V367" s="14" t="s">
        <v>6</v>
      </c>
      <c r="W367" s="14" t="s">
        <v>95</v>
      </c>
      <c r="X367" s="14" t="s">
        <v>96</v>
      </c>
      <c r="Y367" s="14" t="s">
        <v>97</v>
      </c>
      <c r="Z367" s="14" t="s">
        <v>98</v>
      </c>
      <c r="AA367" s="14" t="s">
        <v>7</v>
      </c>
      <c r="AB367" s="14" t="s">
        <v>1199</v>
      </c>
      <c r="AC367" s="14" t="s">
        <v>8</v>
      </c>
      <c r="AD367" s="14" t="s">
        <v>32</v>
      </c>
      <c r="AE367" s="14" t="s">
        <v>5</v>
      </c>
      <c r="AF367" s="14" t="s">
        <v>290</v>
      </c>
      <c r="AG367" s="14" t="s">
        <v>291</v>
      </c>
      <c r="AH367" s="14" t="s">
        <v>1200</v>
      </c>
      <c r="AI367">
        <v>45464567</v>
      </c>
      <c r="AJ367" s="16">
        <v>45439.716539351852</v>
      </c>
      <c r="AK367">
        <v>1</v>
      </c>
      <c r="AL367">
        <v>46.44</v>
      </c>
      <c r="AM367">
        <v>8.36</v>
      </c>
      <c r="AN367">
        <v>54.8</v>
      </c>
      <c r="AO367" s="14" t="e">
        <f>VLOOKUP(PaquetesTramos_estados_1[[#This Row],[tienda_stock]],#REF!,2,0)</f>
        <v>#REF!</v>
      </c>
      <c r="AP367" s="18">
        <v>1.0138888888888888</v>
      </c>
      <c r="AQ367" s="19" t="str">
        <f>IF(PaquetesTramos_estados_1[[#This Row],[estado_paquete]]="Empaquetado","listo",PaquetesTramos_estados_1[[#This Row],[pagado]]+(PaquetesTramos_estados_1[[#This Row],[Lead Time]]-1))</f>
        <v>listo</v>
      </c>
      <c r="AR367" s="16" t="str">
        <f ca="1">IF(PaquetesTramos_estados_1[[#This Row],[estado_paquete]]="empaquetado","listo",TEXT((DAY(TODAY())-DAY(PaquetesTramos_estados_1[[#This Row],[pagado]])),"dd")&amp;" Dias")</f>
        <v>listo</v>
      </c>
      <c r="AS367" s="14" t="str">
        <f ca="1">IF(PaquetesTramos_estados_1[[#This Row],[estado_paquete]]="Empaquetado","listo",IF(NOW()&lt;PaquetesTramos_estados_1[[#This Row],[TimeLimite]],"Dentro de Tiempo","Fuera de Tiempo"))</f>
        <v>listo</v>
      </c>
      <c r="AT367" s="19" t="str">
        <f t="shared" si="5"/>
        <v>17:11</v>
      </c>
    </row>
    <row r="368" spans="1:46" x14ac:dyDescent="0.25">
      <c r="A368" s="14" t="s">
        <v>1201</v>
      </c>
      <c r="B368" s="14" t="s">
        <v>17</v>
      </c>
      <c r="C368" s="14" t="s">
        <v>5</v>
      </c>
      <c r="D368" s="14" t="s">
        <v>1</v>
      </c>
      <c r="E368" s="14" t="s">
        <v>1</v>
      </c>
      <c r="F368" s="14" t="s">
        <v>19</v>
      </c>
      <c r="G368" s="14" t="s">
        <v>16</v>
      </c>
      <c r="H368" s="14" t="s">
        <v>288</v>
      </c>
      <c r="I368" s="14" t="s">
        <v>288</v>
      </c>
      <c r="J368" s="15"/>
      <c r="K368" s="14" t="s">
        <v>1202</v>
      </c>
      <c r="L368" s="16"/>
      <c r="M368" s="16"/>
      <c r="N368" s="16"/>
      <c r="O368" s="14" t="s">
        <v>288</v>
      </c>
      <c r="P368" s="14" t="s">
        <v>288</v>
      </c>
      <c r="Q368" s="14" t="s">
        <v>288</v>
      </c>
      <c r="R368" s="14" t="s">
        <v>288</v>
      </c>
      <c r="S368" s="14" t="s">
        <v>288</v>
      </c>
      <c r="T368" s="14" t="s">
        <v>17</v>
      </c>
      <c r="U368" s="14" t="s">
        <v>18</v>
      </c>
      <c r="V368" s="14" t="s">
        <v>87</v>
      </c>
      <c r="W368" s="14" t="s">
        <v>194</v>
      </c>
      <c r="X368" s="14" t="s">
        <v>1</v>
      </c>
      <c r="Y368" s="14" t="s">
        <v>1</v>
      </c>
      <c r="Z368" s="14" t="s">
        <v>19</v>
      </c>
      <c r="AA368" s="14" t="s">
        <v>7</v>
      </c>
      <c r="AB368" s="14" t="s">
        <v>1203</v>
      </c>
      <c r="AC368" s="14" t="s">
        <v>8</v>
      </c>
      <c r="AD368" s="14" t="s">
        <v>10</v>
      </c>
      <c r="AE368" s="14" t="s">
        <v>194</v>
      </c>
      <c r="AF368" s="14" t="s">
        <v>290</v>
      </c>
      <c r="AG368" s="14" t="s">
        <v>291</v>
      </c>
      <c r="AH368" s="14" t="s">
        <v>1204</v>
      </c>
      <c r="AI368">
        <v>48462509</v>
      </c>
      <c r="AJ368" s="16">
        <v>45439.801712962966</v>
      </c>
      <c r="AK368">
        <v>3</v>
      </c>
      <c r="AL368">
        <v>240.68</v>
      </c>
      <c r="AM368">
        <v>43.32</v>
      </c>
      <c r="AN368">
        <v>284</v>
      </c>
      <c r="AO368" s="14" t="e">
        <f>VLOOKUP(PaquetesTramos_estados_1[[#This Row],[tienda_stock]],#REF!,2,0)</f>
        <v>#REF!</v>
      </c>
      <c r="AP368" s="18">
        <v>1.0138888888888888</v>
      </c>
      <c r="AQ368" s="19">
        <f>IF(PaquetesTramos_estados_1[[#This Row],[estado_paquete]]="Empaquetado","listo",PaquetesTramos_estados_1[[#This Row],[pagado]]+(PaquetesTramos_estados_1[[#This Row],[Lead Time]]-1))</f>
        <v>1.388888888888884E-2</v>
      </c>
      <c r="AR368" s="16" t="str">
        <f ca="1">IF(PaquetesTramos_estados_1[[#This Row],[estado_paquete]]="empaquetado","listo",TEXT((DAY(TODAY())-DAY(PaquetesTramos_estados_1[[#This Row],[pagado]])),"dd")&amp;" Dias")</f>
        <v>06 Dias</v>
      </c>
      <c r="AS3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368" s="19" t="str">
        <f t="shared" si="5"/>
        <v>00:00</v>
      </c>
    </row>
    <row r="369" spans="1:46" x14ac:dyDescent="0.25">
      <c r="A369" s="14" t="s">
        <v>1205</v>
      </c>
      <c r="B369" s="14" t="s">
        <v>20</v>
      </c>
      <c r="C369" s="14" t="s">
        <v>95</v>
      </c>
      <c r="D369" s="14" t="s">
        <v>96</v>
      </c>
      <c r="E369" s="14" t="s">
        <v>97</v>
      </c>
      <c r="F369" s="14" t="s">
        <v>98</v>
      </c>
      <c r="G369" s="14" t="s">
        <v>35</v>
      </c>
      <c r="H369" s="14" t="s">
        <v>288</v>
      </c>
      <c r="I369" s="14" t="s">
        <v>288</v>
      </c>
      <c r="J369" s="15">
        <v>45444</v>
      </c>
      <c r="K369" s="14" t="s">
        <v>1206</v>
      </c>
      <c r="L369" s="16">
        <v>45439.919537037036</v>
      </c>
      <c r="M369" s="16"/>
      <c r="N369" s="16"/>
      <c r="O369" s="14" t="s">
        <v>288</v>
      </c>
      <c r="P369" s="14" t="s">
        <v>288</v>
      </c>
      <c r="Q369" s="14" t="s">
        <v>288</v>
      </c>
      <c r="R369" s="14" t="s">
        <v>288</v>
      </c>
      <c r="S369" s="14" t="s">
        <v>288</v>
      </c>
      <c r="T369" s="14" t="s">
        <v>20</v>
      </c>
      <c r="U369" s="14" t="s">
        <v>5</v>
      </c>
      <c r="V369" s="14" t="s">
        <v>6</v>
      </c>
      <c r="W369" s="14" t="s">
        <v>95</v>
      </c>
      <c r="X369" s="14" t="s">
        <v>96</v>
      </c>
      <c r="Y369" s="14" t="s">
        <v>97</v>
      </c>
      <c r="Z369" s="14" t="s">
        <v>98</v>
      </c>
      <c r="AA369" s="14" t="s">
        <v>7</v>
      </c>
      <c r="AB369" s="14" t="s">
        <v>1207</v>
      </c>
      <c r="AC369" s="14" t="s">
        <v>8</v>
      </c>
      <c r="AD369" s="14" t="s">
        <v>27</v>
      </c>
      <c r="AE369" s="14" t="s">
        <v>5</v>
      </c>
      <c r="AF369" s="14" t="s">
        <v>290</v>
      </c>
      <c r="AG369" s="14" t="s">
        <v>291</v>
      </c>
      <c r="AH369" s="14" t="s">
        <v>1208</v>
      </c>
      <c r="AI369">
        <v>70550977</v>
      </c>
      <c r="AJ369" s="16">
        <v>45439.919537037036</v>
      </c>
      <c r="AK369">
        <v>1</v>
      </c>
      <c r="AL369">
        <v>70.17</v>
      </c>
      <c r="AM369">
        <v>12.63</v>
      </c>
      <c r="AN369">
        <v>82.8</v>
      </c>
      <c r="AO369" s="14" t="e">
        <f>VLOOKUP(PaquetesTramos_estados_1[[#This Row],[tienda_stock]],#REF!,2,0)</f>
        <v>#REF!</v>
      </c>
      <c r="AP369" s="18">
        <v>1.0138888888888888</v>
      </c>
      <c r="AQ369" s="19">
        <f>IF(PaquetesTramos_estados_1[[#This Row],[estado_paquete]]="Empaquetado","listo",PaquetesTramos_estados_1[[#This Row],[pagado]]+(PaquetesTramos_estados_1[[#This Row],[Lead Time]]-1))</f>
        <v>45439.933425925927</v>
      </c>
      <c r="AR369" s="16" t="e">
        <f ca="1">IF(PaquetesTramos_estados_1[[#This Row],[estado_paquete]]="empaquetado","listo",TEXT((DAY(TODAY())-DAY(PaquetesTramos_estados_1[[#This Row],[pagado]])),"dd")&amp;" Dias")</f>
        <v>#VALUE!</v>
      </c>
      <c r="AS3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369" s="19" t="str">
        <f t="shared" si="5"/>
        <v>22:04</v>
      </c>
    </row>
    <row r="370" spans="1:46" x14ac:dyDescent="0.25">
      <c r="A370" s="14" t="s">
        <v>1209</v>
      </c>
      <c r="B370" s="14" t="s">
        <v>17</v>
      </c>
      <c r="C370" s="14" t="s">
        <v>162</v>
      </c>
      <c r="D370" s="14" t="s">
        <v>1</v>
      </c>
      <c r="E370" s="14" t="s">
        <v>1</v>
      </c>
      <c r="F370" s="14" t="s">
        <v>60</v>
      </c>
      <c r="G370" s="14" t="s">
        <v>30</v>
      </c>
      <c r="H370" s="14" t="s">
        <v>288</v>
      </c>
      <c r="I370" s="14" t="s">
        <v>288</v>
      </c>
      <c r="J370" s="15">
        <v>45446</v>
      </c>
      <c r="K370" s="14" t="s">
        <v>1210</v>
      </c>
      <c r="L370" s="16">
        <v>45439.937916666669</v>
      </c>
      <c r="M370" s="16"/>
      <c r="N370" s="16"/>
      <c r="O370" s="14" t="s">
        <v>288</v>
      </c>
      <c r="P370" s="14" t="s">
        <v>288</v>
      </c>
      <c r="Q370" s="14" t="s">
        <v>288</v>
      </c>
      <c r="R370" s="14" t="s">
        <v>288</v>
      </c>
      <c r="S370" s="14" t="s">
        <v>288</v>
      </c>
      <c r="T370" s="14" t="s">
        <v>17</v>
      </c>
      <c r="U370" s="14" t="s">
        <v>124</v>
      </c>
      <c r="V370" s="14" t="s">
        <v>6</v>
      </c>
      <c r="W370" s="14" t="s">
        <v>162</v>
      </c>
      <c r="X370" s="14" t="s">
        <v>1</v>
      </c>
      <c r="Y370" s="14" t="s">
        <v>1</v>
      </c>
      <c r="Z370" s="14" t="s">
        <v>60</v>
      </c>
      <c r="AA370" s="14" t="s">
        <v>7</v>
      </c>
      <c r="AB370" s="14" t="s">
        <v>1211</v>
      </c>
      <c r="AC370" s="14" t="s">
        <v>8</v>
      </c>
      <c r="AD370" s="14" t="s">
        <v>88</v>
      </c>
      <c r="AE370" s="14" t="s">
        <v>5</v>
      </c>
      <c r="AF370" s="14" t="s">
        <v>290</v>
      </c>
      <c r="AG370" s="14" t="s">
        <v>291</v>
      </c>
      <c r="AH370" s="14" t="s">
        <v>1212</v>
      </c>
      <c r="AI370">
        <v>75961856</v>
      </c>
      <c r="AJ370" s="16">
        <v>45439.937916666669</v>
      </c>
      <c r="AK370">
        <v>4</v>
      </c>
      <c r="AL370">
        <v>162.44999999999999</v>
      </c>
      <c r="AM370">
        <v>29.25</v>
      </c>
      <c r="AN370">
        <v>191.7</v>
      </c>
      <c r="AO370" s="14" t="e">
        <f>VLOOKUP(PaquetesTramos_estados_1[[#This Row],[tienda_stock]],#REF!,2,0)</f>
        <v>#REF!</v>
      </c>
      <c r="AP370" s="18">
        <v>1.0138888888888888</v>
      </c>
      <c r="AQ370" s="19">
        <f>IF(PaquetesTramos_estados_1[[#This Row],[estado_paquete]]="Empaquetado","listo",PaquetesTramos_estados_1[[#This Row],[pagado]]+(PaquetesTramos_estados_1[[#This Row],[Lead Time]]-1))</f>
        <v>45439.95180555556</v>
      </c>
      <c r="AR370" s="16" t="e">
        <f ca="1">IF(PaquetesTramos_estados_1[[#This Row],[estado_paquete]]="empaquetado","listo",TEXT((DAY(TODAY())-DAY(PaquetesTramos_estados_1[[#This Row],[pagado]])),"dd")&amp;" Dias")</f>
        <v>#VALUE!</v>
      </c>
      <c r="AS370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0" s="19" t="str">
        <f t="shared" si="5"/>
        <v>22:30</v>
      </c>
    </row>
    <row r="371" spans="1:46" x14ac:dyDescent="0.25">
      <c r="A371" s="14" t="s">
        <v>2296</v>
      </c>
      <c r="B371" s="14" t="s">
        <v>17</v>
      </c>
      <c r="C371" s="14" t="s">
        <v>5</v>
      </c>
      <c r="D371" s="14" t="s">
        <v>1</v>
      </c>
      <c r="E371" s="14" t="s">
        <v>1</v>
      </c>
      <c r="F371" s="14" t="s">
        <v>19</v>
      </c>
      <c r="G371" s="14" t="s">
        <v>3</v>
      </c>
      <c r="H371" s="14" t="s">
        <v>288</v>
      </c>
      <c r="I371" s="14" t="s">
        <v>288</v>
      </c>
      <c r="J371" s="15">
        <v>45441</v>
      </c>
      <c r="K371" s="14" t="s">
        <v>2297</v>
      </c>
      <c r="L371" s="16">
        <v>45439.782997685186</v>
      </c>
      <c r="M371" s="16"/>
      <c r="N371" s="16"/>
      <c r="O371" s="14" t="s">
        <v>288</v>
      </c>
      <c r="P371" s="14" t="s">
        <v>288</v>
      </c>
      <c r="Q371" s="14" t="s">
        <v>288</v>
      </c>
      <c r="R371" s="14" t="s">
        <v>288</v>
      </c>
      <c r="S371" s="14" t="s">
        <v>288</v>
      </c>
      <c r="T371" s="14" t="s">
        <v>17</v>
      </c>
      <c r="U371" s="14" t="s">
        <v>18</v>
      </c>
      <c r="V371" s="14" t="s">
        <v>87</v>
      </c>
      <c r="W371" s="14" t="s">
        <v>288</v>
      </c>
      <c r="X371" s="14" t="s">
        <v>288</v>
      </c>
      <c r="Y371" s="14" t="s">
        <v>288</v>
      </c>
      <c r="Z371" s="14" t="s">
        <v>288</v>
      </c>
      <c r="AA371" s="14" t="s">
        <v>7</v>
      </c>
      <c r="AB371" s="14" t="s">
        <v>2298</v>
      </c>
      <c r="AC371" s="14" t="s">
        <v>8</v>
      </c>
      <c r="AD371" s="14" t="s">
        <v>27</v>
      </c>
      <c r="AE371" s="14" t="s">
        <v>5</v>
      </c>
      <c r="AF371" s="14" t="s">
        <v>290</v>
      </c>
      <c r="AG371" s="14" t="s">
        <v>291</v>
      </c>
      <c r="AH371" s="14" t="s">
        <v>2299</v>
      </c>
      <c r="AI371">
        <v>47956137</v>
      </c>
      <c r="AJ371" s="16">
        <v>45439.782997685186</v>
      </c>
      <c r="AK371">
        <v>1</v>
      </c>
      <c r="AL371">
        <v>141.78</v>
      </c>
      <c r="AM371">
        <v>25.52</v>
      </c>
      <c r="AN371">
        <v>167.3</v>
      </c>
      <c r="AO371" s="14" t="e">
        <f>VLOOKUP(PaquetesTramos_estados_1[[#This Row],[tienda_stock]],#REF!,2,0)</f>
        <v>#REF!</v>
      </c>
      <c r="AP371" s="18">
        <v>1.0138888888888888</v>
      </c>
      <c r="AQ371" s="19">
        <f>IF(PaquetesTramos_estados_1[[#This Row],[estado_paquete]]="Empaquetado","listo",PaquetesTramos_estados_1[[#This Row],[pagado]]+(PaquetesTramos_estados_1[[#This Row],[Lead Time]]-1))</f>
        <v>45439.796886574077</v>
      </c>
      <c r="AR371" s="16" t="e">
        <f ca="1">IF(PaquetesTramos_estados_1[[#This Row],[estado_paquete]]="empaquetado","listo",TEXT((DAY(TODAY())-DAY(PaquetesTramos_estados_1[[#This Row],[pagado]])),"dd")&amp;" Dias")</f>
        <v>#VALUE!</v>
      </c>
      <c r="AS3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1" s="19" t="str">
        <f t="shared" si="5"/>
        <v>18:47</v>
      </c>
    </row>
    <row r="372" spans="1:46" x14ac:dyDescent="0.25">
      <c r="A372" s="14" t="s">
        <v>2300</v>
      </c>
      <c r="B372" s="14" t="s">
        <v>20</v>
      </c>
      <c r="C372" s="14" t="s">
        <v>288</v>
      </c>
      <c r="D372" s="14" t="s">
        <v>118</v>
      </c>
      <c r="E372" s="14" t="s">
        <v>119</v>
      </c>
      <c r="F372" s="14" t="s">
        <v>119</v>
      </c>
      <c r="G372" s="14" t="s">
        <v>494</v>
      </c>
      <c r="H372" s="14" t="s">
        <v>288</v>
      </c>
      <c r="I372" s="14" t="s">
        <v>288</v>
      </c>
      <c r="J372" s="15">
        <v>45443</v>
      </c>
      <c r="K372" s="14" t="s">
        <v>2301</v>
      </c>
      <c r="L372" s="16">
        <v>45439.820648148147</v>
      </c>
      <c r="M372" s="16"/>
      <c r="N372" s="16"/>
      <c r="O372" s="14" t="s">
        <v>288</v>
      </c>
      <c r="P372" s="14" t="s">
        <v>288</v>
      </c>
      <c r="Q372" s="14" t="s">
        <v>288</v>
      </c>
      <c r="R372" s="14" t="s">
        <v>288</v>
      </c>
      <c r="S372" s="14" t="s">
        <v>288</v>
      </c>
      <c r="T372" s="14" t="s">
        <v>20</v>
      </c>
      <c r="U372" s="14" t="s">
        <v>5</v>
      </c>
      <c r="V372" s="14" t="s">
        <v>87</v>
      </c>
      <c r="W372" s="14" t="s">
        <v>288</v>
      </c>
      <c r="X372" s="14" t="s">
        <v>288</v>
      </c>
      <c r="Y372" s="14" t="s">
        <v>288</v>
      </c>
      <c r="Z372" s="14" t="s">
        <v>288</v>
      </c>
      <c r="AA372" s="14" t="s">
        <v>7</v>
      </c>
      <c r="AB372" s="14" t="s">
        <v>2302</v>
      </c>
      <c r="AC372" s="14" t="s">
        <v>8</v>
      </c>
      <c r="AD372" s="14" t="s">
        <v>32</v>
      </c>
      <c r="AE372" s="14" t="s">
        <v>5</v>
      </c>
      <c r="AF372" s="14" t="s">
        <v>290</v>
      </c>
      <c r="AG372" s="14" t="s">
        <v>291</v>
      </c>
      <c r="AH372" s="14" t="s">
        <v>2303</v>
      </c>
      <c r="AI372">
        <v>71997055</v>
      </c>
      <c r="AJ372" s="16">
        <v>45439.820648148147</v>
      </c>
      <c r="AK372">
        <v>1</v>
      </c>
      <c r="AL372">
        <v>164.32</v>
      </c>
      <c r="AM372">
        <v>29.58</v>
      </c>
      <c r="AN372">
        <v>193.9</v>
      </c>
      <c r="AO372" s="14" t="e">
        <f>VLOOKUP(PaquetesTramos_estados_1[[#This Row],[tienda_stock]],#REF!,2,0)</f>
        <v>#REF!</v>
      </c>
      <c r="AP372" s="18">
        <v>1.0138888888888888</v>
      </c>
      <c r="AQ372" s="19">
        <f>IF(PaquetesTramos_estados_1[[#This Row],[estado_paquete]]="Empaquetado","listo",PaquetesTramos_estados_1[[#This Row],[pagado]]+(PaquetesTramos_estados_1[[#This Row],[Lead Time]]-1))</f>
        <v>45439.834537037037</v>
      </c>
      <c r="AR372" s="16" t="e">
        <f ca="1">IF(PaquetesTramos_estados_1[[#This Row],[estado_paquete]]="empaquetado","listo",TEXT((DAY(TODAY())-DAY(PaquetesTramos_estados_1[[#This Row],[pagado]])),"dd")&amp;" Dias")</f>
        <v>#VALUE!</v>
      </c>
      <c r="AS372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2" s="19" t="str">
        <f t="shared" si="5"/>
        <v>19:41</v>
      </c>
    </row>
    <row r="373" spans="1:46" x14ac:dyDescent="0.25">
      <c r="A373" s="14" t="s">
        <v>2304</v>
      </c>
      <c r="B373" s="14" t="s">
        <v>17</v>
      </c>
      <c r="C373" s="14" t="s">
        <v>5</v>
      </c>
      <c r="D373" s="14" t="s">
        <v>1</v>
      </c>
      <c r="E373" s="14" t="s">
        <v>1</v>
      </c>
      <c r="F373" s="14" t="s">
        <v>19</v>
      </c>
      <c r="G373" s="14" t="s">
        <v>437</v>
      </c>
      <c r="H373" s="14" t="s">
        <v>288</v>
      </c>
      <c r="I373" s="14" t="s">
        <v>288</v>
      </c>
      <c r="J373" s="15">
        <v>45444</v>
      </c>
      <c r="K373" s="14" t="s">
        <v>2305</v>
      </c>
      <c r="L373" s="16">
        <v>45439.861747685187</v>
      </c>
      <c r="M373" s="16"/>
      <c r="N373" s="16"/>
      <c r="O373" s="14" t="s">
        <v>288</v>
      </c>
      <c r="P373" s="14" t="s">
        <v>288</v>
      </c>
      <c r="Q373" s="14" t="s">
        <v>288</v>
      </c>
      <c r="R373" s="14" t="s">
        <v>288</v>
      </c>
      <c r="S373" s="14" t="s">
        <v>288</v>
      </c>
      <c r="T373" s="14" t="s">
        <v>17</v>
      </c>
      <c r="U373" s="14" t="s">
        <v>141</v>
      </c>
      <c r="V373" s="14" t="s">
        <v>6</v>
      </c>
      <c r="W373" s="14" t="s">
        <v>123</v>
      </c>
      <c r="X373" s="14" t="s">
        <v>105</v>
      </c>
      <c r="Y373" s="14" t="s">
        <v>105</v>
      </c>
      <c r="Z373" s="14" t="s">
        <v>105</v>
      </c>
      <c r="AA373" s="14" t="s">
        <v>7</v>
      </c>
      <c r="AB373" s="14" t="s">
        <v>2273</v>
      </c>
      <c r="AC373" s="14" t="s">
        <v>8</v>
      </c>
      <c r="AD373" s="14" t="s">
        <v>32</v>
      </c>
      <c r="AE373" s="14" t="s">
        <v>5</v>
      </c>
      <c r="AF373" s="14" t="s">
        <v>290</v>
      </c>
      <c r="AG373" s="14" t="s">
        <v>291</v>
      </c>
      <c r="AH373" s="14" t="s">
        <v>2274</v>
      </c>
      <c r="AI373">
        <v>73580892</v>
      </c>
      <c r="AJ373" s="16">
        <v>45439.861747685187</v>
      </c>
      <c r="AK373">
        <v>3</v>
      </c>
      <c r="AL373">
        <v>113.88</v>
      </c>
      <c r="AM373">
        <v>20.52</v>
      </c>
      <c r="AN373">
        <v>134.4</v>
      </c>
      <c r="AO373" s="14" t="e">
        <f>VLOOKUP(PaquetesTramos_estados_1[[#This Row],[tienda_stock]],#REF!,2,0)</f>
        <v>#REF!</v>
      </c>
      <c r="AP373" s="18">
        <v>1.0138888888888888</v>
      </c>
      <c r="AQ373" s="19">
        <f>IF(PaquetesTramos_estados_1[[#This Row],[estado_paquete]]="Empaquetado","listo",PaquetesTramos_estados_1[[#This Row],[pagado]]+(PaquetesTramos_estados_1[[#This Row],[Lead Time]]-1))</f>
        <v>45439.875636574077</v>
      </c>
      <c r="AR373" s="16" t="e">
        <f ca="1">IF(PaquetesTramos_estados_1[[#This Row],[estado_paquete]]="empaquetado","listo",TEXT((DAY(TODAY())-DAY(PaquetesTramos_estados_1[[#This Row],[pagado]])),"dd")&amp;" Dias")</f>
        <v>#VALUE!</v>
      </c>
      <c r="AS3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3" s="19" t="str">
        <f t="shared" si="5"/>
        <v>20:40</v>
      </c>
    </row>
    <row r="374" spans="1:46" x14ac:dyDescent="0.25">
      <c r="A374" s="14" t="s">
        <v>2306</v>
      </c>
      <c r="B374" s="14" t="s">
        <v>20</v>
      </c>
      <c r="C374" s="14" t="s">
        <v>123</v>
      </c>
      <c r="D374" s="14" t="s">
        <v>105</v>
      </c>
      <c r="E374" s="14" t="s">
        <v>105</v>
      </c>
      <c r="F374" s="14" t="s">
        <v>105</v>
      </c>
      <c r="G374" s="14" t="s">
        <v>35</v>
      </c>
      <c r="H374" s="14" t="s">
        <v>288</v>
      </c>
      <c r="I374" s="14" t="s">
        <v>288</v>
      </c>
      <c r="J374" s="15">
        <v>45443</v>
      </c>
      <c r="K374" s="14" t="s">
        <v>2307</v>
      </c>
      <c r="L374" s="16">
        <v>45439.861747685187</v>
      </c>
      <c r="M374" s="16"/>
      <c r="N374" s="16"/>
      <c r="O374" s="14" t="s">
        <v>288</v>
      </c>
      <c r="P374" s="14" t="s">
        <v>288</v>
      </c>
      <c r="Q374" s="14" t="s">
        <v>288</v>
      </c>
      <c r="R374" s="14" t="s">
        <v>288</v>
      </c>
      <c r="S374" s="14" t="s">
        <v>288</v>
      </c>
      <c r="T374" s="14" t="s">
        <v>20</v>
      </c>
      <c r="U374" s="14" t="s">
        <v>5</v>
      </c>
      <c r="V374" s="14" t="s">
        <v>6</v>
      </c>
      <c r="W374" s="14" t="s">
        <v>123</v>
      </c>
      <c r="X374" s="14" t="s">
        <v>105</v>
      </c>
      <c r="Y374" s="14" t="s">
        <v>105</v>
      </c>
      <c r="Z374" s="14" t="s">
        <v>105</v>
      </c>
      <c r="AA374" s="14" t="s">
        <v>7</v>
      </c>
      <c r="AB374" s="14" t="s">
        <v>2273</v>
      </c>
      <c r="AC374" s="14" t="s">
        <v>8</v>
      </c>
      <c r="AD374" s="14" t="s">
        <v>32</v>
      </c>
      <c r="AE374" s="14" t="s">
        <v>5</v>
      </c>
      <c r="AF374" s="14" t="s">
        <v>290</v>
      </c>
      <c r="AG374" s="14" t="s">
        <v>291</v>
      </c>
      <c r="AH374" s="14" t="s">
        <v>2274</v>
      </c>
      <c r="AI374">
        <v>73580892</v>
      </c>
      <c r="AJ374" s="16">
        <v>45439.861747685187</v>
      </c>
      <c r="AK374">
        <v>3</v>
      </c>
      <c r="AL374">
        <v>113.88</v>
      </c>
      <c r="AM374">
        <v>20.52</v>
      </c>
      <c r="AN374">
        <v>134.4</v>
      </c>
      <c r="AO374" s="14" t="e">
        <f>VLOOKUP(PaquetesTramos_estados_1[[#This Row],[tienda_stock]],#REF!,2,0)</f>
        <v>#REF!</v>
      </c>
      <c r="AP374" s="18">
        <v>1.0138888888888888</v>
      </c>
      <c r="AQ374" s="19">
        <f>IF(PaquetesTramos_estados_1[[#This Row],[estado_paquete]]="Empaquetado","listo",PaquetesTramos_estados_1[[#This Row],[pagado]]+(PaquetesTramos_estados_1[[#This Row],[Lead Time]]-1))</f>
        <v>45439.875636574077</v>
      </c>
      <c r="AR374" s="16" t="e">
        <f ca="1">IF(PaquetesTramos_estados_1[[#This Row],[estado_paquete]]="empaquetado","listo",TEXT((DAY(TODAY())-DAY(PaquetesTramos_estados_1[[#This Row],[pagado]])),"dd")&amp;" Dias")</f>
        <v>#VALUE!</v>
      </c>
      <c r="AS374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4" s="19" t="str">
        <f t="shared" si="5"/>
        <v>20:40</v>
      </c>
    </row>
    <row r="375" spans="1:46" x14ac:dyDescent="0.25">
      <c r="A375" s="14" t="s">
        <v>2308</v>
      </c>
      <c r="B375" s="14" t="s">
        <v>20</v>
      </c>
      <c r="C375" s="14" t="s">
        <v>45</v>
      </c>
      <c r="D375" s="14" t="s">
        <v>46</v>
      </c>
      <c r="E375" s="14" t="s">
        <v>46</v>
      </c>
      <c r="F375" s="14" t="s">
        <v>46</v>
      </c>
      <c r="G375" s="14" t="s">
        <v>35</v>
      </c>
      <c r="H375" s="14" t="s">
        <v>288</v>
      </c>
      <c r="I375" s="14" t="s">
        <v>288</v>
      </c>
      <c r="J375" s="15">
        <v>45442</v>
      </c>
      <c r="K375" s="14" t="s">
        <v>2309</v>
      </c>
      <c r="L375" s="16">
        <v>45439.949976851851</v>
      </c>
      <c r="M375" s="16"/>
      <c r="N375" s="16"/>
      <c r="O375" s="14" t="s">
        <v>288</v>
      </c>
      <c r="P375" s="14" t="s">
        <v>288</v>
      </c>
      <c r="Q375" s="14" t="s">
        <v>288</v>
      </c>
      <c r="R375" s="14" t="s">
        <v>288</v>
      </c>
      <c r="S375" s="14" t="s">
        <v>288</v>
      </c>
      <c r="T375" s="14" t="s">
        <v>20</v>
      </c>
      <c r="U375" s="14" t="s">
        <v>5</v>
      </c>
      <c r="V375" s="14" t="s">
        <v>6</v>
      </c>
      <c r="W375" s="14" t="s">
        <v>45</v>
      </c>
      <c r="X375" s="14" t="s">
        <v>46</v>
      </c>
      <c r="Y375" s="14" t="s">
        <v>46</v>
      </c>
      <c r="Z375" s="14" t="s">
        <v>46</v>
      </c>
      <c r="AA375" s="14" t="s">
        <v>7</v>
      </c>
      <c r="AB375" s="14" t="s">
        <v>2281</v>
      </c>
      <c r="AC375" s="14" t="s">
        <v>8</v>
      </c>
      <c r="AD375" s="14" t="s">
        <v>88</v>
      </c>
      <c r="AE375" s="14" t="s">
        <v>5</v>
      </c>
      <c r="AF375" s="14" t="s">
        <v>290</v>
      </c>
      <c r="AG375" s="14" t="s">
        <v>291</v>
      </c>
      <c r="AH375" s="14" t="s">
        <v>2282</v>
      </c>
      <c r="AI375">
        <v>72495027</v>
      </c>
      <c r="AJ375" s="16">
        <v>45439.949976851851</v>
      </c>
      <c r="AK375">
        <v>2</v>
      </c>
      <c r="AL375">
        <v>92.88</v>
      </c>
      <c r="AM375">
        <v>16.72</v>
      </c>
      <c r="AN375">
        <v>109.6</v>
      </c>
      <c r="AO375" s="14" t="e">
        <f>VLOOKUP(PaquetesTramos_estados_1[[#This Row],[tienda_stock]],#REF!,2,0)</f>
        <v>#REF!</v>
      </c>
      <c r="AP375" s="18">
        <v>1.0138888888888888</v>
      </c>
      <c r="AQ375" s="19">
        <f>IF(PaquetesTramos_estados_1[[#This Row],[estado_paquete]]="Empaquetado","listo",PaquetesTramos_estados_1[[#This Row],[pagado]]+(PaquetesTramos_estados_1[[#This Row],[Lead Time]]-1))</f>
        <v>45439.963865740741</v>
      </c>
      <c r="AR375" s="16" t="e">
        <f ca="1">IF(PaquetesTramos_estados_1[[#This Row],[estado_paquete]]="empaquetado","listo",TEXT((DAY(TODAY())-DAY(PaquetesTramos_estados_1[[#This Row],[pagado]])),"dd")&amp;" Dias")</f>
        <v>#VALUE!</v>
      </c>
      <c r="AS375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5" s="19" t="str">
        <f t="shared" si="5"/>
        <v>22:47</v>
      </c>
    </row>
    <row r="376" spans="1:46" x14ac:dyDescent="0.25">
      <c r="A376" s="14" t="s">
        <v>2310</v>
      </c>
      <c r="B376" s="14" t="s">
        <v>20</v>
      </c>
      <c r="C376" s="14" t="s">
        <v>123</v>
      </c>
      <c r="D376" s="14" t="s">
        <v>105</v>
      </c>
      <c r="E376" s="14" t="s">
        <v>105</v>
      </c>
      <c r="F376" s="14" t="s">
        <v>105</v>
      </c>
      <c r="G376" s="14" t="s">
        <v>35</v>
      </c>
      <c r="H376" s="14" t="s">
        <v>288</v>
      </c>
      <c r="I376" s="14" t="s">
        <v>288</v>
      </c>
      <c r="J376" s="15">
        <v>45443</v>
      </c>
      <c r="K376" s="14" t="s">
        <v>2311</v>
      </c>
      <c r="L376" s="16">
        <v>45439.902175925927</v>
      </c>
      <c r="M376" s="16"/>
      <c r="N376" s="16"/>
      <c r="O376" s="14" t="s">
        <v>288</v>
      </c>
      <c r="P376" s="14" t="s">
        <v>288</v>
      </c>
      <c r="Q376" s="14" t="s">
        <v>288</v>
      </c>
      <c r="R376" s="14" t="s">
        <v>288</v>
      </c>
      <c r="S376" s="14" t="s">
        <v>288</v>
      </c>
      <c r="T376" s="14" t="s">
        <v>20</v>
      </c>
      <c r="U376" s="14" t="s">
        <v>5</v>
      </c>
      <c r="V376" s="14" t="s">
        <v>6</v>
      </c>
      <c r="W376" s="14" t="s">
        <v>123</v>
      </c>
      <c r="X376" s="14" t="s">
        <v>105</v>
      </c>
      <c r="Y376" s="14" t="s">
        <v>105</v>
      </c>
      <c r="Z376" s="14" t="s">
        <v>105</v>
      </c>
      <c r="AA376" s="14" t="s">
        <v>7</v>
      </c>
      <c r="AB376" s="14" t="s">
        <v>2312</v>
      </c>
      <c r="AC376" s="14" t="s">
        <v>8</v>
      </c>
      <c r="AD376" s="14" t="s">
        <v>32</v>
      </c>
      <c r="AE376" s="14" t="s">
        <v>5</v>
      </c>
      <c r="AF376" s="14" t="s">
        <v>290</v>
      </c>
      <c r="AG376" s="14" t="s">
        <v>291</v>
      </c>
      <c r="AH376" s="14" t="s">
        <v>2313</v>
      </c>
      <c r="AI376">
        <v>71688724</v>
      </c>
      <c r="AJ376" s="16">
        <v>45439.902175925927</v>
      </c>
      <c r="AK376">
        <v>1</v>
      </c>
      <c r="AL376">
        <v>139.91</v>
      </c>
      <c r="AM376">
        <v>25.19</v>
      </c>
      <c r="AN376">
        <v>165.1</v>
      </c>
      <c r="AO376" s="14" t="e">
        <f>VLOOKUP(PaquetesTramos_estados_1[[#This Row],[tienda_stock]],#REF!,2,0)</f>
        <v>#REF!</v>
      </c>
      <c r="AP376" s="18">
        <v>1.0138888888888888</v>
      </c>
      <c r="AQ376" s="19">
        <f>IF(PaquetesTramos_estados_1[[#This Row],[estado_paquete]]="Empaquetado","listo",PaquetesTramos_estados_1[[#This Row],[pagado]]+(PaquetesTramos_estados_1[[#This Row],[Lead Time]]-1))</f>
        <v>45439.916064814817</v>
      </c>
      <c r="AR376" s="16" t="e">
        <f ca="1">IF(PaquetesTramos_estados_1[[#This Row],[estado_paquete]]="empaquetado","listo",TEXT((DAY(TODAY())-DAY(PaquetesTramos_estados_1[[#This Row],[pagado]])),"dd")&amp;" Dias")</f>
        <v>#VALUE!</v>
      </c>
      <c r="AS3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6" s="19" t="str">
        <f t="shared" si="5"/>
        <v>21:39</v>
      </c>
    </row>
    <row r="377" spans="1:46" x14ac:dyDescent="0.25">
      <c r="A377" s="14" t="s">
        <v>2314</v>
      </c>
      <c r="B377" s="14" t="s">
        <v>17</v>
      </c>
      <c r="C377" s="14" t="s">
        <v>84</v>
      </c>
      <c r="D377" s="14" t="s">
        <v>81</v>
      </c>
      <c r="E377" s="14" t="s">
        <v>82</v>
      </c>
      <c r="F377" s="14" t="s">
        <v>82</v>
      </c>
      <c r="G377" s="14" t="s">
        <v>30</v>
      </c>
      <c r="H377" s="14" t="s">
        <v>288</v>
      </c>
      <c r="I377" s="14" t="s">
        <v>288</v>
      </c>
      <c r="J377" s="15">
        <v>45444</v>
      </c>
      <c r="K377" s="14" t="s">
        <v>2315</v>
      </c>
      <c r="L377" s="16">
        <v>45439.977048611108</v>
      </c>
      <c r="M377" s="16"/>
      <c r="N377" s="16"/>
      <c r="O377" s="14" t="s">
        <v>288</v>
      </c>
      <c r="P377" s="14" t="s">
        <v>288</v>
      </c>
      <c r="Q377" s="14" t="s">
        <v>288</v>
      </c>
      <c r="R377" s="14" t="s">
        <v>288</v>
      </c>
      <c r="S377" s="14" t="s">
        <v>288</v>
      </c>
      <c r="T377" s="14" t="s">
        <v>17</v>
      </c>
      <c r="U377" s="14" t="s">
        <v>183</v>
      </c>
      <c r="V377" s="14" t="s">
        <v>6</v>
      </c>
      <c r="W377" s="14" t="s">
        <v>84</v>
      </c>
      <c r="X377" s="14" t="s">
        <v>81</v>
      </c>
      <c r="Y377" s="14" t="s">
        <v>82</v>
      </c>
      <c r="Z377" s="14" t="s">
        <v>82</v>
      </c>
      <c r="AA377" s="14" t="s">
        <v>7</v>
      </c>
      <c r="AB377" s="14" t="s">
        <v>2316</v>
      </c>
      <c r="AC377" s="14" t="s">
        <v>8</v>
      </c>
      <c r="AD377" s="14" t="s">
        <v>32</v>
      </c>
      <c r="AE377" s="14" t="s">
        <v>5</v>
      </c>
      <c r="AF377" s="14" t="s">
        <v>290</v>
      </c>
      <c r="AG377" s="14" t="s">
        <v>291</v>
      </c>
      <c r="AH377" s="14" t="s">
        <v>2317</v>
      </c>
      <c r="AI377">
        <v>47179822</v>
      </c>
      <c r="AJ377" s="16">
        <v>45439.977048611108</v>
      </c>
      <c r="AK377">
        <v>1</v>
      </c>
      <c r="AL377">
        <v>156.61000000000001</v>
      </c>
      <c r="AM377">
        <v>28.19</v>
      </c>
      <c r="AN377">
        <v>184.8</v>
      </c>
      <c r="AO377" s="14" t="e">
        <f>VLOOKUP(PaquetesTramos_estados_1[[#This Row],[tienda_stock]],#REF!,2,0)</f>
        <v>#REF!</v>
      </c>
      <c r="AP377" s="18">
        <v>1.0138888888888888</v>
      </c>
      <c r="AQ377" s="19">
        <f>IF(PaquetesTramos_estados_1[[#This Row],[estado_paquete]]="Empaquetado","listo",PaquetesTramos_estados_1[[#This Row],[pagado]]+(PaquetesTramos_estados_1[[#This Row],[Lead Time]]-1))</f>
        <v>45439.990937499999</v>
      </c>
      <c r="AR377" s="16" t="e">
        <f ca="1">IF(PaquetesTramos_estados_1[[#This Row],[estado_paquete]]="empaquetado","listo",TEXT((DAY(TODAY())-DAY(PaquetesTramos_estados_1[[#This Row],[pagado]])),"dd")&amp;" Dias")</f>
        <v>#VALUE!</v>
      </c>
      <c r="AS3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7" s="19" t="str">
        <f t="shared" si="5"/>
        <v>23:26</v>
      </c>
    </row>
    <row r="378" spans="1:46" x14ac:dyDescent="0.25">
      <c r="A378" s="14" t="s">
        <v>2318</v>
      </c>
      <c r="B378" s="14" t="s">
        <v>17</v>
      </c>
      <c r="C378" s="14" t="s">
        <v>149</v>
      </c>
      <c r="D378" s="14" t="s">
        <v>1</v>
      </c>
      <c r="E378" s="14" t="s">
        <v>1</v>
      </c>
      <c r="F378" s="14" t="s">
        <v>15</v>
      </c>
      <c r="G378" s="14" t="s">
        <v>437</v>
      </c>
      <c r="H378" s="14" t="s">
        <v>288</v>
      </c>
      <c r="I378" s="14" t="s">
        <v>288</v>
      </c>
      <c r="J378" s="15">
        <v>45441</v>
      </c>
      <c r="K378" s="14" t="s">
        <v>2319</v>
      </c>
      <c r="L378" s="16">
        <v>45440.275254629632</v>
      </c>
      <c r="M378" s="16"/>
      <c r="N378" s="16"/>
      <c r="O378" s="14" t="s">
        <v>288</v>
      </c>
      <c r="P378" s="14" t="s">
        <v>288</v>
      </c>
      <c r="Q378" s="14" t="s">
        <v>288</v>
      </c>
      <c r="R378" s="14" t="s">
        <v>288</v>
      </c>
      <c r="S378" s="14" t="s">
        <v>288</v>
      </c>
      <c r="T378" s="14" t="s">
        <v>17</v>
      </c>
      <c r="U378" s="14" t="s">
        <v>5</v>
      </c>
      <c r="V378" s="14" t="s">
        <v>6</v>
      </c>
      <c r="W378" s="14" t="s">
        <v>149</v>
      </c>
      <c r="X378" s="14" t="s">
        <v>1</v>
      </c>
      <c r="Y378" s="14" t="s">
        <v>1</v>
      </c>
      <c r="Z378" s="14" t="s">
        <v>15</v>
      </c>
      <c r="AA378" s="14" t="s">
        <v>7</v>
      </c>
      <c r="AB378" s="14" t="s">
        <v>2320</v>
      </c>
      <c r="AC378" s="14" t="s">
        <v>8</v>
      </c>
      <c r="AD378" s="14" t="s">
        <v>32</v>
      </c>
      <c r="AE378" s="14" t="s">
        <v>5</v>
      </c>
      <c r="AF378" s="14" t="s">
        <v>290</v>
      </c>
      <c r="AG378" s="14" t="s">
        <v>291</v>
      </c>
      <c r="AH378" s="14" t="s">
        <v>2321</v>
      </c>
      <c r="AI378">
        <v>40529119</v>
      </c>
      <c r="AJ378" s="16">
        <v>45440.275254629632</v>
      </c>
      <c r="AK378">
        <v>1</v>
      </c>
      <c r="AL378">
        <v>108.98</v>
      </c>
      <c r="AM378">
        <v>19.62</v>
      </c>
      <c r="AN378">
        <v>128.6</v>
      </c>
      <c r="AO378" s="14" t="e">
        <f>VLOOKUP(PaquetesTramos_estados_1[[#This Row],[tienda_stock]],#REF!,2,0)</f>
        <v>#REF!</v>
      </c>
      <c r="AP378" s="18">
        <v>1.0138888888888888</v>
      </c>
      <c r="AQ378" s="19">
        <f>IF(PaquetesTramos_estados_1[[#This Row],[estado_paquete]]="Empaquetado","listo",PaquetesTramos_estados_1[[#This Row],[pagado]]+(PaquetesTramos_estados_1[[#This Row],[Lead Time]]-1))</f>
        <v>45440.289143518523</v>
      </c>
      <c r="AR378" s="16" t="e">
        <f ca="1">IF(PaquetesTramos_estados_1[[#This Row],[estado_paquete]]="empaquetado","listo",TEXT((DAY(TODAY())-DAY(PaquetesTramos_estados_1[[#This Row],[pagado]])),"dd")&amp;" Dias")</f>
        <v>#VALUE!</v>
      </c>
      <c r="AS3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8" s="19" t="str">
        <f t="shared" si="5"/>
        <v>06:36</v>
      </c>
    </row>
    <row r="379" spans="1:46" x14ac:dyDescent="0.25">
      <c r="A379" s="14" t="s">
        <v>2322</v>
      </c>
      <c r="B379" s="14" t="s">
        <v>17</v>
      </c>
      <c r="C379" s="14" t="s">
        <v>161</v>
      </c>
      <c r="D379" s="14" t="s">
        <v>1</v>
      </c>
      <c r="E379" s="14" t="s">
        <v>1</v>
      </c>
      <c r="F379" s="14" t="s">
        <v>1</v>
      </c>
      <c r="G379" s="14" t="s">
        <v>288</v>
      </c>
      <c r="H379" s="14" t="s">
        <v>288</v>
      </c>
      <c r="I379" s="14" t="s">
        <v>288</v>
      </c>
      <c r="J379" s="15">
        <v>45440</v>
      </c>
      <c r="K379" s="14" t="s">
        <v>2323</v>
      </c>
      <c r="L379" s="16">
        <v>45440.289004629631</v>
      </c>
      <c r="M379" s="16"/>
      <c r="N379" s="16"/>
      <c r="O379" s="14" t="s">
        <v>288</v>
      </c>
      <c r="P379" s="14" t="s">
        <v>288</v>
      </c>
      <c r="Q379" s="14" t="s">
        <v>288</v>
      </c>
      <c r="R379" s="14" t="s">
        <v>288</v>
      </c>
      <c r="S379" s="14" t="s">
        <v>288</v>
      </c>
      <c r="T379" s="14" t="s">
        <v>17</v>
      </c>
      <c r="U379" s="14" t="s">
        <v>161</v>
      </c>
      <c r="V379" s="14" t="s">
        <v>85</v>
      </c>
      <c r="W379" s="14" t="s">
        <v>161</v>
      </c>
      <c r="X379" s="14" t="s">
        <v>1</v>
      </c>
      <c r="Y379" s="14" t="s">
        <v>1</v>
      </c>
      <c r="Z379" s="14" t="s">
        <v>1</v>
      </c>
      <c r="AA379" s="14" t="s">
        <v>7</v>
      </c>
      <c r="AB379" s="14" t="s">
        <v>2324</v>
      </c>
      <c r="AC379" s="14" t="s">
        <v>8</v>
      </c>
      <c r="AD379" s="14" t="s">
        <v>27</v>
      </c>
      <c r="AE379" s="14" t="s">
        <v>5</v>
      </c>
      <c r="AF379" s="14" t="s">
        <v>290</v>
      </c>
      <c r="AG379" s="14" t="s">
        <v>291</v>
      </c>
      <c r="AH379" s="14" t="s">
        <v>2325</v>
      </c>
      <c r="AI379">
        <v>48490915</v>
      </c>
      <c r="AJ379" s="16">
        <v>45440.289004629631</v>
      </c>
      <c r="AK379">
        <v>2</v>
      </c>
      <c r="AL379">
        <v>118.48</v>
      </c>
      <c r="AM379">
        <v>21.32</v>
      </c>
      <c r="AN379">
        <v>139.80000000000001</v>
      </c>
      <c r="AO379" s="14" t="e">
        <f>VLOOKUP(PaquetesTramos_estados_1[[#This Row],[tienda_stock]],#REF!,2,0)</f>
        <v>#REF!</v>
      </c>
      <c r="AP379" s="18">
        <v>1.0138888888888888</v>
      </c>
      <c r="AQ379" s="19">
        <f>IF(PaquetesTramos_estados_1[[#This Row],[estado_paquete]]="Empaquetado","listo",PaquetesTramos_estados_1[[#This Row],[pagado]]+(PaquetesTramos_estados_1[[#This Row],[Lead Time]]-1))</f>
        <v>45440.302893518521</v>
      </c>
      <c r="AR379" s="16" t="e">
        <f ca="1">IF(PaquetesTramos_estados_1[[#This Row],[estado_paquete]]="empaquetado","listo",TEXT((DAY(TODAY())-DAY(PaquetesTramos_estados_1[[#This Row],[pagado]])),"dd")&amp;" Dias")</f>
        <v>#VALUE!</v>
      </c>
      <c r="AS3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379" s="19" t="str">
        <f t="shared" si="5"/>
        <v>06:56</v>
      </c>
    </row>
    <row r="380" spans="1:46" x14ac:dyDescent="0.25">
      <c r="A380" s="14" t="s">
        <v>2326</v>
      </c>
      <c r="B380" s="14" t="s">
        <v>292</v>
      </c>
      <c r="C380" s="14" t="s">
        <v>288</v>
      </c>
      <c r="D380" s="14" t="s">
        <v>1</v>
      </c>
      <c r="E380" s="14" t="s">
        <v>228</v>
      </c>
      <c r="F380" s="14" t="s">
        <v>228</v>
      </c>
      <c r="G380" s="14" t="s">
        <v>30</v>
      </c>
      <c r="H380" s="14" t="s">
        <v>288</v>
      </c>
      <c r="I380" s="14" t="s">
        <v>288</v>
      </c>
      <c r="J380" s="15">
        <v>45442</v>
      </c>
      <c r="K380" s="14" t="s">
        <v>2327</v>
      </c>
      <c r="L380" s="16">
        <v>45439.933125000003</v>
      </c>
      <c r="M380" s="16">
        <v>45439.994340277779</v>
      </c>
      <c r="N380" s="16"/>
      <c r="O380" s="14" t="s">
        <v>288</v>
      </c>
      <c r="P380" s="14" t="s">
        <v>288</v>
      </c>
      <c r="Q380" s="14" t="s">
        <v>288</v>
      </c>
      <c r="R380" s="14" t="s">
        <v>288</v>
      </c>
      <c r="S380" s="14" t="s">
        <v>288</v>
      </c>
      <c r="T380" s="14" t="s">
        <v>292</v>
      </c>
      <c r="U380" s="14" t="s">
        <v>5</v>
      </c>
      <c r="V380" s="14" t="s">
        <v>87</v>
      </c>
      <c r="W380" s="14" t="s">
        <v>288</v>
      </c>
      <c r="X380" s="14" t="s">
        <v>288</v>
      </c>
      <c r="Y380" s="14" t="s">
        <v>288</v>
      </c>
      <c r="Z380" s="14" t="s">
        <v>288</v>
      </c>
      <c r="AA380" s="14" t="s">
        <v>56</v>
      </c>
      <c r="AB380" s="14" t="s">
        <v>2328</v>
      </c>
      <c r="AC380" s="14" t="s">
        <v>8</v>
      </c>
      <c r="AD380" s="14" t="s">
        <v>32</v>
      </c>
      <c r="AE380" s="14" t="s">
        <v>5</v>
      </c>
      <c r="AF380" s="14" t="s">
        <v>290</v>
      </c>
      <c r="AG380" s="14" t="s">
        <v>291</v>
      </c>
      <c r="AH380" s="14" t="s">
        <v>2329</v>
      </c>
      <c r="AI380">
        <v>40932770</v>
      </c>
      <c r="AJ380" s="16">
        <v>45439.933125000003</v>
      </c>
      <c r="AK380">
        <v>2</v>
      </c>
      <c r="AL380">
        <v>258.98</v>
      </c>
      <c r="AM380">
        <v>46.62</v>
      </c>
      <c r="AN380">
        <v>305.60000000000002</v>
      </c>
      <c r="AO380" s="14" t="e">
        <f>VLOOKUP(PaquetesTramos_estados_1[[#This Row],[tienda_stock]],#REF!,2,0)</f>
        <v>#REF!</v>
      </c>
      <c r="AP380" s="18">
        <v>1.0138888888888888</v>
      </c>
      <c r="AQ380" s="19" t="str">
        <f>IF(PaquetesTramos_estados_1[[#This Row],[estado_paquete]]="Empaquetado","listo",PaquetesTramos_estados_1[[#This Row],[pagado]]+(PaquetesTramos_estados_1[[#This Row],[Lead Time]]-1))</f>
        <v>listo</v>
      </c>
      <c r="AR380" s="16" t="str">
        <f ca="1">IF(PaquetesTramos_estados_1[[#This Row],[estado_paquete]]="empaquetado","listo",TEXT((DAY(TODAY())-DAY(PaquetesTramos_estados_1[[#This Row],[pagado]])),"dd")&amp;" Dias")</f>
        <v>listo</v>
      </c>
      <c r="AS380" s="14" t="str">
        <f ca="1">IF(PaquetesTramos_estados_1[[#This Row],[estado_paquete]]="Empaquetado","listo",IF(NOW()&lt;PaquetesTramos_estados_1[[#This Row],[TimeLimite]],"Dentro de Tiempo","Fuera de Tiempo"))</f>
        <v>listo</v>
      </c>
      <c r="AT380" s="19" t="str">
        <f t="shared" si="5"/>
        <v>22:23</v>
      </c>
    </row>
    <row r="381" spans="1:46" x14ac:dyDescent="0.25">
      <c r="A381" s="14" t="s">
        <v>2330</v>
      </c>
      <c r="B381" s="14" t="s">
        <v>17</v>
      </c>
      <c r="C381" s="14" t="s">
        <v>5</v>
      </c>
      <c r="D381" s="14" t="s">
        <v>1</v>
      </c>
      <c r="E381" s="14" t="s">
        <v>1</v>
      </c>
      <c r="F381" s="14" t="s">
        <v>19</v>
      </c>
      <c r="G381" s="14" t="s">
        <v>3</v>
      </c>
      <c r="H381" s="14" t="s">
        <v>288</v>
      </c>
      <c r="I381" s="14" t="s">
        <v>288</v>
      </c>
      <c r="J381" s="15">
        <v>45442</v>
      </c>
      <c r="K381" s="14" t="s">
        <v>2331</v>
      </c>
      <c r="L381" s="16">
        <v>45439.933125000003</v>
      </c>
      <c r="M381" s="16"/>
      <c r="N381" s="16"/>
      <c r="O381" s="14" t="s">
        <v>288</v>
      </c>
      <c r="P381" s="14" t="s">
        <v>288</v>
      </c>
      <c r="Q381" s="14" t="s">
        <v>288</v>
      </c>
      <c r="R381" s="14" t="s">
        <v>288</v>
      </c>
      <c r="S381" s="14" t="s">
        <v>288</v>
      </c>
      <c r="T381" s="14" t="s">
        <v>17</v>
      </c>
      <c r="U381" s="14" t="s">
        <v>18</v>
      </c>
      <c r="V381" s="14" t="s">
        <v>87</v>
      </c>
      <c r="W381" s="14" t="s">
        <v>288</v>
      </c>
      <c r="X381" s="14" t="s">
        <v>288</v>
      </c>
      <c r="Y381" s="14" t="s">
        <v>288</v>
      </c>
      <c r="Z381" s="14" t="s">
        <v>288</v>
      </c>
      <c r="AA381" s="14" t="s">
        <v>56</v>
      </c>
      <c r="AB381" s="14" t="s">
        <v>2328</v>
      </c>
      <c r="AC381" s="14" t="s">
        <v>8</v>
      </c>
      <c r="AD381" s="14" t="s">
        <v>32</v>
      </c>
      <c r="AE381" s="14" t="s">
        <v>5</v>
      </c>
      <c r="AF381" s="14" t="s">
        <v>290</v>
      </c>
      <c r="AG381" s="14" t="s">
        <v>291</v>
      </c>
      <c r="AH381" s="14" t="s">
        <v>2329</v>
      </c>
      <c r="AI381">
        <v>40932770</v>
      </c>
      <c r="AJ381" s="16">
        <v>45439.933125000003</v>
      </c>
      <c r="AK381">
        <v>2</v>
      </c>
      <c r="AL381">
        <v>258.98</v>
      </c>
      <c r="AM381">
        <v>46.62</v>
      </c>
      <c r="AN381">
        <v>305.60000000000002</v>
      </c>
      <c r="AO381" s="14" t="e">
        <f>VLOOKUP(PaquetesTramos_estados_1[[#This Row],[tienda_stock]],#REF!,2,0)</f>
        <v>#REF!</v>
      </c>
      <c r="AP381" s="18">
        <v>1.0138888888888888</v>
      </c>
      <c r="AQ381" s="19">
        <f>IF(PaquetesTramos_estados_1[[#This Row],[estado_paquete]]="Empaquetado","listo",PaquetesTramos_estados_1[[#This Row],[pagado]]+(PaquetesTramos_estados_1[[#This Row],[Lead Time]]-1))</f>
        <v>45439.947013888894</v>
      </c>
      <c r="AR381" s="16" t="e">
        <f ca="1">IF(PaquetesTramos_estados_1[[#This Row],[estado_paquete]]="empaquetado","listo",TEXT((DAY(TODAY())-DAY(PaquetesTramos_estados_1[[#This Row],[pagado]])),"dd")&amp;" Dias")</f>
        <v>#VALUE!</v>
      </c>
      <c r="AS3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381" s="19" t="str">
        <f t="shared" si="5"/>
        <v>22:23</v>
      </c>
    </row>
    <row r="382" spans="1:46" x14ac:dyDescent="0.25">
      <c r="A382" s="14" t="s">
        <v>2450</v>
      </c>
      <c r="B382" s="14" t="s">
        <v>17</v>
      </c>
      <c r="C382" s="14" t="s">
        <v>5</v>
      </c>
      <c r="D382" s="14" t="s">
        <v>1</v>
      </c>
      <c r="E382" s="14" t="s">
        <v>1</v>
      </c>
      <c r="F382" s="14" t="s">
        <v>19</v>
      </c>
      <c r="G382" s="14" t="s">
        <v>3</v>
      </c>
      <c r="H382" s="14" t="s">
        <v>288</v>
      </c>
      <c r="I382" s="14" t="s">
        <v>288</v>
      </c>
      <c r="J382" s="15">
        <v>45440</v>
      </c>
      <c r="K382" s="14" t="s">
        <v>2451</v>
      </c>
      <c r="L382" s="16">
        <v>45438.882939814815</v>
      </c>
      <c r="M382" s="16"/>
      <c r="N382" s="16"/>
      <c r="O382" s="14" t="s">
        <v>288</v>
      </c>
      <c r="P382" s="14" t="s">
        <v>288</v>
      </c>
      <c r="Q382" s="14" t="s">
        <v>288</v>
      </c>
      <c r="R382" s="14" t="s">
        <v>288</v>
      </c>
      <c r="S382" s="14" t="s">
        <v>288</v>
      </c>
      <c r="T382" s="14" t="s">
        <v>17</v>
      </c>
      <c r="U382" s="14" t="s">
        <v>18</v>
      </c>
      <c r="V382" s="14" t="s">
        <v>87</v>
      </c>
      <c r="W382" s="14" t="s">
        <v>288</v>
      </c>
      <c r="X382" s="14" t="s">
        <v>288</v>
      </c>
      <c r="Y382" s="14" t="s">
        <v>288</v>
      </c>
      <c r="Z382" s="14" t="s">
        <v>288</v>
      </c>
      <c r="AA382" s="14" t="s">
        <v>56</v>
      </c>
      <c r="AB382" s="14" t="s">
        <v>2344</v>
      </c>
      <c r="AC382" s="14" t="s">
        <v>8</v>
      </c>
      <c r="AD382" s="14" t="s">
        <v>93</v>
      </c>
      <c r="AE382" s="14" t="s">
        <v>5</v>
      </c>
      <c r="AF382" s="14" t="s">
        <v>290</v>
      </c>
      <c r="AG382" s="14" t="s">
        <v>291</v>
      </c>
      <c r="AH382" s="14" t="s">
        <v>2345</v>
      </c>
      <c r="AI382">
        <v>77013365</v>
      </c>
      <c r="AJ382" s="16">
        <v>45438.882939814815</v>
      </c>
      <c r="AK382">
        <v>4</v>
      </c>
      <c r="AL382">
        <v>572.71</v>
      </c>
      <c r="AM382">
        <v>103.09</v>
      </c>
      <c r="AN382">
        <v>675.8</v>
      </c>
      <c r="AO382" s="14" t="e">
        <f>VLOOKUP(PaquetesTramos_estados_1[[#This Row],[tienda_stock]],#REF!,2,0)</f>
        <v>#REF!</v>
      </c>
      <c r="AP382" s="18">
        <v>1.0138888888888888</v>
      </c>
      <c r="AQ382" s="19">
        <f>IF(PaquetesTramos_estados_1[[#This Row],[estado_paquete]]="Empaquetado","listo",PaquetesTramos_estados_1[[#This Row],[pagado]]+(PaquetesTramos_estados_1[[#This Row],[Lead Time]]-1))</f>
        <v>45438.896828703706</v>
      </c>
      <c r="AR382" s="16" t="e">
        <f ca="1">IF(PaquetesTramos_estados_1[[#This Row],[estado_paquete]]="empaquetado","listo",TEXT((DAY(TODAY())-DAY(PaquetesTramos_estados_1[[#This Row],[pagado]])),"dd")&amp;" Dias")</f>
        <v>#VALUE!</v>
      </c>
      <c r="AS3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382" s="19" t="str">
        <f t="shared" si="5"/>
        <v>21:11</v>
      </c>
    </row>
    <row r="383" spans="1:46" x14ac:dyDescent="0.25">
      <c r="A383" s="14" t="s">
        <v>2342</v>
      </c>
      <c r="B383" s="14" t="s">
        <v>292</v>
      </c>
      <c r="C383" s="14" t="s">
        <v>288</v>
      </c>
      <c r="D383" s="14" t="s">
        <v>91</v>
      </c>
      <c r="E383" s="14" t="s">
        <v>91</v>
      </c>
      <c r="F383" s="14" t="s">
        <v>320</v>
      </c>
      <c r="G383" s="14" t="s">
        <v>30</v>
      </c>
      <c r="H383" s="14" t="s">
        <v>288</v>
      </c>
      <c r="I383" s="14" t="s">
        <v>288</v>
      </c>
      <c r="J383" s="15">
        <v>45440</v>
      </c>
      <c r="K383" s="14" t="s">
        <v>2343</v>
      </c>
      <c r="L383" s="16">
        <v>45438.882939814815</v>
      </c>
      <c r="M383" s="16">
        <v>45439.211053240739</v>
      </c>
      <c r="N383" s="16"/>
      <c r="O383" s="14" t="s">
        <v>288</v>
      </c>
      <c r="P383" s="14" t="s">
        <v>288</v>
      </c>
      <c r="Q383" s="14" t="s">
        <v>288</v>
      </c>
      <c r="R383" s="14" t="s">
        <v>288</v>
      </c>
      <c r="S383" s="14" t="s">
        <v>288</v>
      </c>
      <c r="T383" s="14" t="s">
        <v>292</v>
      </c>
      <c r="U383" s="14" t="s">
        <v>5</v>
      </c>
      <c r="V383" s="14" t="s">
        <v>87</v>
      </c>
      <c r="W383" s="14" t="s">
        <v>288</v>
      </c>
      <c r="X383" s="14" t="s">
        <v>288</v>
      </c>
      <c r="Y383" s="14" t="s">
        <v>288</v>
      </c>
      <c r="Z383" s="14" t="s">
        <v>288</v>
      </c>
      <c r="AA383" s="14" t="s">
        <v>56</v>
      </c>
      <c r="AB383" s="14" t="s">
        <v>2344</v>
      </c>
      <c r="AC383" s="14" t="s">
        <v>8</v>
      </c>
      <c r="AD383" s="14" t="s">
        <v>93</v>
      </c>
      <c r="AE383" s="14" t="s">
        <v>5</v>
      </c>
      <c r="AF383" s="14" t="s">
        <v>290</v>
      </c>
      <c r="AG383" s="14" t="s">
        <v>291</v>
      </c>
      <c r="AH383" s="14" t="s">
        <v>2345</v>
      </c>
      <c r="AI383">
        <v>77013365</v>
      </c>
      <c r="AJ383" s="16">
        <v>45438.882939814815</v>
      </c>
      <c r="AK383">
        <v>4</v>
      </c>
      <c r="AL383">
        <v>572.71</v>
      </c>
      <c r="AM383">
        <v>103.09</v>
      </c>
      <c r="AN383">
        <v>675.8</v>
      </c>
      <c r="AO383" s="14" t="e">
        <f>VLOOKUP(PaquetesTramos_estados_1[[#This Row],[tienda_stock]],#REF!,2,0)</f>
        <v>#REF!</v>
      </c>
      <c r="AP383" s="18">
        <v>1.0138888888888888</v>
      </c>
      <c r="AQ383" s="19" t="str">
        <f>IF(PaquetesTramos_estados_1[[#This Row],[estado_paquete]]="Empaquetado","listo",PaquetesTramos_estados_1[[#This Row],[pagado]]+(PaquetesTramos_estados_1[[#This Row],[Lead Time]]-1))</f>
        <v>listo</v>
      </c>
      <c r="AR383" s="16" t="str">
        <f ca="1">IF(PaquetesTramos_estados_1[[#This Row],[estado_paquete]]="empaquetado","listo",TEXT((DAY(TODAY())-DAY(PaquetesTramos_estados_1[[#This Row],[pagado]])),"dd")&amp;" Dias")</f>
        <v>listo</v>
      </c>
      <c r="AS383" s="14" t="str">
        <f ca="1">IF(PaquetesTramos_estados_1[[#This Row],[estado_paquete]]="Empaquetado","listo",IF(NOW()&lt;PaquetesTramos_estados_1[[#This Row],[TimeLimite]],"Dentro de Tiempo","Fuera de Tiempo"))</f>
        <v>listo</v>
      </c>
      <c r="AT383" s="19" t="str">
        <f t="shared" si="5"/>
        <v>21:11</v>
      </c>
    </row>
    <row r="384" spans="1:46" x14ac:dyDescent="0.25">
      <c r="A384" s="14" t="s">
        <v>2452</v>
      </c>
      <c r="B384" s="14" t="s">
        <v>17</v>
      </c>
      <c r="C384" s="14" t="s">
        <v>5</v>
      </c>
      <c r="D384" s="14" t="s">
        <v>1</v>
      </c>
      <c r="E384" s="14" t="s">
        <v>1</v>
      </c>
      <c r="F384" s="14" t="s">
        <v>19</v>
      </c>
      <c r="G384" s="14" t="s">
        <v>3</v>
      </c>
      <c r="H384" s="14" t="s">
        <v>288</v>
      </c>
      <c r="I384" s="14" t="s">
        <v>288</v>
      </c>
      <c r="J384" s="15">
        <v>45442</v>
      </c>
      <c r="K384" s="14" t="s">
        <v>2453</v>
      </c>
      <c r="L384" s="16">
        <v>45439.609305555554</v>
      </c>
      <c r="M384" s="16"/>
      <c r="N384" s="16"/>
      <c r="O384" s="14" t="s">
        <v>288</v>
      </c>
      <c r="P384" s="14" t="s">
        <v>288</v>
      </c>
      <c r="Q384" s="14" t="s">
        <v>288</v>
      </c>
      <c r="R384" s="14" t="s">
        <v>288</v>
      </c>
      <c r="S384" s="14" t="s">
        <v>288</v>
      </c>
      <c r="T384" s="14" t="s">
        <v>17</v>
      </c>
      <c r="U384" s="14" t="s">
        <v>18</v>
      </c>
      <c r="V384" s="14" t="s">
        <v>6</v>
      </c>
      <c r="W384" s="14" t="s">
        <v>101</v>
      </c>
      <c r="X384" s="14" t="s">
        <v>102</v>
      </c>
      <c r="Y384" s="14" t="s">
        <v>103</v>
      </c>
      <c r="Z384" s="14" t="s">
        <v>102</v>
      </c>
      <c r="AA384" s="14" t="s">
        <v>56</v>
      </c>
      <c r="AB384" s="14" t="s">
        <v>2454</v>
      </c>
      <c r="AC384" s="14" t="s">
        <v>8</v>
      </c>
      <c r="AD384" s="14" t="s">
        <v>88</v>
      </c>
      <c r="AE384" s="14" t="s">
        <v>5</v>
      </c>
      <c r="AF384" s="14" t="s">
        <v>290</v>
      </c>
      <c r="AG384" s="14" t="s">
        <v>291</v>
      </c>
      <c r="AH384" s="14" t="s">
        <v>2455</v>
      </c>
      <c r="AI384">
        <v>71583268</v>
      </c>
      <c r="AJ384" s="16">
        <v>45439.609305555554</v>
      </c>
      <c r="AK384">
        <v>3</v>
      </c>
      <c r="AL384">
        <v>392.97</v>
      </c>
      <c r="AM384">
        <v>70.73</v>
      </c>
      <c r="AN384">
        <v>463.7</v>
      </c>
      <c r="AO384" s="14" t="e">
        <f>VLOOKUP(PaquetesTramos_estados_1[[#This Row],[tienda_stock]],#REF!,2,0)</f>
        <v>#REF!</v>
      </c>
      <c r="AP384" s="18">
        <v>1.0138888888888888</v>
      </c>
      <c r="AQ384" s="19">
        <f>IF(PaquetesTramos_estados_1[[#This Row],[estado_paquete]]="Empaquetado","listo",PaquetesTramos_estados_1[[#This Row],[pagado]]+(PaquetesTramos_estados_1[[#This Row],[Lead Time]]-1))</f>
        <v>45439.623194444444</v>
      </c>
      <c r="AR384" s="16" t="e">
        <f ca="1">IF(PaquetesTramos_estados_1[[#This Row],[estado_paquete]]="empaquetado","listo",TEXT((DAY(TODAY())-DAY(PaquetesTramos_estados_1[[#This Row],[pagado]])),"dd")&amp;" Dias")</f>
        <v>#VALUE!</v>
      </c>
      <c r="AS384" s="14" t="str">
        <f ca="1">IF(PaquetesTramos_estados_1[[#This Row],[estado_paquete]]="Empaquetado","listo",IF(NOW()&lt;PaquetesTramos_estados_1[[#This Row],[TimeLimite]],"Dentro de Tiempo","Fuera de Tiempo"))</f>
        <v>Fuera de Tiempo</v>
      </c>
      <c r="AT384" s="19" t="str">
        <f t="shared" si="5"/>
        <v>14:37</v>
      </c>
    </row>
    <row r="385" spans="1:46" x14ac:dyDescent="0.25">
      <c r="A385" s="14" t="s">
        <v>2456</v>
      </c>
      <c r="B385" s="14" t="s">
        <v>292</v>
      </c>
      <c r="C385" s="14" t="s">
        <v>101</v>
      </c>
      <c r="D385" s="14" t="s">
        <v>102</v>
      </c>
      <c r="E385" s="14" t="s">
        <v>103</v>
      </c>
      <c r="F385" s="14" t="s">
        <v>102</v>
      </c>
      <c r="G385" s="14" t="s">
        <v>35</v>
      </c>
      <c r="H385" s="14" t="s">
        <v>288</v>
      </c>
      <c r="I385" s="14" t="s">
        <v>288</v>
      </c>
      <c r="J385" s="15">
        <v>45442</v>
      </c>
      <c r="K385" s="14" t="s">
        <v>2457</v>
      </c>
      <c r="L385" s="16">
        <v>45439.609305555554</v>
      </c>
      <c r="M385" s="16">
        <v>45439.85628472222</v>
      </c>
      <c r="N385" s="16"/>
      <c r="O385" s="14" t="s">
        <v>288</v>
      </c>
      <c r="P385" s="14" t="s">
        <v>288</v>
      </c>
      <c r="Q385" s="14" t="s">
        <v>288</v>
      </c>
      <c r="R385" s="14" t="s">
        <v>288</v>
      </c>
      <c r="S385" s="14" t="s">
        <v>288</v>
      </c>
      <c r="T385" s="14" t="s">
        <v>292</v>
      </c>
      <c r="U385" s="14" t="s">
        <v>5</v>
      </c>
      <c r="V385" s="14" t="s">
        <v>6</v>
      </c>
      <c r="W385" s="14" t="s">
        <v>101</v>
      </c>
      <c r="X385" s="14" t="s">
        <v>102</v>
      </c>
      <c r="Y385" s="14" t="s">
        <v>103</v>
      </c>
      <c r="Z385" s="14" t="s">
        <v>102</v>
      </c>
      <c r="AA385" s="14" t="s">
        <v>56</v>
      </c>
      <c r="AB385" s="14" t="s">
        <v>2454</v>
      </c>
      <c r="AC385" s="14" t="s">
        <v>8</v>
      </c>
      <c r="AD385" s="14" t="s">
        <v>88</v>
      </c>
      <c r="AE385" s="14" t="s">
        <v>5</v>
      </c>
      <c r="AF385" s="14" t="s">
        <v>290</v>
      </c>
      <c r="AG385" s="14" t="s">
        <v>291</v>
      </c>
      <c r="AH385" s="14" t="s">
        <v>2455</v>
      </c>
      <c r="AI385">
        <v>71583268</v>
      </c>
      <c r="AJ385" s="16">
        <v>45439.609305555554</v>
      </c>
      <c r="AK385">
        <v>3</v>
      </c>
      <c r="AL385">
        <v>392.97</v>
      </c>
      <c r="AM385">
        <v>70.73</v>
      </c>
      <c r="AN385">
        <v>463.7</v>
      </c>
      <c r="AO385" s="14" t="e">
        <f>VLOOKUP(PaquetesTramos_estados_1[[#This Row],[tienda_stock]],#REF!,2,0)</f>
        <v>#REF!</v>
      </c>
      <c r="AP385" s="18">
        <v>1.0138888888888888</v>
      </c>
      <c r="AQ385" s="19" t="str">
        <f>IF(PaquetesTramos_estados_1[[#This Row],[estado_paquete]]="Empaquetado","listo",PaquetesTramos_estados_1[[#This Row],[pagado]]+(PaquetesTramos_estados_1[[#This Row],[Lead Time]]-1))</f>
        <v>listo</v>
      </c>
      <c r="AR385" s="16" t="str">
        <f ca="1">IF(PaquetesTramos_estados_1[[#This Row],[estado_paquete]]="empaquetado","listo",TEXT((DAY(TODAY())-DAY(PaquetesTramos_estados_1[[#This Row],[pagado]])),"dd")&amp;" Dias")</f>
        <v>listo</v>
      </c>
      <c r="AS385" s="14" t="str">
        <f ca="1">IF(PaquetesTramos_estados_1[[#This Row],[estado_paquete]]="Empaquetado","listo",IF(NOW()&lt;PaquetesTramos_estados_1[[#This Row],[TimeLimite]],"Dentro de Tiempo","Fuera de Tiempo"))</f>
        <v>listo</v>
      </c>
      <c r="AT385" s="19" t="str">
        <f t="shared" si="5"/>
        <v>14:37</v>
      </c>
    </row>
    <row r="386" spans="1:46" x14ac:dyDescent="0.25">
      <c r="A386" s="14" t="s">
        <v>2458</v>
      </c>
      <c r="B386" s="14" t="s">
        <v>17</v>
      </c>
      <c r="C386" s="14" t="s">
        <v>5</v>
      </c>
      <c r="D386" s="14" t="s">
        <v>1</v>
      </c>
      <c r="E386" s="14" t="s">
        <v>1</v>
      </c>
      <c r="F386" s="14" t="s">
        <v>19</v>
      </c>
      <c r="G386" s="14" t="s">
        <v>3</v>
      </c>
      <c r="H386" s="14" t="s">
        <v>288</v>
      </c>
      <c r="I386" s="14" t="s">
        <v>288</v>
      </c>
      <c r="J386" s="15">
        <v>45447</v>
      </c>
      <c r="K386" s="14" t="s">
        <v>2459</v>
      </c>
      <c r="L386" s="16">
        <v>45439.662361111114</v>
      </c>
      <c r="M386" s="16"/>
      <c r="N386" s="16"/>
      <c r="O386" s="14" t="s">
        <v>288</v>
      </c>
      <c r="P386" s="14" t="s">
        <v>288</v>
      </c>
      <c r="Q386" s="14" t="s">
        <v>288</v>
      </c>
      <c r="R386" s="14" t="s">
        <v>288</v>
      </c>
      <c r="S386" s="14" t="s">
        <v>288</v>
      </c>
      <c r="T386" s="14" t="s">
        <v>17</v>
      </c>
      <c r="U386" s="14" t="s">
        <v>18</v>
      </c>
      <c r="V386" s="14" t="s">
        <v>87</v>
      </c>
      <c r="W386" s="14" t="s">
        <v>288</v>
      </c>
      <c r="X386" s="14" t="s">
        <v>288</v>
      </c>
      <c r="Y386" s="14" t="s">
        <v>288</v>
      </c>
      <c r="Z386" s="14" t="s">
        <v>288</v>
      </c>
      <c r="AA386" s="14" t="s">
        <v>56</v>
      </c>
      <c r="AB386" s="14" t="s">
        <v>2369</v>
      </c>
      <c r="AC386" s="14" t="s">
        <v>8</v>
      </c>
      <c r="AD386" s="14" t="s">
        <v>93</v>
      </c>
      <c r="AE386" s="14" t="s">
        <v>5</v>
      </c>
      <c r="AF386" s="14" t="s">
        <v>290</v>
      </c>
      <c r="AG386" s="14" t="s">
        <v>291</v>
      </c>
      <c r="AH386" s="14" t="s">
        <v>2370</v>
      </c>
      <c r="AI386">
        <v>47953396</v>
      </c>
      <c r="AJ386" s="16">
        <v>45439.662361111114</v>
      </c>
      <c r="AK386">
        <v>5</v>
      </c>
      <c r="AL386">
        <v>722.13</v>
      </c>
      <c r="AM386">
        <v>129.97</v>
      </c>
      <c r="AN386">
        <v>852.1</v>
      </c>
      <c r="AO386" s="14" t="e">
        <f>VLOOKUP(PaquetesTramos_estados_1[[#This Row],[tienda_stock]],#REF!,2,0)</f>
        <v>#REF!</v>
      </c>
      <c r="AP386" s="18">
        <v>1.0138888888888888</v>
      </c>
      <c r="AQ386" s="19">
        <f>IF(PaquetesTramos_estados_1[[#This Row],[estado_paquete]]="Empaquetado","listo",PaquetesTramos_estados_1[[#This Row],[pagado]]+(PaquetesTramos_estados_1[[#This Row],[Lead Time]]-1))</f>
        <v>45439.676250000004</v>
      </c>
      <c r="AR386" s="16" t="e">
        <f ca="1">IF(PaquetesTramos_estados_1[[#This Row],[estado_paquete]]="empaquetado","listo",TEXT((DAY(TODAY())-DAY(PaquetesTramos_estados_1[[#This Row],[pagado]])),"dd")&amp;" Dias")</f>
        <v>#VALUE!</v>
      </c>
      <c r="AS3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386" s="19" t="str">
        <f t="shared" ref="AT386:AT449" si="6">TEXT(L386,"HH:MM")</f>
        <v>15:53</v>
      </c>
    </row>
    <row r="387" spans="1:46" x14ac:dyDescent="0.25">
      <c r="A387" s="14" t="s">
        <v>2460</v>
      </c>
      <c r="B387" s="14" t="s">
        <v>292</v>
      </c>
      <c r="C387" s="14" t="s">
        <v>288</v>
      </c>
      <c r="D387" s="14" t="s">
        <v>40</v>
      </c>
      <c r="E387" s="14" t="s">
        <v>233</v>
      </c>
      <c r="F387" s="14" t="s">
        <v>1065</v>
      </c>
      <c r="G387" s="14" t="s">
        <v>30</v>
      </c>
      <c r="H387" s="14" t="s">
        <v>288</v>
      </c>
      <c r="I387" s="14" t="s">
        <v>288</v>
      </c>
      <c r="J387" s="15">
        <v>45447</v>
      </c>
      <c r="K387" s="14" t="s">
        <v>2461</v>
      </c>
      <c r="L387" s="16">
        <v>45439.662361111114</v>
      </c>
      <c r="M387" s="16">
        <v>45439.948020833333</v>
      </c>
      <c r="N387" s="16"/>
      <c r="O387" s="14" t="s">
        <v>288</v>
      </c>
      <c r="P387" s="14" t="s">
        <v>288</v>
      </c>
      <c r="Q387" s="14" t="s">
        <v>288</v>
      </c>
      <c r="R387" s="14" t="s">
        <v>288</v>
      </c>
      <c r="S387" s="14" t="s">
        <v>288</v>
      </c>
      <c r="T387" s="14" t="s">
        <v>292</v>
      </c>
      <c r="U387" s="14" t="s">
        <v>5</v>
      </c>
      <c r="V387" s="14" t="s">
        <v>87</v>
      </c>
      <c r="W387" s="14" t="s">
        <v>288</v>
      </c>
      <c r="X387" s="14" t="s">
        <v>288</v>
      </c>
      <c r="Y387" s="14" t="s">
        <v>288</v>
      </c>
      <c r="Z387" s="14" t="s">
        <v>288</v>
      </c>
      <c r="AA387" s="14" t="s">
        <v>56</v>
      </c>
      <c r="AB387" s="14" t="s">
        <v>2369</v>
      </c>
      <c r="AC387" s="14" t="s">
        <v>8</v>
      </c>
      <c r="AD387" s="14" t="s">
        <v>93</v>
      </c>
      <c r="AE387" s="14" t="s">
        <v>5</v>
      </c>
      <c r="AF387" s="14" t="s">
        <v>290</v>
      </c>
      <c r="AG387" s="14" t="s">
        <v>291</v>
      </c>
      <c r="AH387" s="14" t="s">
        <v>2370</v>
      </c>
      <c r="AI387">
        <v>47953396</v>
      </c>
      <c r="AJ387" s="16">
        <v>45439.662361111114</v>
      </c>
      <c r="AK387">
        <v>5</v>
      </c>
      <c r="AL387">
        <v>722.13</v>
      </c>
      <c r="AM387">
        <v>129.97</v>
      </c>
      <c r="AN387">
        <v>852.1</v>
      </c>
      <c r="AO387" s="14" t="e">
        <f>VLOOKUP(PaquetesTramos_estados_1[[#This Row],[tienda_stock]],#REF!,2,0)</f>
        <v>#REF!</v>
      </c>
      <c r="AP387" s="18">
        <v>1.0138888888888888</v>
      </c>
      <c r="AQ387" s="19" t="str">
        <f>IF(PaquetesTramos_estados_1[[#This Row],[estado_paquete]]="Empaquetado","listo",PaquetesTramos_estados_1[[#This Row],[pagado]]+(PaquetesTramos_estados_1[[#This Row],[Lead Time]]-1))</f>
        <v>listo</v>
      </c>
      <c r="AR387" s="16" t="str">
        <f ca="1">IF(PaquetesTramos_estados_1[[#This Row],[estado_paquete]]="empaquetado","listo",TEXT((DAY(TODAY())-DAY(PaquetesTramos_estados_1[[#This Row],[pagado]])),"dd")&amp;" Dias")</f>
        <v>listo</v>
      </c>
      <c r="AS387" s="14" t="str">
        <f ca="1">IF(PaquetesTramos_estados_1[[#This Row],[estado_paquete]]="Empaquetado","listo",IF(NOW()&lt;PaquetesTramos_estados_1[[#This Row],[TimeLimite]],"Dentro de Tiempo","Fuera de Tiempo"))</f>
        <v>listo</v>
      </c>
      <c r="AT387" s="19" t="str">
        <f t="shared" si="6"/>
        <v>15:53</v>
      </c>
    </row>
    <row r="388" spans="1:46" x14ac:dyDescent="0.25">
      <c r="A388" s="14" t="s">
        <v>2462</v>
      </c>
      <c r="B388" s="14" t="s">
        <v>17</v>
      </c>
      <c r="C388" s="14" t="s">
        <v>5</v>
      </c>
      <c r="D388" s="14" t="s">
        <v>1</v>
      </c>
      <c r="E388" s="14" t="s">
        <v>1</v>
      </c>
      <c r="F388" s="14" t="s">
        <v>19</v>
      </c>
      <c r="G388" s="14" t="s">
        <v>3</v>
      </c>
      <c r="H388" s="14" t="s">
        <v>288</v>
      </c>
      <c r="I388" s="14" t="s">
        <v>288</v>
      </c>
      <c r="J388" s="15">
        <v>45443</v>
      </c>
      <c r="K388" s="14" t="s">
        <v>2463</v>
      </c>
      <c r="L388" s="16">
        <v>45439.685393518521</v>
      </c>
      <c r="M388" s="16"/>
      <c r="N388" s="16"/>
      <c r="O388" s="14" t="s">
        <v>288</v>
      </c>
      <c r="P388" s="14" t="s">
        <v>288</v>
      </c>
      <c r="Q388" s="14" t="s">
        <v>288</v>
      </c>
      <c r="R388" s="14" t="s">
        <v>288</v>
      </c>
      <c r="S388" s="14" t="s">
        <v>288</v>
      </c>
      <c r="T388" s="14" t="s">
        <v>17</v>
      </c>
      <c r="U388" s="14" t="s">
        <v>18</v>
      </c>
      <c r="V388" s="14" t="s">
        <v>6</v>
      </c>
      <c r="W388" s="14" t="s">
        <v>127</v>
      </c>
      <c r="X388" s="14" t="s">
        <v>73</v>
      </c>
      <c r="Y388" s="14" t="s">
        <v>74</v>
      </c>
      <c r="Z388" s="14" t="s">
        <v>74</v>
      </c>
      <c r="AA388" s="14" t="s">
        <v>7</v>
      </c>
      <c r="AB388" s="14" t="s">
        <v>2464</v>
      </c>
      <c r="AC388" s="14" t="s">
        <v>8</v>
      </c>
      <c r="AD388" s="14" t="s">
        <v>10</v>
      </c>
      <c r="AE388" s="14" t="s">
        <v>127</v>
      </c>
      <c r="AF388" s="14" t="s">
        <v>290</v>
      </c>
      <c r="AG388" s="14" t="s">
        <v>291</v>
      </c>
      <c r="AH388" s="14" t="s">
        <v>2465</v>
      </c>
      <c r="AI388">
        <v>46748668</v>
      </c>
      <c r="AJ388" s="16">
        <v>45439.685393518521</v>
      </c>
      <c r="AK388">
        <v>1</v>
      </c>
      <c r="AL388">
        <v>71.52</v>
      </c>
      <c r="AM388">
        <v>12.88</v>
      </c>
      <c r="AN388">
        <v>84.4</v>
      </c>
      <c r="AO388" s="14" t="e">
        <f>VLOOKUP(PaquetesTramos_estados_1[[#This Row],[tienda_stock]],#REF!,2,0)</f>
        <v>#REF!</v>
      </c>
      <c r="AP388" s="18">
        <v>1.0138888888888888</v>
      </c>
      <c r="AQ388" s="19">
        <f>IF(PaquetesTramos_estados_1[[#This Row],[estado_paquete]]="Empaquetado","listo",PaquetesTramos_estados_1[[#This Row],[pagado]]+(PaquetesTramos_estados_1[[#This Row],[Lead Time]]-1))</f>
        <v>45439.699282407411</v>
      </c>
      <c r="AR388" s="16" t="e">
        <f ca="1">IF(PaquetesTramos_estados_1[[#This Row],[estado_paquete]]="empaquetado","listo",TEXT((DAY(TODAY())-DAY(PaquetesTramos_estados_1[[#This Row],[pagado]])),"dd")&amp;" Dias")</f>
        <v>#VALUE!</v>
      </c>
      <c r="AS3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388" s="19" t="str">
        <f t="shared" si="6"/>
        <v>16:26</v>
      </c>
    </row>
    <row r="389" spans="1:46" x14ac:dyDescent="0.25">
      <c r="A389" s="14" t="s">
        <v>2466</v>
      </c>
      <c r="B389" s="14" t="s">
        <v>17</v>
      </c>
      <c r="C389" s="14" t="s">
        <v>120</v>
      </c>
      <c r="D389" s="14" t="s">
        <v>1</v>
      </c>
      <c r="E389" s="14" t="s">
        <v>1</v>
      </c>
      <c r="F389" s="14" t="s">
        <v>121</v>
      </c>
      <c r="G389" s="14" t="s">
        <v>30</v>
      </c>
      <c r="H389" s="14" t="s">
        <v>288</v>
      </c>
      <c r="I389" s="14" t="s">
        <v>288</v>
      </c>
      <c r="J389" s="15">
        <v>45441</v>
      </c>
      <c r="K389" s="14" t="s">
        <v>2467</v>
      </c>
      <c r="L389" s="16">
        <v>45439.87395833333</v>
      </c>
      <c r="M389" s="16"/>
      <c r="N389" s="16"/>
      <c r="O389" s="14" t="s">
        <v>288</v>
      </c>
      <c r="P389" s="14" t="s">
        <v>288</v>
      </c>
      <c r="Q389" s="14" t="s">
        <v>288</v>
      </c>
      <c r="R389" s="14" t="s">
        <v>288</v>
      </c>
      <c r="S389" s="14" t="s">
        <v>288</v>
      </c>
      <c r="T389" s="14" t="s">
        <v>17</v>
      </c>
      <c r="U389" s="14" t="s">
        <v>41</v>
      </c>
      <c r="V389" s="14" t="s">
        <v>6</v>
      </c>
      <c r="W389" s="14" t="s">
        <v>120</v>
      </c>
      <c r="X389" s="14" t="s">
        <v>1</v>
      </c>
      <c r="Y389" s="14" t="s">
        <v>1</v>
      </c>
      <c r="Z389" s="14" t="s">
        <v>121</v>
      </c>
      <c r="AA389" s="14" t="s">
        <v>7</v>
      </c>
      <c r="AB389" s="14" t="s">
        <v>2468</v>
      </c>
      <c r="AC389" s="14" t="s">
        <v>8</v>
      </c>
      <c r="AD389" s="14" t="s">
        <v>88</v>
      </c>
      <c r="AE389" s="14" t="s">
        <v>5</v>
      </c>
      <c r="AF389" s="14" t="s">
        <v>290</v>
      </c>
      <c r="AG389" s="14" t="s">
        <v>291</v>
      </c>
      <c r="AH389" s="14" t="s">
        <v>2469</v>
      </c>
      <c r="AI389">
        <v>46889949</v>
      </c>
      <c r="AJ389" s="16">
        <v>45439.87395833333</v>
      </c>
      <c r="AK389">
        <v>1</v>
      </c>
      <c r="AL389">
        <v>13.39</v>
      </c>
      <c r="AM389">
        <v>2.41</v>
      </c>
      <c r="AN389">
        <v>15.8</v>
      </c>
      <c r="AO389" s="14" t="e">
        <f>VLOOKUP(PaquetesTramos_estados_1[[#This Row],[tienda_stock]],#REF!,2,0)</f>
        <v>#REF!</v>
      </c>
      <c r="AP389" s="18">
        <v>1.0138888888888888</v>
      </c>
      <c r="AQ389" s="19">
        <f>IF(PaquetesTramos_estados_1[[#This Row],[estado_paquete]]="Empaquetado","listo",PaquetesTramos_estados_1[[#This Row],[pagado]]+(PaquetesTramos_estados_1[[#This Row],[Lead Time]]-1))</f>
        <v>45439.88784722222</v>
      </c>
      <c r="AR389" s="16" t="e">
        <f ca="1">IF(PaquetesTramos_estados_1[[#This Row],[estado_paquete]]="empaquetado","listo",TEXT((DAY(TODAY())-DAY(PaquetesTramos_estados_1[[#This Row],[pagado]])),"dd")&amp;" Dias")</f>
        <v>#VALUE!</v>
      </c>
      <c r="AS389" s="14" t="str">
        <f ca="1">IF(PaquetesTramos_estados_1[[#This Row],[estado_paquete]]="Empaquetado","listo",IF(NOW()&lt;PaquetesTramos_estados_1[[#This Row],[TimeLimite]],"Dentro de Tiempo","Fuera de Tiempo"))</f>
        <v>Fuera de Tiempo</v>
      </c>
      <c r="AT389" s="19" t="str">
        <f t="shared" si="6"/>
        <v>20:58</v>
      </c>
    </row>
    <row r="390" spans="1:46" x14ac:dyDescent="0.25">
      <c r="A390" s="14" t="s">
        <v>2470</v>
      </c>
      <c r="B390" s="14" t="s">
        <v>292</v>
      </c>
      <c r="C390" s="14" t="s">
        <v>136</v>
      </c>
      <c r="D390" s="14" t="s">
        <v>73</v>
      </c>
      <c r="E390" s="14" t="s">
        <v>74</v>
      </c>
      <c r="F390" s="14" t="s">
        <v>74</v>
      </c>
      <c r="G390" s="14" t="s">
        <v>35</v>
      </c>
      <c r="H390" s="14" t="s">
        <v>288</v>
      </c>
      <c r="I390" s="14" t="s">
        <v>288</v>
      </c>
      <c r="J390" s="15">
        <v>45443</v>
      </c>
      <c r="K390" s="14" t="s">
        <v>2471</v>
      </c>
      <c r="L390" s="16">
        <v>45439.932118055556</v>
      </c>
      <c r="M390" s="16">
        <v>45440.234386574077</v>
      </c>
      <c r="N390" s="16"/>
      <c r="O390" s="14" t="s">
        <v>288</v>
      </c>
      <c r="P390" s="14" t="s">
        <v>288</v>
      </c>
      <c r="Q390" s="14" t="s">
        <v>288</v>
      </c>
      <c r="R390" s="14" t="s">
        <v>288</v>
      </c>
      <c r="S390" s="14" t="s">
        <v>288</v>
      </c>
      <c r="T390" s="14" t="s">
        <v>292</v>
      </c>
      <c r="U390" s="14" t="s">
        <v>5</v>
      </c>
      <c r="V390" s="14" t="s">
        <v>6</v>
      </c>
      <c r="W390" s="14" t="s">
        <v>136</v>
      </c>
      <c r="X390" s="14" t="s">
        <v>73</v>
      </c>
      <c r="Y390" s="14" t="s">
        <v>74</v>
      </c>
      <c r="Z390" s="14" t="s">
        <v>74</v>
      </c>
      <c r="AA390" s="14" t="s">
        <v>7</v>
      </c>
      <c r="AB390" s="14" t="s">
        <v>2472</v>
      </c>
      <c r="AC390" s="14" t="s">
        <v>8</v>
      </c>
      <c r="AD390" s="14" t="s">
        <v>32</v>
      </c>
      <c r="AE390" s="14" t="s">
        <v>5</v>
      </c>
      <c r="AF390" s="14" t="s">
        <v>290</v>
      </c>
      <c r="AG390" s="14" t="s">
        <v>291</v>
      </c>
      <c r="AH390" s="14" t="s">
        <v>2473</v>
      </c>
      <c r="AI390">
        <v>48181356</v>
      </c>
      <c r="AJ390" s="16">
        <v>45439.932118055556</v>
      </c>
      <c r="AK390">
        <v>2</v>
      </c>
      <c r="AL390">
        <v>120.51</v>
      </c>
      <c r="AM390">
        <v>21.69</v>
      </c>
      <c r="AN390">
        <v>142.19999999999999</v>
      </c>
      <c r="AO390" s="14" t="e">
        <f>VLOOKUP(PaquetesTramos_estados_1[[#This Row],[tienda_stock]],#REF!,2,0)</f>
        <v>#REF!</v>
      </c>
      <c r="AP390" s="18">
        <v>1.0138888888888888</v>
      </c>
      <c r="AQ390" s="19" t="str">
        <f>IF(PaquetesTramos_estados_1[[#This Row],[estado_paquete]]="Empaquetado","listo",PaquetesTramos_estados_1[[#This Row],[pagado]]+(PaquetesTramos_estados_1[[#This Row],[Lead Time]]-1))</f>
        <v>listo</v>
      </c>
      <c r="AR390" s="16" t="str">
        <f ca="1">IF(PaquetesTramos_estados_1[[#This Row],[estado_paquete]]="empaquetado","listo",TEXT((DAY(TODAY())-DAY(PaquetesTramos_estados_1[[#This Row],[pagado]])),"dd")&amp;" Dias")</f>
        <v>listo</v>
      </c>
      <c r="AS390" s="14" t="str">
        <f ca="1">IF(PaquetesTramos_estados_1[[#This Row],[estado_paquete]]="Empaquetado","listo",IF(NOW()&lt;PaquetesTramos_estados_1[[#This Row],[TimeLimite]],"Dentro de Tiempo","Fuera de Tiempo"))</f>
        <v>listo</v>
      </c>
      <c r="AT390" s="19" t="str">
        <f t="shared" si="6"/>
        <v>22:22</v>
      </c>
    </row>
    <row r="391" spans="1:46" x14ac:dyDescent="0.25">
      <c r="A391" s="14" t="s">
        <v>2474</v>
      </c>
      <c r="B391" s="14" t="s">
        <v>17</v>
      </c>
      <c r="C391" s="14" t="s">
        <v>5</v>
      </c>
      <c r="D391" s="14" t="s">
        <v>1</v>
      </c>
      <c r="E391" s="14" t="s">
        <v>1</v>
      </c>
      <c r="F391" s="14" t="s">
        <v>19</v>
      </c>
      <c r="G391" s="14" t="s">
        <v>437</v>
      </c>
      <c r="H391" s="14" t="s">
        <v>288</v>
      </c>
      <c r="I391" s="14" t="s">
        <v>288</v>
      </c>
      <c r="J391" s="15">
        <v>45442</v>
      </c>
      <c r="K391" s="14" t="s">
        <v>2475</v>
      </c>
      <c r="L391" s="16">
        <v>45440.054675925923</v>
      </c>
      <c r="M391" s="16"/>
      <c r="N391" s="16"/>
      <c r="O391" s="14" t="s">
        <v>288</v>
      </c>
      <c r="P391" s="14" t="s">
        <v>288</v>
      </c>
      <c r="Q391" s="14" t="s">
        <v>288</v>
      </c>
      <c r="R391" s="14" t="s">
        <v>288</v>
      </c>
      <c r="S391" s="14" t="s">
        <v>288</v>
      </c>
      <c r="T391" s="14" t="s">
        <v>17</v>
      </c>
      <c r="U391" s="14" t="s">
        <v>149</v>
      </c>
      <c r="V391" s="14" t="s">
        <v>6</v>
      </c>
      <c r="W391" s="14" t="s">
        <v>59</v>
      </c>
      <c r="X391" s="14" t="s">
        <v>1</v>
      </c>
      <c r="Y391" s="14" t="s">
        <v>1</v>
      </c>
      <c r="Z391" s="14" t="s">
        <v>60</v>
      </c>
      <c r="AA391" s="14" t="s">
        <v>7</v>
      </c>
      <c r="AB391" s="14" t="s">
        <v>2476</v>
      </c>
      <c r="AC391" s="14" t="s">
        <v>8</v>
      </c>
      <c r="AD391" s="14" t="s">
        <v>32</v>
      </c>
      <c r="AE391" s="14" t="s">
        <v>5</v>
      </c>
      <c r="AF391" s="14" t="s">
        <v>290</v>
      </c>
      <c r="AG391" s="14" t="s">
        <v>291</v>
      </c>
      <c r="AH391" s="14" t="s">
        <v>2477</v>
      </c>
      <c r="AI391">
        <v>48230723</v>
      </c>
      <c r="AJ391" s="16">
        <v>45440.054675925923</v>
      </c>
      <c r="AK391">
        <v>1</v>
      </c>
      <c r="AL391">
        <v>35.42</v>
      </c>
      <c r="AM391">
        <v>6.38</v>
      </c>
      <c r="AN391">
        <v>41.8</v>
      </c>
      <c r="AO391" s="14" t="e">
        <f>VLOOKUP(PaquetesTramos_estados_1[[#This Row],[tienda_stock]],#REF!,2,0)</f>
        <v>#REF!</v>
      </c>
      <c r="AP391" s="18">
        <v>1.0138888888888888</v>
      </c>
      <c r="AQ391" s="19">
        <f>IF(PaquetesTramos_estados_1[[#This Row],[estado_paquete]]="Empaquetado","listo",PaquetesTramos_estados_1[[#This Row],[pagado]]+(PaquetesTramos_estados_1[[#This Row],[Lead Time]]-1))</f>
        <v>45440.068564814814</v>
      </c>
      <c r="AR391" s="16" t="e">
        <f ca="1">IF(PaquetesTramos_estados_1[[#This Row],[estado_paquete]]="empaquetado","listo",TEXT((DAY(TODAY())-DAY(PaquetesTramos_estados_1[[#This Row],[pagado]])),"dd")&amp;" Dias")</f>
        <v>#VALUE!</v>
      </c>
      <c r="AS3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391" s="19" t="str">
        <f t="shared" si="6"/>
        <v>01:18</v>
      </c>
    </row>
    <row r="392" spans="1:46" x14ac:dyDescent="0.25">
      <c r="A392" s="14" t="s">
        <v>2478</v>
      </c>
      <c r="B392" s="14" t="s">
        <v>17</v>
      </c>
      <c r="C392" s="14" t="s">
        <v>67</v>
      </c>
      <c r="D392" s="14" t="s">
        <v>64</v>
      </c>
      <c r="E392" s="14" t="s">
        <v>65</v>
      </c>
      <c r="F392" s="14" t="s">
        <v>66</v>
      </c>
      <c r="G392" s="14" t="s">
        <v>288</v>
      </c>
      <c r="H392" s="14" t="s">
        <v>288</v>
      </c>
      <c r="I392" s="14" t="s">
        <v>288</v>
      </c>
      <c r="J392" s="15">
        <v>45440</v>
      </c>
      <c r="K392" s="14" t="s">
        <v>2479</v>
      </c>
      <c r="L392" s="16">
        <v>45440.213449074072</v>
      </c>
      <c r="M392" s="16"/>
      <c r="N392" s="16"/>
      <c r="O392" s="14" t="s">
        <v>288</v>
      </c>
      <c r="P392" s="14" t="s">
        <v>288</v>
      </c>
      <c r="Q392" s="14" t="s">
        <v>288</v>
      </c>
      <c r="R392" s="14" t="s">
        <v>288</v>
      </c>
      <c r="S392" s="14" t="s">
        <v>288</v>
      </c>
      <c r="T392" s="14" t="s">
        <v>17</v>
      </c>
      <c r="U392" s="14" t="s">
        <v>67</v>
      </c>
      <c r="V392" s="14" t="s">
        <v>85</v>
      </c>
      <c r="W392" s="14" t="s">
        <v>67</v>
      </c>
      <c r="X392" s="14" t="s">
        <v>64</v>
      </c>
      <c r="Y392" s="14" t="s">
        <v>65</v>
      </c>
      <c r="Z392" s="14" t="s">
        <v>66</v>
      </c>
      <c r="AA392" s="14" t="s">
        <v>7</v>
      </c>
      <c r="AB392" s="14" t="s">
        <v>2480</v>
      </c>
      <c r="AC392" s="14" t="s">
        <v>8</v>
      </c>
      <c r="AD392" s="14" t="s">
        <v>32</v>
      </c>
      <c r="AE392" s="14" t="s">
        <v>5</v>
      </c>
      <c r="AF392" s="14" t="s">
        <v>290</v>
      </c>
      <c r="AG392" s="14" t="s">
        <v>291</v>
      </c>
      <c r="AH392" s="14" t="s">
        <v>2481</v>
      </c>
      <c r="AI392">
        <v>76469209</v>
      </c>
      <c r="AJ392" s="16">
        <v>45440.213449074072</v>
      </c>
      <c r="AK392">
        <v>1</v>
      </c>
      <c r="AL392">
        <v>50.76</v>
      </c>
      <c r="AM392">
        <v>9.14</v>
      </c>
      <c r="AN392">
        <v>59.9</v>
      </c>
      <c r="AO392" s="14" t="e">
        <f>VLOOKUP(PaquetesTramos_estados_1[[#This Row],[tienda_stock]],#REF!,2,0)</f>
        <v>#REF!</v>
      </c>
      <c r="AP392" s="18">
        <v>1.0138888888888888</v>
      </c>
      <c r="AQ392" s="19">
        <f>IF(PaquetesTramos_estados_1[[#This Row],[estado_paquete]]="Empaquetado","listo",PaquetesTramos_estados_1[[#This Row],[pagado]]+(PaquetesTramos_estados_1[[#This Row],[Lead Time]]-1))</f>
        <v>45440.227337962962</v>
      </c>
      <c r="AR392" s="16" t="e">
        <f ca="1">IF(PaquetesTramos_estados_1[[#This Row],[estado_paquete]]="empaquetado","listo",TEXT((DAY(TODAY())-DAY(PaquetesTramos_estados_1[[#This Row],[pagado]])),"dd")&amp;" Dias")</f>
        <v>#VALUE!</v>
      </c>
      <c r="AS3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392" s="19" t="str">
        <f t="shared" si="6"/>
        <v>05:07</v>
      </c>
    </row>
    <row r="393" spans="1:46" x14ac:dyDescent="0.25">
      <c r="A393" s="14" t="s">
        <v>2408</v>
      </c>
      <c r="B393" s="14" t="s">
        <v>292</v>
      </c>
      <c r="C393" s="14" t="s">
        <v>126</v>
      </c>
      <c r="D393" s="14" t="s">
        <v>91</v>
      </c>
      <c r="E393" s="14" t="s">
        <v>91</v>
      </c>
      <c r="F393" s="14" t="s">
        <v>91</v>
      </c>
      <c r="G393" s="14" t="s">
        <v>35</v>
      </c>
      <c r="H393" s="14" t="s">
        <v>288</v>
      </c>
      <c r="I393" s="14" t="s">
        <v>288</v>
      </c>
      <c r="J393" s="15">
        <v>45443</v>
      </c>
      <c r="K393" s="14" t="s">
        <v>2409</v>
      </c>
      <c r="L393" s="16">
        <v>45439.458877314813</v>
      </c>
      <c r="M393" s="16">
        <v>45439.680127314816</v>
      </c>
      <c r="N393" s="16"/>
      <c r="O393" s="14" t="s">
        <v>288</v>
      </c>
      <c r="P393" s="14" t="s">
        <v>288</v>
      </c>
      <c r="Q393" s="14" t="s">
        <v>288</v>
      </c>
      <c r="R393" s="14" t="s">
        <v>288</v>
      </c>
      <c r="S393" s="14" t="s">
        <v>288</v>
      </c>
      <c r="T393" s="14" t="s">
        <v>292</v>
      </c>
      <c r="U393" s="14" t="s">
        <v>5</v>
      </c>
      <c r="V393" s="14" t="s">
        <v>6</v>
      </c>
      <c r="W393" s="14" t="s">
        <v>126</v>
      </c>
      <c r="X393" s="14" t="s">
        <v>91</v>
      </c>
      <c r="Y393" s="14" t="s">
        <v>91</v>
      </c>
      <c r="Z393" s="14" t="s">
        <v>91</v>
      </c>
      <c r="AA393" s="14" t="s">
        <v>7</v>
      </c>
      <c r="AB393" s="14" t="s">
        <v>2410</v>
      </c>
      <c r="AC393" s="14" t="s">
        <v>8</v>
      </c>
      <c r="AD393" s="14" t="s">
        <v>27</v>
      </c>
      <c r="AE393" s="14" t="s">
        <v>5</v>
      </c>
      <c r="AF393" s="14" t="s">
        <v>290</v>
      </c>
      <c r="AG393" s="14" t="s">
        <v>291</v>
      </c>
      <c r="AH393" s="14" t="s">
        <v>2411</v>
      </c>
      <c r="AI393">
        <v>70747687</v>
      </c>
      <c r="AJ393" s="16">
        <v>45439.458877314813</v>
      </c>
      <c r="AK393">
        <v>2</v>
      </c>
      <c r="AL393">
        <v>185.67</v>
      </c>
      <c r="AM393">
        <v>33.43</v>
      </c>
      <c r="AN393">
        <v>219.1</v>
      </c>
      <c r="AO393" s="14" t="e">
        <f>VLOOKUP(PaquetesTramos_estados_1[[#This Row],[tienda_stock]],#REF!,2,0)</f>
        <v>#REF!</v>
      </c>
      <c r="AP393" s="18">
        <v>1.0138888888888888</v>
      </c>
      <c r="AQ393" s="19" t="str">
        <f>IF(PaquetesTramos_estados_1[[#This Row],[estado_paquete]]="Empaquetado","listo",PaquetesTramos_estados_1[[#This Row],[pagado]]+(PaquetesTramos_estados_1[[#This Row],[Lead Time]]-1))</f>
        <v>listo</v>
      </c>
      <c r="AR393" s="16" t="str">
        <f ca="1">IF(PaquetesTramos_estados_1[[#This Row],[estado_paquete]]="empaquetado","listo",TEXT((DAY(TODAY())-DAY(PaquetesTramos_estados_1[[#This Row],[pagado]])),"dd")&amp;" Dias")</f>
        <v>listo</v>
      </c>
      <c r="AS393" s="14" t="str">
        <f ca="1">IF(PaquetesTramos_estados_1[[#This Row],[estado_paquete]]="Empaquetado","listo",IF(NOW()&lt;PaquetesTramos_estados_1[[#This Row],[TimeLimite]],"Dentro de Tiempo","Fuera de Tiempo"))</f>
        <v>listo</v>
      </c>
      <c r="AT393" s="19" t="str">
        <f t="shared" si="6"/>
        <v>11:00</v>
      </c>
    </row>
    <row r="394" spans="1:46" x14ac:dyDescent="0.25">
      <c r="A394" s="14" t="s">
        <v>2412</v>
      </c>
      <c r="B394" s="14" t="s">
        <v>292</v>
      </c>
      <c r="C394" s="14" t="s">
        <v>288</v>
      </c>
      <c r="D394" s="14" t="s">
        <v>1</v>
      </c>
      <c r="E394" s="14" t="s">
        <v>226</v>
      </c>
      <c r="F394" s="14" t="s">
        <v>2413</v>
      </c>
      <c r="G394" s="14" t="s">
        <v>30</v>
      </c>
      <c r="H394" s="14" t="s">
        <v>2414</v>
      </c>
      <c r="I394" s="14" t="s">
        <v>288</v>
      </c>
      <c r="J394" s="15">
        <v>45443</v>
      </c>
      <c r="K394" s="14" t="s">
        <v>2415</v>
      </c>
      <c r="L394" s="16">
        <v>45439.486562500002</v>
      </c>
      <c r="M394" s="16">
        <v>45440.314432870371</v>
      </c>
      <c r="N394" s="16"/>
      <c r="O394" s="14" t="s">
        <v>288</v>
      </c>
      <c r="P394" s="14" t="s">
        <v>288</v>
      </c>
      <c r="Q394" s="14" t="s">
        <v>288</v>
      </c>
      <c r="R394" s="14" t="s">
        <v>288</v>
      </c>
      <c r="S394" s="14" t="s">
        <v>288</v>
      </c>
      <c r="T394" s="14" t="s">
        <v>292</v>
      </c>
      <c r="U394" s="14" t="s">
        <v>41</v>
      </c>
      <c r="V394" s="14" t="s">
        <v>87</v>
      </c>
      <c r="W394" s="14" t="s">
        <v>288</v>
      </c>
      <c r="X394" s="14" t="s">
        <v>288</v>
      </c>
      <c r="Y394" s="14" t="s">
        <v>288</v>
      </c>
      <c r="Z394" s="14" t="s">
        <v>288</v>
      </c>
      <c r="AA394" s="14" t="s">
        <v>7</v>
      </c>
      <c r="AB394" s="14" t="s">
        <v>2416</v>
      </c>
      <c r="AC394" s="14" t="s">
        <v>8</v>
      </c>
      <c r="AD394" s="14" t="s">
        <v>10</v>
      </c>
      <c r="AE394" s="14" t="s">
        <v>5</v>
      </c>
      <c r="AF394" s="14" t="s">
        <v>290</v>
      </c>
      <c r="AG394" s="14" t="s">
        <v>291</v>
      </c>
      <c r="AH394" s="14" t="s">
        <v>2417</v>
      </c>
      <c r="AI394">
        <v>46415310</v>
      </c>
      <c r="AJ394" s="16">
        <v>45439.486562500002</v>
      </c>
      <c r="AK394">
        <v>2</v>
      </c>
      <c r="AL394">
        <v>177.63</v>
      </c>
      <c r="AM394">
        <v>31.97</v>
      </c>
      <c r="AN394">
        <v>209.6</v>
      </c>
      <c r="AO394" s="14" t="e">
        <f>VLOOKUP(PaquetesTramos_estados_1[[#This Row],[tienda_stock]],#REF!,2,0)</f>
        <v>#REF!</v>
      </c>
      <c r="AP394" s="18">
        <v>1.0138888888888888</v>
      </c>
      <c r="AQ394" s="19" t="str">
        <f>IF(PaquetesTramos_estados_1[[#This Row],[estado_paquete]]="Empaquetado","listo",PaquetesTramos_estados_1[[#This Row],[pagado]]+(PaquetesTramos_estados_1[[#This Row],[Lead Time]]-1))</f>
        <v>listo</v>
      </c>
      <c r="AR394" s="16" t="str">
        <f ca="1">IF(PaquetesTramos_estados_1[[#This Row],[estado_paquete]]="empaquetado","listo",TEXT((DAY(TODAY())-DAY(PaquetesTramos_estados_1[[#This Row],[pagado]])),"dd")&amp;" Dias")</f>
        <v>listo</v>
      </c>
      <c r="AS394" s="14" t="str">
        <f ca="1">IF(PaquetesTramos_estados_1[[#This Row],[estado_paquete]]="Empaquetado","listo",IF(NOW()&lt;PaquetesTramos_estados_1[[#This Row],[TimeLimite]],"Dentro de Tiempo","Fuera de Tiempo"))</f>
        <v>listo</v>
      </c>
      <c r="AT394" s="19" t="str">
        <f t="shared" si="6"/>
        <v>11:40</v>
      </c>
    </row>
    <row r="395" spans="1:46" x14ac:dyDescent="0.25">
      <c r="A395" s="14" t="s">
        <v>2418</v>
      </c>
      <c r="B395" s="14" t="s">
        <v>17</v>
      </c>
      <c r="C395" s="14" t="s">
        <v>5</v>
      </c>
      <c r="D395" s="14" t="s">
        <v>1</v>
      </c>
      <c r="E395" s="14" t="s">
        <v>1</v>
      </c>
      <c r="F395" s="14" t="s">
        <v>19</v>
      </c>
      <c r="G395" s="14" t="s">
        <v>3</v>
      </c>
      <c r="H395" s="14" t="s">
        <v>288</v>
      </c>
      <c r="I395" s="14" t="s">
        <v>288</v>
      </c>
      <c r="J395" s="15">
        <v>45443</v>
      </c>
      <c r="K395" s="14" t="s">
        <v>2419</v>
      </c>
      <c r="L395" s="16">
        <v>45439.478761574072</v>
      </c>
      <c r="M395" s="16"/>
      <c r="N395" s="16"/>
      <c r="O395" s="14" t="s">
        <v>288</v>
      </c>
      <c r="P395" s="14" t="s">
        <v>288</v>
      </c>
      <c r="Q395" s="14" t="s">
        <v>288</v>
      </c>
      <c r="R395" s="14" t="s">
        <v>288</v>
      </c>
      <c r="S395" s="14" t="s">
        <v>288</v>
      </c>
      <c r="T395" s="14" t="s">
        <v>17</v>
      </c>
      <c r="U395" s="14" t="s">
        <v>18</v>
      </c>
      <c r="V395" s="14" t="s">
        <v>6</v>
      </c>
      <c r="W395" s="14" t="s">
        <v>71</v>
      </c>
      <c r="X395" s="14" t="s">
        <v>69</v>
      </c>
      <c r="Y395" s="14" t="s">
        <v>70</v>
      </c>
      <c r="Z395" s="14" t="s">
        <v>70</v>
      </c>
      <c r="AA395" s="14" t="s">
        <v>7</v>
      </c>
      <c r="AB395" s="14" t="s">
        <v>2420</v>
      </c>
      <c r="AC395" s="14" t="s">
        <v>8</v>
      </c>
      <c r="AD395" s="14" t="s">
        <v>10</v>
      </c>
      <c r="AE395" s="14" t="s">
        <v>71</v>
      </c>
      <c r="AF395" s="14" t="s">
        <v>290</v>
      </c>
      <c r="AG395" s="14" t="s">
        <v>291</v>
      </c>
      <c r="AH395" s="14" t="s">
        <v>2421</v>
      </c>
      <c r="AI395">
        <v>71200619</v>
      </c>
      <c r="AJ395" s="16">
        <v>45439.478761574072</v>
      </c>
      <c r="AK395">
        <v>2</v>
      </c>
      <c r="AL395">
        <v>181.35</v>
      </c>
      <c r="AM395">
        <v>32.65</v>
      </c>
      <c r="AN395">
        <v>214</v>
      </c>
      <c r="AO395" s="14" t="e">
        <f>VLOOKUP(PaquetesTramos_estados_1[[#This Row],[tienda_stock]],#REF!,2,0)</f>
        <v>#REF!</v>
      </c>
      <c r="AP395" s="18">
        <v>1.0138888888888888</v>
      </c>
      <c r="AQ395" s="19">
        <f>IF(PaquetesTramos_estados_1[[#This Row],[estado_paquete]]="Empaquetado","listo",PaquetesTramos_estados_1[[#This Row],[pagado]]+(PaquetesTramos_estados_1[[#This Row],[Lead Time]]-1))</f>
        <v>45439.492650462962</v>
      </c>
      <c r="AR395" s="16" t="e">
        <f ca="1">IF(PaquetesTramos_estados_1[[#This Row],[estado_paquete]]="empaquetado","listo",TEXT((DAY(TODAY())-DAY(PaquetesTramos_estados_1[[#This Row],[pagado]])),"dd")&amp;" Dias")</f>
        <v>#VALUE!</v>
      </c>
      <c r="AS395" s="14" t="str">
        <f ca="1">IF(PaquetesTramos_estados_1[[#This Row],[estado_paquete]]="Empaquetado","listo",IF(NOW()&lt;PaquetesTramos_estados_1[[#This Row],[TimeLimite]],"Dentro de Tiempo","Fuera de Tiempo"))</f>
        <v>Fuera de Tiempo</v>
      </c>
      <c r="AT395" s="19" t="str">
        <f t="shared" si="6"/>
        <v>11:29</v>
      </c>
    </row>
    <row r="396" spans="1:46" x14ac:dyDescent="0.25">
      <c r="A396" s="14" t="s">
        <v>2422</v>
      </c>
      <c r="B396" s="14" t="s">
        <v>292</v>
      </c>
      <c r="C396" s="14" t="s">
        <v>126</v>
      </c>
      <c r="D396" s="14" t="s">
        <v>91</v>
      </c>
      <c r="E396" s="14" t="s">
        <v>91</v>
      </c>
      <c r="F396" s="14" t="s">
        <v>91</v>
      </c>
      <c r="G396" s="14" t="s">
        <v>35</v>
      </c>
      <c r="H396" s="14" t="s">
        <v>288</v>
      </c>
      <c r="I396" s="14" t="s">
        <v>288</v>
      </c>
      <c r="J396" s="15">
        <v>45443</v>
      </c>
      <c r="K396" s="14" t="s">
        <v>2423</v>
      </c>
      <c r="L396" s="16">
        <v>45439.572696759256</v>
      </c>
      <c r="M396" s="16">
        <v>45439.74145833333</v>
      </c>
      <c r="N396" s="16"/>
      <c r="O396" s="14" t="s">
        <v>288</v>
      </c>
      <c r="P396" s="14" t="s">
        <v>288</v>
      </c>
      <c r="Q396" s="14" t="s">
        <v>288</v>
      </c>
      <c r="R396" s="14" t="s">
        <v>288</v>
      </c>
      <c r="S396" s="14" t="s">
        <v>288</v>
      </c>
      <c r="T396" s="14" t="s">
        <v>292</v>
      </c>
      <c r="U396" s="14" t="s">
        <v>5</v>
      </c>
      <c r="V396" s="14" t="s">
        <v>6</v>
      </c>
      <c r="W396" s="14" t="s">
        <v>126</v>
      </c>
      <c r="X396" s="14" t="s">
        <v>91</v>
      </c>
      <c r="Y396" s="14" t="s">
        <v>91</v>
      </c>
      <c r="Z396" s="14" t="s">
        <v>91</v>
      </c>
      <c r="AA396" s="14" t="s">
        <v>7</v>
      </c>
      <c r="AB396" s="14" t="s">
        <v>2424</v>
      </c>
      <c r="AC396" s="14" t="s">
        <v>8</v>
      </c>
      <c r="AD396" s="14" t="s">
        <v>32</v>
      </c>
      <c r="AE396" s="14" t="s">
        <v>5</v>
      </c>
      <c r="AF396" s="14" t="s">
        <v>290</v>
      </c>
      <c r="AG396" s="14" t="s">
        <v>291</v>
      </c>
      <c r="AH396" s="14" t="s">
        <v>2425</v>
      </c>
      <c r="AI396">
        <v>74686985</v>
      </c>
      <c r="AJ396" s="16">
        <v>45439.572696759256</v>
      </c>
      <c r="AK396">
        <v>1</v>
      </c>
      <c r="AL396">
        <v>130.76</v>
      </c>
      <c r="AM396">
        <v>23.54</v>
      </c>
      <c r="AN396">
        <v>154.30000000000001</v>
      </c>
      <c r="AO396" s="14" t="e">
        <f>VLOOKUP(PaquetesTramos_estados_1[[#This Row],[tienda_stock]],#REF!,2,0)</f>
        <v>#REF!</v>
      </c>
      <c r="AP396" s="18">
        <v>1.0138888888888888</v>
      </c>
      <c r="AQ396" s="19" t="str">
        <f>IF(PaquetesTramos_estados_1[[#This Row],[estado_paquete]]="Empaquetado","listo",PaquetesTramos_estados_1[[#This Row],[pagado]]+(PaquetesTramos_estados_1[[#This Row],[Lead Time]]-1))</f>
        <v>listo</v>
      </c>
      <c r="AR396" s="16" t="str">
        <f ca="1">IF(PaquetesTramos_estados_1[[#This Row],[estado_paquete]]="empaquetado","listo",TEXT((DAY(TODAY())-DAY(PaquetesTramos_estados_1[[#This Row],[pagado]])),"dd")&amp;" Dias")</f>
        <v>listo</v>
      </c>
      <c r="AS396" s="14" t="str">
        <f ca="1">IF(PaquetesTramos_estados_1[[#This Row],[estado_paquete]]="Empaquetado","listo",IF(NOW()&lt;PaquetesTramos_estados_1[[#This Row],[TimeLimite]],"Dentro de Tiempo","Fuera de Tiempo"))</f>
        <v>listo</v>
      </c>
      <c r="AT396" s="19" t="str">
        <f t="shared" si="6"/>
        <v>13:44</v>
      </c>
    </row>
    <row r="397" spans="1:46" x14ac:dyDescent="0.25">
      <c r="A397" s="14" t="s">
        <v>2426</v>
      </c>
      <c r="B397" s="14" t="s">
        <v>17</v>
      </c>
      <c r="C397" s="14" t="s">
        <v>5</v>
      </c>
      <c r="D397" s="14" t="s">
        <v>1</v>
      </c>
      <c r="E397" s="14" t="s">
        <v>1</v>
      </c>
      <c r="F397" s="14" t="s">
        <v>19</v>
      </c>
      <c r="G397" s="14" t="s">
        <v>3</v>
      </c>
      <c r="H397" s="14" t="s">
        <v>288</v>
      </c>
      <c r="I397" s="14" t="s">
        <v>288</v>
      </c>
      <c r="J397" s="15">
        <v>45443</v>
      </c>
      <c r="K397" s="14" t="s">
        <v>2427</v>
      </c>
      <c r="L397" s="16">
        <v>45439.557824074072</v>
      </c>
      <c r="M397" s="16"/>
      <c r="N397" s="16"/>
      <c r="O397" s="14" t="s">
        <v>288</v>
      </c>
      <c r="P397" s="14" t="s">
        <v>288</v>
      </c>
      <c r="Q397" s="14" t="s">
        <v>288</v>
      </c>
      <c r="R397" s="14" t="s">
        <v>288</v>
      </c>
      <c r="S397" s="14" t="s">
        <v>288</v>
      </c>
      <c r="T397" s="14" t="s">
        <v>17</v>
      </c>
      <c r="U397" s="14" t="s">
        <v>18</v>
      </c>
      <c r="V397" s="14" t="s">
        <v>6</v>
      </c>
      <c r="W397" s="14" t="s">
        <v>71</v>
      </c>
      <c r="X397" s="14" t="s">
        <v>69</v>
      </c>
      <c r="Y397" s="14" t="s">
        <v>70</v>
      </c>
      <c r="Z397" s="14" t="s">
        <v>70</v>
      </c>
      <c r="AA397" s="14" t="s">
        <v>56</v>
      </c>
      <c r="AB397" s="14" t="s">
        <v>2428</v>
      </c>
      <c r="AC397" s="14" t="s">
        <v>8</v>
      </c>
      <c r="AD397" s="14" t="s">
        <v>10</v>
      </c>
      <c r="AE397" s="14" t="s">
        <v>71</v>
      </c>
      <c r="AF397" s="14" t="s">
        <v>290</v>
      </c>
      <c r="AG397" s="14" t="s">
        <v>291</v>
      </c>
      <c r="AH397" s="14" t="s">
        <v>2429</v>
      </c>
      <c r="AI397">
        <v>20041672</v>
      </c>
      <c r="AJ397" s="16">
        <v>45439.557824074072</v>
      </c>
      <c r="AK397">
        <v>2</v>
      </c>
      <c r="AL397">
        <v>272.63</v>
      </c>
      <c r="AM397">
        <v>49.07</v>
      </c>
      <c r="AN397">
        <v>321.7</v>
      </c>
      <c r="AO397" s="14" t="e">
        <f>VLOOKUP(PaquetesTramos_estados_1[[#This Row],[tienda_stock]],#REF!,2,0)</f>
        <v>#REF!</v>
      </c>
      <c r="AP397" s="18">
        <v>1.0138888888888888</v>
      </c>
      <c r="AQ397" s="19">
        <f>IF(PaquetesTramos_estados_1[[#This Row],[estado_paquete]]="Empaquetado","listo",PaquetesTramos_estados_1[[#This Row],[pagado]]+(PaquetesTramos_estados_1[[#This Row],[Lead Time]]-1))</f>
        <v>45439.571712962963</v>
      </c>
      <c r="AR397" s="16" t="e">
        <f ca="1">IF(PaquetesTramos_estados_1[[#This Row],[estado_paquete]]="empaquetado","listo",TEXT((DAY(TODAY())-DAY(PaquetesTramos_estados_1[[#This Row],[pagado]])),"dd")&amp;" Dias")</f>
        <v>#VALUE!</v>
      </c>
      <c r="AS397" s="14" t="str">
        <f ca="1">IF(PaquetesTramos_estados_1[[#This Row],[estado_paquete]]="Empaquetado","listo",IF(NOW()&lt;PaquetesTramos_estados_1[[#This Row],[TimeLimite]],"Dentro de Tiempo","Fuera de Tiempo"))</f>
        <v>Fuera de Tiempo</v>
      </c>
      <c r="AT397" s="19" t="str">
        <f t="shared" si="6"/>
        <v>13:23</v>
      </c>
    </row>
    <row r="398" spans="1:46" x14ac:dyDescent="0.25">
      <c r="A398" s="14" t="s">
        <v>2430</v>
      </c>
      <c r="B398" s="14" t="s">
        <v>292</v>
      </c>
      <c r="C398" s="14" t="s">
        <v>80</v>
      </c>
      <c r="D398" s="14" t="s">
        <v>81</v>
      </c>
      <c r="E398" s="14" t="s">
        <v>82</v>
      </c>
      <c r="F398" s="14" t="s">
        <v>82</v>
      </c>
      <c r="G398" s="14" t="s">
        <v>35</v>
      </c>
      <c r="H398" s="14" t="s">
        <v>288</v>
      </c>
      <c r="I398" s="14" t="s">
        <v>288</v>
      </c>
      <c r="J398" s="15">
        <v>45443</v>
      </c>
      <c r="K398" s="14" t="s">
        <v>2431</v>
      </c>
      <c r="L398" s="16">
        <v>45439.56013888889</v>
      </c>
      <c r="M398" s="16">
        <v>45439.740231481483</v>
      </c>
      <c r="N398" s="16"/>
      <c r="O398" s="14" t="s">
        <v>288</v>
      </c>
      <c r="P398" s="14" t="s">
        <v>288</v>
      </c>
      <c r="Q398" s="14" t="s">
        <v>288</v>
      </c>
      <c r="R398" s="14" t="s">
        <v>288</v>
      </c>
      <c r="S398" s="14" t="s">
        <v>288</v>
      </c>
      <c r="T398" s="14" t="s">
        <v>292</v>
      </c>
      <c r="U398" s="14" t="s">
        <v>5</v>
      </c>
      <c r="V398" s="14" t="s">
        <v>6</v>
      </c>
      <c r="W398" s="14" t="s">
        <v>80</v>
      </c>
      <c r="X398" s="14" t="s">
        <v>81</v>
      </c>
      <c r="Y398" s="14" t="s">
        <v>82</v>
      </c>
      <c r="Z398" s="14" t="s">
        <v>82</v>
      </c>
      <c r="AA398" s="14" t="s">
        <v>7</v>
      </c>
      <c r="AB398" s="14" t="s">
        <v>2432</v>
      </c>
      <c r="AC398" s="14" t="s">
        <v>8</v>
      </c>
      <c r="AD398" s="14" t="s">
        <v>93</v>
      </c>
      <c r="AE398" s="14" t="s">
        <v>5</v>
      </c>
      <c r="AF398" s="14" t="s">
        <v>290</v>
      </c>
      <c r="AG398" s="14" t="s">
        <v>291</v>
      </c>
      <c r="AH398" s="14" t="s">
        <v>2433</v>
      </c>
      <c r="AI398">
        <v>73451091</v>
      </c>
      <c r="AJ398" s="16">
        <v>45439.56013888889</v>
      </c>
      <c r="AK398">
        <v>1</v>
      </c>
      <c r="AL398">
        <v>202.46</v>
      </c>
      <c r="AM398">
        <v>36.44</v>
      </c>
      <c r="AN398">
        <v>238.9</v>
      </c>
      <c r="AO398" s="14" t="e">
        <f>VLOOKUP(PaquetesTramos_estados_1[[#This Row],[tienda_stock]],#REF!,2,0)</f>
        <v>#REF!</v>
      </c>
      <c r="AP398" s="18">
        <v>1.0138888888888888</v>
      </c>
      <c r="AQ398" s="19" t="str">
        <f>IF(PaquetesTramos_estados_1[[#This Row],[estado_paquete]]="Empaquetado","listo",PaquetesTramos_estados_1[[#This Row],[pagado]]+(PaquetesTramos_estados_1[[#This Row],[Lead Time]]-1))</f>
        <v>listo</v>
      </c>
      <c r="AR398" s="16" t="str">
        <f ca="1">IF(PaquetesTramos_estados_1[[#This Row],[estado_paquete]]="empaquetado","listo",TEXT((DAY(TODAY())-DAY(PaquetesTramos_estados_1[[#This Row],[pagado]])),"dd")&amp;" Dias")</f>
        <v>listo</v>
      </c>
      <c r="AS398" s="14" t="str">
        <f ca="1">IF(PaquetesTramos_estados_1[[#This Row],[estado_paquete]]="Empaquetado","listo",IF(NOW()&lt;PaquetesTramos_estados_1[[#This Row],[TimeLimite]],"Dentro de Tiempo","Fuera de Tiempo"))</f>
        <v>listo</v>
      </c>
      <c r="AT398" s="19" t="str">
        <f t="shared" si="6"/>
        <v>13:26</v>
      </c>
    </row>
    <row r="399" spans="1:46" x14ac:dyDescent="0.25">
      <c r="A399" s="14" t="s">
        <v>2434</v>
      </c>
      <c r="B399" s="14" t="s">
        <v>292</v>
      </c>
      <c r="C399" s="14" t="s">
        <v>39</v>
      </c>
      <c r="D399" s="14" t="s">
        <v>40</v>
      </c>
      <c r="E399" s="14" t="s">
        <v>40</v>
      </c>
      <c r="F399" s="14" t="s">
        <v>40</v>
      </c>
      <c r="G399" s="14" t="s">
        <v>35</v>
      </c>
      <c r="H399" s="14" t="s">
        <v>288</v>
      </c>
      <c r="I399" s="14" t="s">
        <v>288</v>
      </c>
      <c r="J399" s="15">
        <v>45444</v>
      </c>
      <c r="K399" s="14" t="s">
        <v>2435</v>
      </c>
      <c r="L399" s="16">
        <v>45439.600254629629</v>
      </c>
      <c r="M399" s="16">
        <v>45439.692847222221</v>
      </c>
      <c r="N399" s="16"/>
      <c r="O399" s="14" t="s">
        <v>288</v>
      </c>
      <c r="P399" s="14" t="s">
        <v>288</v>
      </c>
      <c r="Q399" s="14" t="s">
        <v>288</v>
      </c>
      <c r="R399" s="14" t="s">
        <v>288</v>
      </c>
      <c r="S399" s="14" t="s">
        <v>288</v>
      </c>
      <c r="T399" s="14" t="s">
        <v>292</v>
      </c>
      <c r="U399" s="14" t="s">
        <v>5</v>
      </c>
      <c r="V399" s="14" t="s">
        <v>6</v>
      </c>
      <c r="W399" s="14" t="s">
        <v>39</v>
      </c>
      <c r="X399" s="14" t="s">
        <v>40</v>
      </c>
      <c r="Y399" s="14" t="s">
        <v>40</v>
      </c>
      <c r="Z399" s="14" t="s">
        <v>40</v>
      </c>
      <c r="AA399" s="14" t="s">
        <v>7</v>
      </c>
      <c r="AB399" s="14" t="s">
        <v>2436</v>
      </c>
      <c r="AC399" s="14" t="s">
        <v>8</v>
      </c>
      <c r="AD399" s="14" t="s">
        <v>27</v>
      </c>
      <c r="AE399" s="14" t="s">
        <v>5</v>
      </c>
      <c r="AF399" s="14" t="s">
        <v>290</v>
      </c>
      <c r="AG399" s="14" t="s">
        <v>291</v>
      </c>
      <c r="AH399" s="14" t="s">
        <v>2437</v>
      </c>
      <c r="AI399">
        <v>71080381</v>
      </c>
      <c r="AJ399" s="16">
        <v>45439.600254629629</v>
      </c>
      <c r="AK399">
        <v>1</v>
      </c>
      <c r="AL399">
        <v>199.32</v>
      </c>
      <c r="AM399">
        <v>35.880000000000003</v>
      </c>
      <c r="AN399">
        <v>235.2</v>
      </c>
      <c r="AO399" s="14" t="e">
        <f>VLOOKUP(PaquetesTramos_estados_1[[#This Row],[tienda_stock]],#REF!,2,0)</f>
        <v>#REF!</v>
      </c>
      <c r="AP399" s="18">
        <v>1.0138888888888888</v>
      </c>
      <c r="AQ399" s="19" t="str">
        <f>IF(PaquetesTramos_estados_1[[#This Row],[estado_paquete]]="Empaquetado","listo",PaquetesTramos_estados_1[[#This Row],[pagado]]+(PaquetesTramos_estados_1[[#This Row],[Lead Time]]-1))</f>
        <v>listo</v>
      </c>
      <c r="AR399" s="16" t="str">
        <f ca="1">IF(PaquetesTramos_estados_1[[#This Row],[estado_paquete]]="empaquetado","listo",TEXT((DAY(TODAY())-DAY(PaquetesTramos_estados_1[[#This Row],[pagado]])),"dd")&amp;" Dias")</f>
        <v>listo</v>
      </c>
      <c r="AS399" s="14" t="str">
        <f ca="1">IF(PaquetesTramos_estados_1[[#This Row],[estado_paquete]]="Empaquetado","listo",IF(NOW()&lt;PaquetesTramos_estados_1[[#This Row],[TimeLimite]],"Dentro de Tiempo","Fuera de Tiempo"))</f>
        <v>listo</v>
      </c>
      <c r="AT399" s="19" t="str">
        <f t="shared" si="6"/>
        <v>14:24</v>
      </c>
    </row>
    <row r="400" spans="1:46" x14ac:dyDescent="0.25">
      <c r="A400" s="14" t="s">
        <v>2438</v>
      </c>
      <c r="B400" s="14" t="s">
        <v>292</v>
      </c>
      <c r="C400" s="14" t="s">
        <v>305</v>
      </c>
      <c r="D400" s="14" t="s">
        <v>29</v>
      </c>
      <c r="E400" s="14" t="s">
        <v>236</v>
      </c>
      <c r="F400" s="14" t="s">
        <v>235</v>
      </c>
      <c r="G400" s="14" t="s">
        <v>35</v>
      </c>
      <c r="H400" s="14" t="s">
        <v>288</v>
      </c>
      <c r="I400" s="14" t="s">
        <v>288</v>
      </c>
      <c r="J400" s="15">
        <v>45444</v>
      </c>
      <c r="K400" s="14" t="s">
        <v>2439</v>
      </c>
      <c r="L400" s="16">
        <v>45439.631863425922</v>
      </c>
      <c r="M400" s="16">
        <v>45439.755011574074</v>
      </c>
      <c r="N400" s="16"/>
      <c r="O400" s="14" t="s">
        <v>288</v>
      </c>
      <c r="P400" s="14" t="s">
        <v>288</v>
      </c>
      <c r="Q400" s="14" t="s">
        <v>288</v>
      </c>
      <c r="R400" s="14" t="s">
        <v>288</v>
      </c>
      <c r="S400" s="14" t="s">
        <v>288</v>
      </c>
      <c r="T400" s="14" t="s">
        <v>292</v>
      </c>
      <c r="U400" s="14" t="s">
        <v>5</v>
      </c>
      <c r="V400" s="14" t="s">
        <v>6</v>
      </c>
      <c r="W400" s="14" t="s">
        <v>305</v>
      </c>
      <c r="X400" s="14" t="s">
        <v>29</v>
      </c>
      <c r="Y400" s="14" t="s">
        <v>236</v>
      </c>
      <c r="Z400" s="14" t="s">
        <v>235</v>
      </c>
      <c r="AA400" s="14" t="s">
        <v>7</v>
      </c>
      <c r="AB400" s="14" t="s">
        <v>2440</v>
      </c>
      <c r="AC400" s="14" t="s">
        <v>8</v>
      </c>
      <c r="AD400" s="14" t="s">
        <v>32</v>
      </c>
      <c r="AE400" s="14" t="s">
        <v>5</v>
      </c>
      <c r="AF400" s="14" t="s">
        <v>290</v>
      </c>
      <c r="AG400" s="14" t="s">
        <v>291</v>
      </c>
      <c r="AH400" s="14" t="s">
        <v>2441</v>
      </c>
      <c r="AI400">
        <v>46781237</v>
      </c>
      <c r="AJ400" s="16">
        <v>45439.631863425922</v>
      </c>
      <c r="AK400">
        <v>1</v>
      </c>
      <c r="AL400">
        <v>199.32</v>
      </c>
      <c r="AM400">
        <v>35.880000000000003</v>
      </c>
      <c r="AN400">
        <v>235.2</v>
      </c>
      <c r="AO400" s="14" t="e">
        <f>VLOOKUP(PaquetesTramos_estados_1[[#This Row],[tienda_stock]],#REF!,2,0)</f>
        <v>#REF!</v>
      </c>
      <c r="AP400" s="18">
        <v>1.0138888888888888</v>
      </c>
      <c r="AQ400" s="19" t="str">
        <f>IF(PaquetesTramos_estados_1[[#This Row],[estado_paquete]]="Empaquetado","listo",PaquetesTramos_estados_1[[#This Row],[pagado]]+(PaquetesTramos_estados_1[[#This Row],[Lead Time]]-1))</f>
        <v>listo</v>
      </c>
      <c r="AR400" s="16" t="str">
        <f ca="1">IF(PaquetesTramos_estados_1[[#This Row],[estado_paquete]]="empaquetado","listo",TEXT((DAY(TODAY())-DAY(PaquetesTramos_estados_1[[#This Row],[pagado]])),"dd")&amp;" Dias")</f>
        <v>listo</v>
      </c>
      <c r="AS400" s="14" t="str">
        <f ca="1">IF(PaquetesTramos_estados_1[[#This Row],[estado_paquete]]="Empaquetado","listo",IF(NOW()&lt;PaquetesTramos_estados_1[[#This Row],[TimeLimite]],"Dentro de Tiempo","Fuera de Tiempo"))</f>
        <v>listo</v>
      </c>
      <c r="AT400" s="19" t="str">
        <f t="shared" si="6"/>
        <v>15:09</v>
      </c>
    </row>
    <row r="401" spans="1:46" x14ac:dyDescent="0.25">
      <c r="A401" s="14" t="s">
        <v>2486</v>
      </c>
      <c r="B401" s="14" t="s">
        <v>292</v>
      </c>
      <c r="C401" s="14" t="s">
        <v>45</v>
      </c>
      <c r="D401" s="14" t="s">
        <v>46</v>
      </c>
      <c r="E401" s="14" t="s">
        <v>46</v>
      </c>
      <c r="F401" s="14" t="s">
        <v>46</v>
      </c>
      <c r="G401" s="14" t="s">
        <v>35</v>
      </c>
      <c r="H401" s="14" t="s">
        <v>288</v>
      </c>
      <c r="I401" s="14" t="s">
        <v>288</v>
      </c>
      <c r="J401" s="15">
        <v>45442</v>
      </c>
      <c r="K401" s="14" t="s">
        <v>2487</v>
      </c>
      <c r="L401" s="16">
        <v>45439.737175925926</v>
      </c>
      <c r="M401" s="16">
        <v>45440.222407407404</v>
      </c>
      <c r="N401" s="16"/>
      <c r="O401" s="14" t="s">
        <v>288</v>
      </c>
      <c r="P401" s="14" t="s">
        <v>288</v>
      </c>
      <c r="Q401" s="14" t="s">
        <v>288</v>
      </c>
      <c r="R401" s="14" t="s">
        <v>288</v>
      </c>
      <c r="S401" s="14" t="s">
        <v>288</v>
      </c>
      <c r="T401" s="14" t="s">
        <v>292</v>
      </c>
      <c r="U401" s="14" t="s">
        <v>5</v>
      </c>
      <c r="V401" s="14" t="s">
        <v>6</v>
      </c>
      <c r="W401" s="14" t="s">
        <v>45</v>
      </c>
      <c r="X401" s="14" t="s">
        <v>46</v>
      </c>
      <c r="Y401" s="14" t="s">
        <v>46</v>
      </c>
      <c r="Z401" s="14" t="s">
        <v>46</v>
      </c>
      <c r="AA401" s="14" t="s">
        <v>7</v>
      </c>
      <c r="AB401" s="14" t="s">
        <v>2488</v>
      </c>
      <c r="AC401" s="14" t="s">
        <v>8</v>
      </c>
      <c r="AD401" s="14" t="s">
        <v>27</v>
      </c>
      <c r="AE401" s="14" t="s">
        <v>5</v>
      </c>
      <c r="AF401" s="14" t="s">
        <v>290</v>
      </c>
      <c r="AG401" s="14" t="s">
        <v>291</v>
      </c>
      <c r="AH401" s="14" t="s">
        <v>2489</v>
      </c>
      <c r="AI401">
        <v>73947420</v>
      </c>
      <c r="AJ401" s="16">
        <v>45439.737175925926</v>
      </c>
      <c r="AK401">
        <v>1</v>
      </c>
      <c r="AL401">
        <v>62.54</v>
      </c>
      <c r="AM401">
        <v>11.26</v>
      </c>
      <c r="AN401">
        <v>73.8</v>
      </c>
      <c r="AO401" s="14" t="e">
        <f>VLOOKUP(PaquetesTramos_estados_1[[#This Row],[tienda_stock]],#REF!,2,0)</f>
        <v>#REF!</v>
      </c>
      <c r="AP401" s="18">
        <v>1.0138888888888888</v>
      </c>
      <c r="AQ401" s="19" t="str">
        <f>IF(PaquetesTramos_estados_1[[#This Row],[estado_paquete]]="Empaquetado","listo",PaquetesTramos_estados_1[[#This Row],[pagado]]+(PaquetesTramos_estados_1[[#This Row],[Lead Time]]-1))</f>
        <v>listo</v>
      </c>
      <c r="AR401" s="16" t="str">
        <f ca="1">IF(PaquetesTramos_estados_1[[#This Row],[estado_paquete]]="empaquetado","listo",TEXT((DAY(TODAY())-DAY(PaquetesTramos_estados_1[[#This Row],[pagado]])),"dd")&amp;" Dias")</f>
        <v>listo</v>
      </c>
      <c r="AS401" s="14" t="str">
        <f ca="1">IF(PaquetesTramos_estados_1[[#This Row],[estado_paquete]]="Empaquetado","listo",IF(NOW()&lt;PaquetesTramos_estados_1[[#This Row],[TimeLimite]],"Dentro de Tiempo","Fuera de Tiempo"))</f>
        <v>listo</v>
      </c>
      <c r="AT401" s="19" t="str">
        <f t="shared" si="6"/>
        <v>17:41</v>
      </c>
    </row>
    <row r="402" spans="1:46" x14ac:dyDescent="0.25">
      <c r="A402" s="14" t="s">
        <v>2490</v>
      </c>
      <c r="B402" s="14" t="s">
        <v>292</v>
      </c>
      <c r="C402" s="14" t="s">
        <v>63</v>
      </c>
      <c r="D402" s="14" t="s">
        <v>64</v>
      </c>
      <c r="E402" s="14" t="s">
        <v>65</v>
      </c>
      <c r="F402" s="14" t="s">
        <v>66</v>
      </c>
      <c r="G402" s="14" t="s">
        <v>35</v>
      </c>
      <c r="H402" s="14" t="s">
        <v>288</v>
      </c>
      <c r="I402" s="14" t="s">
        <v>288</v>
      </c>
      <c r="J402" s="15">
        <v>45443</v>
      </c>
      <c r="K402" s="14" t="s">
        <v>2491</v>
      </c>
      <c r="L402" s="16">
        <v>45439.744675925926</v>
      </c>
      <c r="M402" s="16">
        <v>45440.199953703705</v>
      </c>
      <c r="N402" s="16"/>
      <c r="O402" s="14" t="s">
        <v>288</v>
      </c>
      <c r="P402" s="14" t="s">
        <v>288</v>
      </c>
      <c r="Q402" s="14" t="s">
        <v>288</v>
      </c>
      <c r="R402" s="14" t="s">
        <v>288</v>
      </c>
      <c r="S402" s="14" t="s">
        <v>288</v>
      </c>
      <c r="T402" s="14" t="s">
        <v>292</v>
      </c>
      <c r="U402" s="14" t="s">
        <v>5</v>
      </c>
      <c r="V402" s="14" t="s">
        <v>6</v>
      </c>
      <c r="W402" s="14" t="s">
        <v>63</v>
      </c>
      <c r="X402" s="14" t="s">
        <v>64</v>
      </c>
      <c r="Y402" s="14" t="s">
        <v>65</v>
      </c>
      <c r="Z402" s="14" t="s">
        <v>66</v>
      </c>
      <c r="AA402" s="14" t="s">
        <v>7</v>
      </c>
      <c r="AB402" s="14" t="s">
        <v>2492</v>
      </c>
      <c r="AC402" s="14" t="s">
        <v>8</v>
      </c>
      <c r="AD402" s="14" t="s">
        <v>10</v>
      </c>
      <c r="AE402" s="14" t="s">
        <v>5</v>
      </c>
      <c r="AF402" s="14" t="s">
        <v>290</v>
      </c>
      <c r="AG402" s="14" t="s">
        <v>291</v>
      </c>
      <c r="AH402" s="14" t="s">
        <v>2493</v>
      </c>
      <c r="AI402">
        <v>32888709</v>
      </c>
      <c r="AJ402" s="16">
        <v>45439.744675925926</v>
      </c>
      <c r="AK402">
        <v>2</v>
      </c>
      <c r="AL402">
        <v>75.92</v>
      </c>
      <c r="AM402">
        <v>13.68</v>
      </c>
      <c r="AN402">
        <v>89.6</v>
      </c>
      <c r="AO402" s="14" t="e">
        <f>VLOOKUP(PaquetesTramos_estados_1[[#This Row],[tienda_stock]],#REF!,2,0)</f>
        <v>#REF!</v>
      </c>
      <c r="AP402" s="18">
        <v>1.0138888888888888</v>
      </c>
      <c r="AQ402" s="19" t="str">
        <f>IF(PaquetesTramos_estados_1[[#This Row],[estado_paquete]]="Empaquetado","listo",PaquetesTramos_estados_1[[#This Row],[pagado]]+(PaquetesTramos_estados_1[[#This Row],[Lead Time]]-1))</f>
        <v>listo</v>
      </c>
      <c r="AR402" s="16" t="str">
        <f ca="1">IF(PaquetesTramos_estados_1[[#This Row],[estado_paquete]]="empaquetado","listo",TEXT((DAY(TODAY())-DAY(PaquetesTramos_estados_1[[#This Row],[pagado]])),"dd")&amp;" Dias")</f>
        <v>listo</v>
      </c>
      <c r="AS402" s="14" t="str">
        <f ca="1">IF(PaquetesTramos_estados_1[[#This Row],[estado_paquete]]="Empaquetado","listo",IF(NOW()&lt;PaquetesTramos_estados_1[[#This Row],[TimeLimite]],"Dentro de Tiempo","Fuera de Tiempo"))</f>
        <v>listo</v>
      </c>
      <c r="AT402" s="19" t="str">
        <f t="shared" si="6"/>
        <v>17:52</v>
      </c>
    </row>
    <row r="403" spans="1:46" x14ac:dyDescent="0.25">
      <c r="A403" s="14" t="s">
        <v>2494</v>
      </c>
      <c r="B403" s="14" t="s">
        <v>292</v>
      </c>
      <c r="C403" s="14" t="s">
        <v>150</v>
      </c>
      <c r="D403" s="14" t="s">
        <v>109</v>
      </c>
      <c r="E403" s="14" t="s">
        <v>310</v>
      </c>
      <c r="F403" s="14" t="s">
        <v>310</v>
      </c>
      <c r="G403" s="14" t="s">
        <v>35</v>
      </c>
      <c r="H403" s="14" t="s">
        <v>288</v>
      </c>
      <c r="I403" s="14" t="s">
        <v>288</v>
      </c>
      <c r="J403" s="15">
        <v>45446</v>
      </c>
      <c r="K403" s="14" t="s">
        <v>2495</v>
      </c>
      <c r="L403" s="16">
        <v>45439.836527777778</v>
      </c>
      <c r="M403" s="16">
        <v>45440.304988425924</v>
      </c>
      <c r="N403" s="16"/>
      <c r="O403" s="14" t="s">
        <v>288</v>
      </c>
      <c r="P403" s="14" t="s">
        <v>288</v>
      </c>
      <c r="Q403" s="14" t="s">
        <v>288</v>
      </c>
      <c r="R403" s="14" t="s">
        <v>288</v>
      </c>
      <c r="S403" s="14" t="s">
        <v>288</v>
      </c>
      <c r="T403" s="14" t="s">
        <v>292</v>
      </c>
      <c r="U403" s="14" t="s">
        <v>5</v>
      </c>
      <c r="V403" s="14" t="s">
        <v>6</v>
      </c>
      <c r="W403" s="14" t="s">
        <v>150</v>
      </c>
      <c r="X403" s="14" t="s">
        <v>109</v>
      </c>
      <c r="Y403" s="14" t="s">
        <v>310</v>
      </c>
      <c r="Z403" s="14" t="s">
        <v>310</v>
      </c>
      <c r="AA403" s="14" t="s">
        <v>7</v>
      </c>
      <c r="AB403" s="14" t="s">
        <v>2496</v>
      </c>
      <c r="AC403" s="14" t="s">
        <v>8</v>
      </c>
      <c r="AD403" s="14" t="s">
        <v>9</v>
      </c>
      <c r="AE403" s="14" t="s">
        <v>150</v>
      </c>
      <c r="AF403" s="14" t="s">
        <v>290</v>
      </c>
      <c r="AG403" s="14" t="s">
        <v>291</v>
      </c>
      <c r="AH403" s="14" t="s">
        <v>2497</v>
      </c>
      <c r="AI403">
        <v>70142157</v>
      </c>
      <c r="AJ403" s="16">
        <v>45439.836527777778</v>
      </c>
      <c r="AK403">
        <v>1</v>
      </c>
      <c r="AL403">
        <v>88.81</v>
      </c>
      <c r="AM403">
        <v>15.99</v>
      </c>
      <c r="AN403">
        <v>104.8</v>
      </c>
      <c r="AO403" s="14" t="e">
        <f>VLOOKUP(PaquetesTramos_estados_1[[#This Row],[tienda_stock]],#REF!,2,0)</f>
        <v>#REF!</v>
      </c>
      <c r="AP403" s="18">
        <v>1.0138888888888888</v>
      </c>
      <c r="AQ403" s="19" t="str">
        <f>IF(PaquetesTramos_estados_1[[#This Row],[estado_paquete]]="Empaquetado","listo",PaquetesTramos_estados_1[[#This Row],[pagado]]+(PaquetesTramos_estados_1[[#This Row],[Lead Time]]-1))</f>
        <v>listo</v>
      </c>
      <c r="AR403" s="16" t="str">
        <f ca="1">IF(PaquetesTramos_estados_1[[#This Row],[estado_paquete]]="empaquetado","listo",TEXT((DAY(TODAY())-DAY(PaquetesTramos_estados_1[[#This Row],[pagado]])),"dd")&amp;" Dias")</f>
        <v>listo</v>
      </c>
      <c r="AS403" s="14" t="str">
        <f ca="1">IF(PaquetesTramos_estados_1[[#This Row],[estado_paquete]]="Empaquetado","listo",IF(NOW()&lt;PaquetesTramos_estados_1[[#This Row],[TimeLimite]],"Dentro de Tiempo","Fuera de Tiempo"))</f>
        <v>listo</v>
      </c>
      <c r="AT403" s="19" t="str">
        <f t="shared" si="6"/>
        <v>20:04</v>
      </c>
    </row>
    <row r="404" spans="1:46" x14ac:dyDescent="0.25">
      <c r="A404" s="14" t="s">
        <v>2498</v>
      </c>
      <c r="B404" s="14" t="s">
        <v>292</v>
      </c>
      <c r="C404" s="14" t="s">
        <v>288</v>
      </c>
      <c r="D404" s="14" t="s">
        <v>1</v>
      </c>
      <c r="E404" s="14" t="s">
        <v>1</v>
      </c>
      <c r="F404" s="14" t="s">
        <v>169</v>
      </c>
      <c r="G404" s="14" t="s">
        <v>30</v>
      </c>
      <c r="H404" s="14" t="s">
        <v>288</v>
      </c>
      <c r="I404" s="14" t="s">
        <v>288</v>
      </c>
      <c r="J404" s="15">
        <v>45440</v>
      </c>
      <c r="K404" s="14" t="s">
        <v>2499</v>
      </c>
      <c r="L404" s="16">
        <v>45439.853831018518</v>
      </c>
      <c r="M404" s="16">
        <v>45439.974606481483</v>
      </c>
      <c r="N404" s="16"/>
      <c r="O404" s="14" t="s">
        <v>288</v>
      </c>
      <c r="P404" s="14" t="s">
        <v>288</v>
      </c>
      <c r="Q404" s="14" t="s">
        <v>288</v>
      </c>
      <c r="R404" s="14" t="s">
        <v>288</v>
      </c>
      <c r="S404" s="14" t="s">
        <v>288</v>
      </c>
      <c r="T404" s="14" t="s">
        <v>292</v>
      </c>
      <c r="U404" s="14" t="s">
        <v>5</v>
      </c>
      <c r="V404" s="14" t="s">
        <v>87</v>
      </c>
      <c r="W404" s="14" t="s">
        <v>288</v>
      </c>
      <c r="X404" s="14" t="s">
        <v>288</v>
      </c>
      <c r="Y404" s="14" t="s">
        <v>288</v>
      </c>
      <c r="Z404" s="14" t="s">
        <v>288</v>
      </c>
      <c r="AA404" s="14" t="s">
        <v>56</v>
      </c>
      <c r="AB404" s="14" t="s">
        <v>2500</v>
      </c>
      <c r="AC404" s="14" t="s">
        <v>8</v>
      </c>
      <c r="AD404" s="14" t="s">
        <v>10</v>
      </c>
      <c r="AE404" s="14" t="s">
        <v>24</v>
      </c>
      <c r="AF404" s="14" t="s">
        <v>290</v>
      </c>
      <c r="AG404" s="14" t="s">
        <v>291</v>
      </c>
      <c r="AH404" s="14" t="s">
        <v>2501</v>
      </c>
      <c r="AI404">
        <v>72030576</v>
      </c>
      <c r="AJ404" s="16">
        <v>45439.853831018518</v>
      </c>
      <c r="AK404">
        <v>2</v>
      </c>
      <c r="AL404">
        <v>71.94</v>
      </c>
      <c r="AM404">
        <v>12.96</v>
      </c>
      <c r="AN404">
        <v>84.9</v>
      </c>
      <c r="AO404" s="14" t="e">
        <f>VLOOKUP(PaquetesTramos_estados_1[[#This Row],[tienda_stock]],#REF!,2,0)</f>
        <v>#REF!</v>
      </c>
      <c r="AP404" s="18">
        <v>1.0138888888888888</v>
      </c>
      <c r="AQ404" s="19" t="str">
        <f>IF(PaquetesTramos_estados_1[[#This Row],[estado_paquete]]="Empaquetado","listo",PaquetesTramos_estados_1[[#This Row],[pagado]]+(PaquetesTramos_estados_1[[#This Row],[Lead Time]]-1))</f>
        <v>listo</v>
      </c>
      <c r="AR404" s="16" t="str">
        <f ca="1">IF(PaquetesTramos_estados_1[[#This Row],[estado_paquete]]="empaquetado","listo",TEXT((DAY(TODAY())-DAY(PaquetesTramos_estados_1[[#This Row],[pagado]])),"dd")&amp;" Dias")</f>
        <v>listo</v>
      </c>
      <c r="AS404" s="14" t="str">
        <f ca="1">IF(PaquetesTramos_estados_1[[#This Row],[estado_paquete]]="Empaquetado","listo",IF(NOW()&lt;PaquetesTramos_estados_1[[#This Row],[TimeLimite]],"Dentro de Tiempo","Fuera de Tiempo"))</f>
        <v>listo</v>
      </c>
      <c r="AT404" s="19" t="str">
        <f t="shared" si="6"/>
        <v>20:29</v>
      </c>
    </row>
    <row r="405" spans="1:46" x14ac:dyDescent="0.25">
      <c r="A405" s="14" t="s">
        <v>2502</v>
      </c>
      <c r="B405" s="14" t="s">
        <v>20</v>
      </c>
      <c r="C405" s="14" t="s">
        <v>45</v>
      </c>
      <c r="D405" s="14" t="s">
        <v>46</v>
      </c>
      <c r="E405" s="14" t="s">
        <v>46</v>
      </c>
      <c r="F405" s="14" t="s">
        <v>46</v>
      </c>
      <c r="G405" s="14" t="s">
        <v>35</v>
      </c>
      <c r="H405" s="14" t="s">
        <v>288</v>
      </c>
      <c r="I405" s="14" t="s">
        <v>288</v>
      </c>
      <c r="J405" s="15">
        <v>45442</v>
      </c>
      <c r="K405" s="14" t="s">
        <v>2503</v>
      </c>
      <c r="L405" s="16">
        <v>45439.869363425925</v>
      </c>
      <c r="M405" s="16"/>
      <c r="N405" s="16"/>
      <c r="O405" s="14" t="s">
        <v>288</v>
      </c>
      <c r="P405" s="14" t="s">
        <v>288</v>
      </c>
      <c r="Q405" s="14" t="s">
        <v>288</v>
      </c>
      <c r="R405" s="14" t="s">
        <v>288</v>
      </c>
      <c r="S405" s="14" t="s">
        <v>288</v>
      </c>
      <c r="T405" s="14" t="s">
        <v>20</v>
      </c>
      <c r="U405" s="14" t="s">
        <v>5</v>
      </c>
      <c r="V405" s="14" t="s">
        <v>6</v>
      </c>
      <c r="W405" s="14" t="s">
        <v>45</v>
      </c>
      <c r="X405" s="14" t="s">
        <v>46</v>
      </c>
      <c r="Y405" s="14" t="s">
        <v>46</v>
      </c>
      <c r="Z405" s="14" t="s">
        <v>46</v>
      </c>
      <c r="AA405" s="14" t="s">
        <v>7</v>
      </c>
      <c r="AB405" s="14" t="s">
        <v>2504</v>
      </c>
      <c r="AC405" s="14" t="s">
        <v>8</v>
      </c>
      <c r="AD405" s="14" t="s">
        <v>27</v>
      </c>
      <c r="AE405" s="14" t="s">
        <v>5</v>
      </c>
      <c r="AF405" s="14" t="s">
        <v>290</v>
      </c>
      <c r="AG405" s="14" t="s">
        <v>291</v>
      </c>
      <c r="AH405" s="14" t="s">
        <v>2505</v>
      </c>
      <c r="AI405">
        <v>45757709</v>
      </c>
      <c r="AJ405" s="16">
        <v>45439.869363425925</v>
      </c>
      <c r="AK405">
        <v>1</v>
      </c>
      <c r="AL405">
        <v>223.9</v>
      </c>
      <c r="AM405">
        <v>40.299999999999997</v>
      </c>
      <c r="AN405">
        <v>264.2</v>
      </c>
      <c r="AO405" s="14" t="e">
        <f>VLOOKUP(PaquetesTramos_estados_1[[#This Row],[tienda_stock]],#REF!,2,0)</f>
        <v>#REF!</v>
      </c>
      <c r="AP405" s="18">
        <v>1.0138888888888888</v>
      </c>
      <c r="AQ405" s="19">
        <f>IF(PaquetesTramos_estados_1[[#This Row],[estado_paquete]]="Empaquetado","listo",PaquetesTramos_estados_1[[#This Row],[pagado]]+(PaquetesTramos_estados_1[[#This Row],[Lead Time]]-1))</f>
        <v>45439.883252314816</v>
      </c>
      <c r="AR405" s="16" t="e">
        <f ca="1">IF(PaquetesTramos_estados_1[[#This Row],[estado_paquete]]="empaquetado","listo",TEXT((DAY(TODAY())-DAY(PaquetesTramos_estados_1[[#This Row],[pagado]])),"dd")&amp;" Dias")</f>
        <v>#VALUE!</v>
      </c>
      <c r="AS405" s="14" t="str">
        <f ca="1">IF(PaquetesTramos_estados_1[[#This Row],[estado_paquete]]="Empaquetado","listo",IF(NOW()&lt;PaquetesTramos_estados_1[[#This Row],[TimeLimite]],"Dentro de Tiempo","Fuera de Tiempo"))</f>
        <v>Fuera de Tiempo</v>
      </c>
      <c r="AT405" s="19" t="str">
        <f t="shared" si="6"/>
        <v>20:51</v>
      </c>
    </row>
    <row r="406" spans="1:46" x14ac:dyDescent="0.25">
      <c r="A406" s="14" t="s">
        <v>2506</v>
      </c>
      <c r="B406" s="14" t="s">
        <v>292</v>
      </c>
      <c r="C406" s="14" t="s">
        <v>42</v>
      </c>
      <c r="D406" s="14" t="s">
        <v>29</v>
      </c>
      <c r="E406" s="14" t="s">
        <v>29</v>
      </c>
      <c r="F406" s="14" t="s">
        <v>29</v>
      </c>
      <c r="G406" s="14" t="s">
        <v>35</v>
      </c>
      <c r="H406" s="14" t="s">
        <v>288</v>
      </c>
      <c r="I406" s="14" t="s">
        <v>288</v>
      </c>
      <c r="J406" s="15">
        <v>45443</v>
      </c>
      <c r="K406" s="14" t="s">
        <v>2507</v>
      </c>
      <c r="L406" s="16">
        <v>45439.885937500003</v>
      </c>
      <c r="M406" s="16">
        <v>45440.220636574071</v>
      </c>
      <c r="N406" s="16"/>
      <c r="O406" s="14" t="s">
        <v>288</v>
      </c>
      <c r="P406" s="14" t="s">
        <v>288</v>
      </c>
      <c r="Q406" s="14" t="s">
        <v>288</v>
      </c>
      <c r="R406" s="14" t="s">
        <v>288</v>
      </c>
      <c r="S406" s="14" t="s">
        <v>288</v>
      </c>
      <c r="T406" s="14" t="s">
        <v>292</v>
      </c>
      <c r="U406" s="14" t="s">
        <v>5</v>
      </c>
      <c r="V406" s="14" t="s">
        <v>6</v>
      </c>
      <c r="W406" s="14" t="s">
        <v>42</v>
      </c>
      <c r="X406" s="14" t="s">
        <v>29</v>
      </c>
      <c r="Y406" s="14" t="s">
        <v>29</v>
      </c>
      <c r="Z406" s="14" t="s">
        <v>29</v>
      </c>
      <c r="AA406" s="14" t="s">
        <v>7</v>
      </c>
      <c r="AB406" s="14" t="s">
        <v>2508</v>
      </c>
      <c r="AC406" s="14" t="s">
        <v>8</v>
      </c>
      <c r="AD406" s="14" t="s">
        <v>32</v>
      </c>
      <c r="AE406" s="14" t="s">
        <v>5</v>
      </c>
      <c r="AF406" s="14" t="s">
        <v>290</v>
      </c>
      <c r="AG406" s="14" t="s">
        <v>291</v>
      </c>
      <c r="AH406" s="14" t="s">
        <v>2509</v>
      </c>
      <c r="AI406">
        <v>42380023</v>
      </c>
      <c r="AJ406" s="16">
        <v>45439.885937500003</v>
      </c>
      <c r="AK406">
        <v>1</v>
      </c>
      <c r="AL406">
        <v>88.81</v>
      </c>
      <c r="AM406">
        <v>15.99</v>
      </c>
      <c r="AN406">
        <v>104.8</v>
      </c>
      <c r="AO406" s="14" t="e">
        <f>VLOOKUP(PaquetesTramos_estados_1[[#This Row],[tienda_stock]],#REF!,2,0)</f>
        <v>#REF!</v>
      </c>
      <c r="AP406" s="18">
        <v>1.0138888888888888</v>
      </c>
      <c r="AQ406" s="19" t="str">
        <f>IF(PaquetesTramos_estados_1[[#This Row],[estado_paquete]]="Empaquetado","listo",PaquetesTramos_estados_1[[#This Row],[pagado]]+(PaquetesTramos_estados_1[[#This Row],[Lead Time]]-1))</f>
        <v>listo</v>
      </c>
      <c r="AR406" s="16" t="str">
        <f ca="1">IF(PaquetesTramos_estados_1[[#This Row],[estado_paquete]]="empaquetado","listo",TEXT((DAY(TODAY())-DAY(PaquetesTramos_estados_1[[#This Row],[pagado]])),"dd")&amp;" Dias")</f>
        <v>listo</v>
      </c>
      <c r="AS406" s="14" t="str">
        <f ca="1">IF(PaquetesTramos_estados_1[[#This Row],[estado_paquete]]="Empaquetado","listo",IF(NOW()&lt;PaquetesTramos_estados_1[[#This Row],[TimeLimite]],"Dentro de Tiempo","Fuera de Tiempo"))</f>
        <v>listo</v>
      </c>
      <c r="AT406" s="19" t="str">
        <f t="shared" si="6"/>
        <v>21:15</v>
      </c>
    </row>
    <row r="407" spans="1:46" x14ac:dyDescent="0.25">
      <c r="A407" s="14" t="s">
        <v>2510</v>
      </c>
      <c r="B407" s="14" t="s">
        <v>292</v>
      </c>
      <c r="C407" s="14" t="s">
        <v>72</v>
      </c>
      <c r="D407" s="14" t="s">
        <v>73</v>
      </c>
      <c r="E407" s="14" t="s">
        <v>74</v>
      </c>
      <c r="F407" s="14" t="s">
        <v>74</v>
      </c>
      <c r="G407" s="14" t="s">
        <v>35</v>
      </c>
      <c r="H407" s="14" t="s">
        <v>288</v>
      </c>
      <c r="I407" s="14" t="s">
        <v>288</v>
      </c>
      <c r="J407" s="15">
        <v>45443</v>
      </c>
      <c r="K407" s="14" t="s">
        <v>2511</v>
      </c>
      <c r="L407" s="16">
        <v>45439.951620370368</v>
      </c>
      <c r="M407" s="16">
        <v>45440.233148148145</v>
      </c>
      <c r="N407" s="16"/>
      <c r="O407" s="14" t="s">
        <v>288</v>
      </c>
      <c r="P407" s="14" t="s">
        <v>288</v>
      </c>
      <c r="Q407" s="14" t="s">
        <v>288</v>
      </c>
      <c r="R407" s="14" t="s">
        <v>288</v>
      </c>
      <c r="S407" s="14" t="s">
        <v>288</v>
      </c>
      <c r="T407" s="14" t="s">
        <v>292</v>
      </c>
      <c r="U407" s="14" t="s">
        <v>5</v>
      </c>
      <c r="V407" s="14" t="s">
        <v>6</v>
      </c>
      <c r="W407" s="14" t="s">
        <v>72</v>
      </c>
      <c r="X407" s="14" t="s">
        <v>73</v>
      </c>
      <c r="Y407" s="14" t="s">
        <v>74</v>
      </c>
      <c r="Z407" s="14" t="s">
        <v>74</v>
      </c>
      <c r="AA407" s="14" t="s">
        <v>7</v>
      </c>
      <c r="AB407" s="14" t="s">
        <v>2512</v>
      </c>
      <c r="AC407" s="14" t="s">
        <v>8</v>
      </c>
      <c r="AD407" s="14" t="s">
        <v>88</v>
      </c>
      <c r="AE407" s="14" t="s">
        <v>5</v>
      </c>
      <c r="AF407" s="14" t="s">
        <v>290</v>
      </c>
      <c r="AG407" s="14" t="s">
        <v>291</v>
      </c>
      <c r="AH407" s="14" t="s">
        <v>2513</v>
      </c>
      <c r="AI407">
        <v>76010961</v>
      </c>
      <c r="AJ407" s="16">
        <v>45439.951620370368</v>
      </c>
      <c r="AK407">
        <v>1</v>
      </c>
      <c r="AL407">
        <v>140</v>
      </c>
      <c r="AM407">
        <v>25.2</v>
      </c>
      <c r="AN407">
        <v>165.2</v>
      </c>
      <c r="AO407" s="14" t="e">
        <f>VLOOKUP(PaquetesTramos_estados_1[[#This Row],[tienda_stock]],#REF!,2,0)</f>
        <v>#REF!</v>
      </c>
      <c r="AP407" s="18">
        <v>1.0138888888888888</v>
      </c>
      <c r="AQ407" s="19" t="str">
        <f>IF(PaquetesTramos_estados_1[[#This Row],[estado_paquete]]="Empaquetado","listo",PaquetesTramos_estados_1[[#This Row],[pagado]]+(PaquetesTramos_estados_1[[#This Row],[Lead Time]]-1))</f>
        <v>listo</v>
      </c>
      <c r="AR407" s="16" t="str">
        <f ca="1">IF(PaquetesTramos_estados_1[[#This Row],[estado_paquete]]="empaquetado","listo",TEXT((DAY(TODAY())-DAY(PaquetesTramos_estados_1[[#This Row],[pagado]])),"dd")&amp;" Dias")</f>
        <v>listo</v>
      </c>
      <c r="AS407" s="14" t="str">
        <f ca="1">IF(PaquetesTramos_estados_1[[#This Row],[estado_paquete]]="Empaquetado","listo",IF(NOW()&lt;PaquetesTramos_estados_1[[#This Row],[TimeLimite]],"Dentro de Tiempo","Fuera de Tiempo"))</f>
        <v>listo</v>
      </c>
      <c r="AT407" s="19" t="str">
        <f t="shared" si="6"/>
        <v>22:50</v>
      </c>
    </row>
    <row r="408" spans="1:46" x14ac:dyDescent="0.25">
      <c r="A408" s="14" t="s">
        <v>1213</v>
      </c>
      <c r="B408" s="14" t="s">
        <v>17</v>
      </c>
      <c r="C408" s="14" t="s">
        <v>5</v>
      </c>
      <c r="D408" s="14" t="s">
        <v>1</v>
      </c>
      <c r="E408" s="14" t="s">
        <v>1</v>
      </c>
      <c r="F408" s="14" t="s">
        <v>19</v>
      </c>
      <c r="G408" s="14" t="s">
        <v>332</v>
      </c>
      <c r="H408" s="14" t="s">
        <v>288</v>
      </c>
      <c r="I408" s="14" t="s">
        <v>288</v>
      </c>
      <c r="J408" s="15">
        <v>45441</v>
      </c>
      <c r="K408" s="14" t="s">
        <v>1214</v>
      </c>
      <c r="L408" s="16">
        <v>45439.937916666669</v>
      </c>
      <c r="M408" s="16"/>
      <c r="N408" s="16"/>
      <c r="O408" s="14" t="s">
        <v>288</v>
      </c>
      <c r="P408" s="14" t="s">
        <v>288</v>
      </c>
      <c r="Q408" s="14" t="s">
        <v>288</v>
      </c>
      <c r="R408" s="14" t="s">
        <v>288</v>
      </c>
      <c r="S408" s="14" t="s">
        <v>288</v>
      </c>
      <c r="T408" s="14" t="s">
        <v>17</v>
      </c>
      <c r="U408" s="14" t="s">
        <v>161</v>
      </c>
      <c r="V408" s="14" t="s">
        <v>6</v>
      </c>
      <c r="W408" s="14" t="s">
        <v>162</v>
      </c>
      <c r="X408" s="14" t="s">
        <v>1</v>
      </c>
      <c r="Y408" s="14" t="s">
        <v>1</v>
      </c>
      <c r="Z408" s="14" t="s">
        <v>60</v>
      </c>
      <c r="AA408" s="14" t="s">
        <v>7</v>
      </c>
      <c r="AB408" s="14" t="s">
        <v>1211</v>
      </c>
      <c r="AC408" s="14" t="s">
        <v>8</v>
      </c>
      <c r="AD408" s="14" t="s">
        <v>88</v>
      </c>
      <c r="AE408" s="14" t="s">
        <v>5</v>
      </c>
      <c r="AF408" s="14" t="s">
        <v>290</v>
      </c>
      <c r="AG408" s="14" t="s">
        <v>291</v>
      </c>
      <c r="AH408" s="14" t="s">
        <v>1212</v>
      </c>
      <c r="AI408">
        <v>75961856</v>
      </c>
      <c r="AJ408" s="16">
        <v>45439.937916666669</v>
      </c>
      <c r="AK408">
        <v>4</v>
      </c>
      <c r="AL408">
        <v>162.44999999999999</v>
      </c>
      <c r="AM408">
        <v>29.25</v>
      </c>
      <c r="AN408">
        <v>191.7</v>
      </c>
      <c r="AO408" s="14" t="e">
        <f>VLOOKUP(PaquetesTramos_estados_1[[#This Row],[tienda_stock]],#REF!,2,0)</f>
        <v>#REF!</v>
      </c>
      <c r="AP408" s="18">
        <v>1.0138888888888888</v>
      </c>
      <c r="AQ408" s="19">
        <f>IF(PaquetesTramos_estados_1[[#This Row],[estado_paquete]]="Empaquetado","listo",PaquetesTramos_estados_1[[#This Row],[pagado]]+(PaquetesTramos_estados_1[[#This Row],[Lead Time]]-1))</f>
        <v>45439.95180555556</v>
      </c>
      <c r="AR408" s="16" t="e">
        <f ca="1">IF(PaquetesTramos_estados_1[[#This Row],[estado_paquete]]="empaquetado","listo",TEXT((DAY(TODAY())-DAY(PaquetesTramos_estados_1[[#This Row],[pagado]])),"dd")&amp;" Dias")</f>
        <v>#VALUE!</v>
      </c>
      <c r="AS408" s="14" t="str">
        <f ca="1">IF(PaquetesTramos_estados_1[[#This Row],[estado_paquete]]="Empaquetado","listo",IF(NOW()&lt;PaquetesTramos_estados_1[[#This Row],[TimeLimite]],"Dentro de Tiempo","Fuera de Tiempo"))</f>
        <v>Fuera de Tiempo</v>
      </c>
      <c r="AT408" s="19" t="str">
        <f t="shared" si="6"/>
        <v>22:30</v>
      </c>
    </row>
    <row r="409" spans="1:46" x14ac:dyDescent="0.25">
      <c r="A409" s="14" t="s">
        <v>1408</v>
      </c>
      <c r="B409" s="14" t="s">
        <v>17</v>
      </c>
      <c r="C409" s="14" t="s">
        <v>5</v>
      </c>
      <c r="D409" s="14" t="s">
        <v>1</v>
      </c>
      <c r="E409" s="14" t="s">
        <v>1</v>
      </c>
      <c r="F409" s="14" t="s">
        <v>19</v>
      </c>
      <c r="G409" s="14" t="s">
        <v>3</v>
      </c>
      <c r="H409" s="14" t="s">
        <v>288</v>
      </c>
      <c r="I409" s="14" t="s">
        <v>288</v>
      </c>
      <c r="J409" s="15">
        <v>45443</v>
      </c>
      <c r="K409" s="14" t="s">
        <v>1409</v>
      </c>
      <c r="L409" s="16">
        <v>45439.724548611113</v>
      </c>
      <c r="M409" s="16"/>
      <c r="N409" s="16"/>
      <c r="O409" s="14" t="s">
        <v>288</v>
      </c>
      <c r="P409" s="14" t="s">
        <v>288</v>
      </c>
      <c r="Q409" s="14" t="s">
        <v>288</v>
      </c>
      <c r="R409" s="14" t="s">
        <v>288</v>
      </c>
      <c r="S409" s="14" t="s">
        <v>288</v>
      </c>
      <c r="T409" s="14" t="s">
        <v>17</v>
      </c>
      <c r="U409" s="14" t="s">
        <v>18</v>
      </c>
      <c r="V409" s="14" t="s">
        <v>6</v>
      </c>
      <c r="W409" s="14" t="s">
        <v>49</v>
      </c>
      <c r="X409" s="14" t="s">
        <v>50</v>
      </c>
      <c r="Y409" s="14" t="s">
        <v>51</v>
      </c>
      <c r="Z409" s="14" t="s">
        <v>51</v>
      </c>
      <c r="AA409" s="14" t="s">
        <v>56</v>
      </c>
      <c r="AB409" s="14" t="s">
        <v>1292</v>
      </c>
      <c r="AC409" s="14" t="s">
        <v>8</v>
      </c>
      <c r="AD409" s="14" t="s">
        <v>32</v>
      </c>
      <c r="AE409" s="14" t="s">
        <v>5</v>
      </c>
      <c r="AF409" s="14" t="s">
        <v>290</v>
      </c>
      <c r="AG409" s="14" t="s">
        <v>291</v>
      </c>
      <c r="AH409" s="14" t="s">
        <v>1293</v>
      </c>
      <c r="AI409">
        <v>45508158</v>
      </c>
      <c r="AJ409" s="16">
        <v>45439.724548611113</v>
      </c>
      <c r="AK409">
        <v>3</v>
      </c>
      <c r="AL409">
        <v>303.73</v>
      </c>
      <c r="AM409">
        <v>54.67</v>
      </c>
      <c r="AN409">
        <v>358.4</v>
      </c>
      <c r="AO409" s="14" t="e">
        <f>VLOOKUP(PaquetesTramos_estados_1[[#This Row],[tienda_stock]],#REF!,2,0)</f>
        <v>#REF!</v>
      </c>
      <c r="AP409" s="18">
        <v>1.0138888888888888</v>
      </c>
      <c r="AQ409" s="19">
        <f>IF(PaquetesTramos_estados_1[[#This Row],[estado_paquete]]="Empaquetado","listo",PaquetesTramos_estados_1[[#This Row],[pagado]]+(PaquetesTramos_estados_1[[#This Row],[Lead Time]]-1))</f>
        <v>45439.738437500004</v>
      </c>
      <c r="AR409" s="16" t="e">
        <f ca="1">IF(PaquetesTramos_estados_1[[#This Row],[estado_paquete]]="empaquetado","listo",TEXT((DAY(TODAY())-DAY(PaquetesTramos_estados_1[[#This Row],[pagado]])),"dd")&amp;" Dias")</f>
        <v>#VALUE!</v>
      </c>
      <c r="AS409" s="14" t="str">
        <f ca="1">IF(PaquetesTramos_estados_1[[#This Row],[estado_paquete]]="Empaquetado","listo",IF(NOW()&lt;PaquetesTramos_estados_1[[#This Row],[TimeLimite]],"Dentro de Tiempo","Fuera de Tiempo"))</f>
        <v>Fuera de Tiempo</v>
      </c>
      <c r="AT409" s="19" t="str">
        <f t="shared" si="6"/>
        <v>17:23</v>
      </c>
    </row>
    <row r="410" spans="1:46" x14ac:dyDescent="0.25">
      <c r="A410" s="14" t="s">
        <v>1410</v>
      </c>
      <c r="B410" s="14" t="s">
        <v>17</v>
      </c>
      <c r="C410" s="14" t="s">
        <v>127</v>
      </c>
      <c r="D410" s="14" t="s">
        <v>73</v>
      </c>
      <c r="E410" s="14" t="s">
        <v>74</v>
      </c>
      <c r="F410" s="14" t="s">
        <v>74</v>
      </c>
      <c r="G410" s="14" t="s">
        <v>35</v>
      </c>
      <c r="H410" s="14" t="s">
        <v>288</v>
      </c>
      <c r="I410" s="14" t="s">
        <v>288</v>
      </c>
      <c r="J410" s="15">
        <v>45444</v>
      </c>
      <c r="K410" s="14" t="s">
        <v>1411</v>
      </c>
      <c r="L410" s="16">
        <v>45440.336875000001</v>
      </c>
      <c r="M410" s="16"/>
      <c r="N410" s="16"/>
      <c r="O410" s="14" t="s">
        <v>288</v>
      </c>
      <c r="P410" s="14" t="s">
        <v>288</v>
      </c>
      <c r="Q410" s="14" t="s">
        <v>288</v>
      </c>
      <c r="R410" s="14" t="s">
        <v>288</v>
      </c>
      <c r="S410" s="14" t="s">
        <v>288</v>
      </c>
      <c r="T410" s="14" t="s">
        <v>17</v>
      </c>
      <c r="U410" s="14" t="s">
        <v>5</v>
      </c>
      <c r="V410" s="14" t="s">
        <v>6</v>
      </c>
      <c r="W410" s="14" t="s">
        <v>127</v>
      </c>
      <c r="X410" s="14" t="s">
        <v>73</v>
      </c>
      <c r="Y410" s="14" t="s">
        <v>74</v>
      </c>
      <c r="Z410" s="14" t="s">
        <v>74</v>
      </c>
      <c r="AA410" s="14" t="s">
        <v>7</v>
      </c>
      <c r="AB410" s="14" t="s">
        <v>1412</v>
      </c>
      <c r="AC410" s="14" t="s">
        <v>8</v>
      </c>
      <c r="AD410" s="14" t="s">
        <v>32</v>
      </c>
      <c r="AE410" s="14" t="s">
        <v>5</v>
      </c>
      <c r="AF410" s="14" t="s">
        <v>290</v>
      </c>
      <c r="AG410" s="14" t="s">
        <v>291</v>
      </c>
      <c r="AH410" s="14" t="s">
        <v>1413</v>
      </c>
      <c r="AI410">
        <v>47474277</v>
      </c>
      <c r="AJ410" s="16">
        <v>45440.336875000001</v>
      </c>
      <c r="AK410">
        <v>1</v>
      </c>
      <c r="AL410">
        <v>110.34</v>
      </c>
      <c r="AM410">
        <v>19.86</v>
      </c>
      <c r="AN410">
        <v>130.19999999999999</v>
      </c>
      <c r="AO410" s="14" t="e">
        <f>VLOOKUP(PaquetesTramos_estados_1[[#This Row],[tienda_stock]],#REF!,2,0)</f>
        <v>#REF!</v>
      </c>
      <c r="AP410" s="18">
        <v>1.0138888888888888</v>
      </c>
      <c r="AQ410" s="19">
        <f>IF(PaquetesTramos_estados_1[[#This Row],[estado_paquete]]="Empaquetado","listo",PaquetesTramos_estados_1[[#This Row],[pagado]]+(PaquetesTramos_estados_1[[#This Row],[Lead Time]]-1))</f>
        <v>45440.350763888891</v>
      </c>
      <c r="AR410" s="16" t="e">
        <f ca="1">IF(PaquetesTramos_estados_1[[#This Row],[estado_paquete]]="empaquetado","listo",TEXT((DAY(TODAY())-DAY(PaquetesTramos_estados_1[[#This Row],[pagado]])),"dd")&amp;" Dias")</f>
        <v>#VALUE!</v>
      </c>
      <c r="AS4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410" s="19" t="str">
        <f t="shared" si="6"/>
        <v>08:05</v>
      </c>
    </row>
    <row r="411" spans="1:46" x14ac:dyDescent="0.25">
      <c r="A411" s="14" t="s">
        <v>1414</v>
      </c>
      <c r="B411" s="14" t="s">
        <v>292</v>
      </c>
      <c r="C411" s="14" t="s">
        <v>135</v>
      </c>
      <c r="D411" s="14" t="s">
        <v>81</v>
      </c>
      <c r="E411" s="14" t="s">
        <v>185</v>
      </c>
      <c r="F411" s="14" t="s">
        <v>186</v>
      </c>
      <c r="G411" s="14" t="s">
        <v>35</v>
      </c>
      <c r="H411" s="14" t="s">
        <v>288</v>
      </c>
      <c r="I411" s="14" t="s">
        <v>288</v>
      </c>
      <c r="J411" s="15">
        <v>45443</v>
      </c>
      <c r="K411" s="14" t="s">
        <v>1415</v>
      </c>
      <c r="L411" s="16">
        <v>45438.456817129627</v>
      </c>
      <c r="M411" s="16">
        <v>45439.322465277779</v>
      </c>
      <c r="N411" s="16"/>
      <c r="O411" s="14" t="s">
        <v>288</v>
      </c>
      <c r="P411" s="14" t="s">
        <v>288</v>
      </c>
      <c r="Q411" s="14" t="s">
        <v>288</v>
      </c>
      <c r="R411" s="14" t="s">
        <v>288</v>
      </c>
      <c r="S411" s="14" t="s">
        <v>288</v>
      </c>
      <c r="T411" s="14" t="s">
        <v>292</v>
      </c>
      <c r="U411" s="14" t="s">
        <v>5</v>
      </c>
      <c r="V411" s="14" t="s">
        <v>6</v>
      </c>
      <c r="W411" s="14" t="s">
        <v>135</v>
      </c>
      <c r="X411" s="14" t="s">
        <v>81</v>
      </c>
      <c r="Y411" s="14" t="s">
        <v>185</v>
      </c>
      <c r="Z411" s="14" t="s">
        <v>186</v>
      </c>
      <c r="AA411" s="14" t="s">
        <v>56</v>
      </c>
      <c r="AB411" s="14" t="s">
        <v>1301</v>
      </c>
      <c r="AC411" s="14" t="s">
        <v>8</v>
      </c>
      <c r="AD411" s="14" t="s">
        <v>10</v>
      </c>
      <c r="AE411" s="14" t="s">
        <v>135</v>
      </c>
      <c r="AF411" s="14" t="s">
        <v>290</v>
      </c>
      <c r="AG411" s="14" t="s">
        <v>291</v>
      </c>
      <c r="AH411" s="14" t="s">
        <v>1302</v>
      </c>
      <c r="AI411">
        <v>45942838</v>
      </c>
      <c r="AJ411" s="16">
        <v>45438.456817129627</v>
      </c>
      <c r="AK411">
        <v>4</v>
      </c>
      <c r="AL411">
        <v>323.97000000000003</v>
      </c>
      <c r="AM411">
        <v>58.33</v>
      </c>
      <c r="AN411">
        <v>382.3</v>
      </c>
      <c r="AO411" s="14" t="e">
        <f>VLOOKUP(PaquetesTramos_estados_1[[#This Row],[tienda_stock]],#REF!,2,0)</f>
        <v>#REF!</v>
      </c>
      <c r="AP411" s="18">
        <v>1.0138888888888888</v>
      </c>
      <c r="AQ411" s="19" t="str">
        <f>IF(PaquetesTramos_estados_1[[#This Row],[estado_paquete]]="Empaquetado","listo",PaquetesTramos_estados_1[[#This Row],[pagado]]+(PaquetesTramos_estados_1[[#This Row],[Lead Time]]-1))</f>
        <v>listo</v>
      </c>
      <c r="AR411" s="16" t="str">
        <f ca="1">IF(PaquetesTramos_estados_1[[#This Row],[estado_paquete]]="empaquetado","listo",TEXT((DAY(TODAY())-DAY(PaquetesTramos_estados_1[[#This Row],[pagado]])),"dd")&amp;" Dias")</f>
        <v>listo</v>
      </c>
      <c r="AS411" s="14" t="str">
        <f ca="1">IF(PaquetesTramos_estados_1[[#This Row],[estado_paquete]]="Empaquetado","listo",IF(NOW()&lt;PaquetesTramos_estados_1[[#This Row],[TimeLimite]],"Dentro de Tiempo","Fuera de Tiempo"))</f>
        <v>listo</v>
      </c>
      <c r="AT411" s="19" t="str">
        <f t="shared" si="6"/>
        <v>10:57</v>
      </c>
    </row>
    <row r="412" spans="1:46" x14ac:dyDescent="0.25">
      <c r="A412" s="14" t="s">
        <v>1416</v>
      </c>
      <c r="B412" s="14" t="s">
        <v>292</v>
      </c>
      <c r="C412" s="14" t="s">
        <v>44</v>
      </c>
      <c r="D412" s="14" t="s">
        <v>179</v>
      </c>
      <c r="E412" s="14" t="s">
        <v>179</v>
      </c>
      <c r="F412" s="14" t="s">
        <v>179</v>
      </c>
      <c r="G412" s="14" t="s">
        <v>35</v>
      </c>
      <c r="H412" s="14" t="s">
        <v>288</v>
      </c>
      <c r="I412" s="14" t="s">
        <v>288</v>
      </c>
      <c r="J412" s="15">
        <v>45442</v>
      </c>
      <c r="K412" s="14" t="s">
        <v>1417</v>
      </c>
      <c r="L412" s="16">
        <v>45438.542951388888</v>
      </c>
      <c r="M412" s="16">
        <v>45439.34065972222</v>
      </c>
      <c r="N412" s="16"/>
      <c r="O412" s="14" t="s">
        <v>288</v>
      </c>
      <c r="P412" s="14" t="s">
        <v>288</v>
      </c>
      <c r="Q412" s="14" t="s">
        <v>288</v>
      </c>
      <c r="R412" s="14" t="s">
        <v>288</v>
      </c>
      <c r="S412" s="14" t="s">
        <v>288</v>
      </c>
      <c r="T412" s="14" t="s">
        <v>292</v>
      </c>
      <c r="U412" s="14" t="s">
        <v>5</v>
      </c>
      <c r="V412" s="14" t="s">
        <v>6</v>
      </c>
      <c r="W412" s="14" t="s">
        <v>44</v>
      </c>
      <c r="X412" s="14" t="s">
        <v>179</v>
      </c>
      <c r="Y412" s="14" t="s">
        <v>179</v>
      </c>
      <c r="Z412" s="14" t="s">
        <v>179</v>
      </c>
      <c r="AA412" s="14" t="s">
        <v>56</v>
      </c>
      <c r="AB412" s="14" t="s">
        <v>1305</v>
      </c>
      <c r="AC412" s="14" t="s">
        <v>8</v>
      </c>
      <c r="AD412" s="14" t="s">
        <v>32</v>
      </c>
      <c r="AE412" s="14" t="s">
        <v>44</v>
      </c>
      <c r="AF412" s="14" t="s">
        <v>290</v>
      </c>
      <c r="AG412" s="14" t="s">
        <v>291</v>
      </c>
      <c r="AH412" s="14" t="s">
        <v>1306</v>
      </c>
      <c r="AI412">
        <v>704543594</v>
      </c>
      <c r="AJ412" s="16">
        <v>45438.542951388888</v>
      </c>
      <c r="AK412">
        <v>3</v>
      </c>
      <c r="AL412">
        <v>125.42</v>
      </c>
      <c r="AM412">
        <v>22.58</v>
      </c>
      <c r="AN412">
        <v>148</v>
      </c>
      <c r="AO412" s="14" t="e">
        <f>VLOOKUP(PaquetesTramos_estados_1[[#This Row],[tienda_stock]],#REF!,2,0)</f>
        <v>#REF!</v>
      </c>
      <c r="AP412" s="18">
        <v>1.0138888888888888</v>
      </c>
      <c r="AQ412" s="19" t="str">
        <f>IF(PaquetesTramos_estados_1[[#This Row],[estado_paquete]]="Empaquetado","listo",PaquetesTramos_estados_1[[#This Row],[pagado]]+(PaquetesTramos_estados_1[[#This Row],[Lead Time]]-1))</f>
        <v>listo</v>
      </c>
      <c r="AR412" s="16" t="str">
        <f ca="1">IF(PaquetesTramos_estados_1[[#This Row],[estado_paquete]]="empaquetado","listo",TEXT((DAY(TODAY())-DAY(PaquetesTramos_estados_1[[#This Row],[pagado]])),"dd")&amp;" Dias")</f>
        <v>listo</v>
      </c>
      <c r="AS412" s="14" t="str">
        <f ca="1">IF(PaquetesTramos_estados_1[[#This Row],[estado_paquete]]="Empaquetado","listo",IF(NOW()&lt;PaquetesTramos_estados_1[[#This Row],[TimeLimite]],"Dentro de Tiempo","Fuera de Tiempo"))</f>
        <v>listo</v>
      </c>
      <c r="AT412" s="19" t="str">
        <f t="shared" si="6"/>
        <v>13:01</v>
      </c>
    </row>
    <row r="413" spans="1:46" x14ac:dyDescent="0.25">
      <c r="A413" s="14" t="s">
        <v>1418</v>
      </c>
      <c r="B413" s="14" t="s">
        <v>292</v>
      </c>
      <c r="C413" s="14" t="s">
        <v>34</v>
      </c>
      <c r="D413" s="14" t="s">
        <v>64</v>
      </c>
      <c r="E413" s="14" t="s">
        <v>112</v>
      </c>
      <c r="F413" s="14" t="s">
        <v>112</v>
      </c>
      <c r="G413" s="14" t="s">
        <v>35</v>
      </c>
      <c r="H413" s="14" t="s">
        <v>288</v>
      </c>
      <c r="I413" s="14" t="s">
        <v>288</v>
      </c>
      <c r="J413" s="15">
        <v>45442</v>
      </c>
      <c r="K413" s="14" t="s">
        <v>1419</v>
      </c>
      <c r="L413" s="16">
        <v>45438.692106481481</v>
      </c>
      <c r="M413" s="16">
        <v>45439.308425925927</v>
      </c>
      <c r="N413" s="16"/>
      <c r="O413" s="14" t="s">
        <v>288</v>
      </c>
      <c r="P413" s="14" t="s">
        <v>288</v>
      </c>
      <c r="Q413" s="14" t="s">
        <v>288</v>
      </c>
      <c r="R413" s="14" t="s">
        <v>288</v>
      </c>
      <c r="S413" s="14" t="s">
        <v>288</v>
      </c>
      <c r="T413" s="14" t="s">
        <v>292</v>
      </c>
      <c r="U413" s="14" t="s">
        <v>5</v>
      </c>
      <c r="V413" s="14" t="s">
        <v>6</v>
      </c>
      <c r="W413" s="14" t="s">
        <v>34</v>
      </c>
      <c r="X413" s="14" t="s">
        <v>64</v>
      </c>
      <c r="Y413" s="14" t="s">
        <v>112</v>
      </c>
      <c r="Z413" s="14" t="s">
        <v>112</v>
      </c>
      <c r="AA413" s="14" t="s">
        <v>56</v>
      </c>
      <c r="AB413" s="14" t="s">
        <v>1309</v>
      </c>
      <c r="AC413" s="14" t="s">
        <v>8</v>
      </c>
      <c r="AD413" s="14" t="s">
        <v>10</v>
      </c>
      <c r="AE413" s="14" t="s">
        <v>34</v>
      </c>
      <c r="AF413" s="14" t="s">
        <v>290</v>
      </c>
      <c r="AG413" s="14" t="s">
        <v>291</v>
      </c>
      <c r="AH413" s="14" t="s">
        <v>1310</v>
      </c>
      <c r="AI413">
        <v>42507495</v>
      </c>
      <c r="AJ413" s="16">
        <v>45438.692106481481</v>
      </c>
      <c r="AK413">
        <v>2</v>
      </c>
      <c r="AL413">
        <v>275.16000000000003</v>
      </c>
      <c r="AM413">
        <v>49.54</v>
      </c>
      <c r="AN413">
        <v>324.7</v>
      </c>
      <c r="AO413" s="14" t="e">
        <f>VLOOKUP(PaquetesTramos_estados_1[[#This Row],[tienda_stock]],#REF!,2,0)</f>
        <v>#REF!</v>
      </c>
      <c r="AP413" s="18">
        <v>1.0138888888888888</v>
      </c>
      <c r="AQ413" s="19" t="str">
        <f>IF(PaquetesTramos_estados_1[[#This Row],[estado_paquete]]="Empaquetado","listo",PaquetesTramos_estados_1[[#This Row],[pagado]]+(PaquetesTramos_estados_1[[#This Row],[Lead Time]]-1))</f>
        <v>listo</v>
      </c>
      <c r="AR413" s="16" t="str">
        <f ca="1">IF(PaquetesTramos_estados_1[[#This Row],[estado_paquete]]="empaquetado","listo",TEXT((DAY(TODAY())-DAY(PaquetesTramos_estados_1[[#This Row],[pagado]])),"dd")&amp;" Dias")</f>
        <v>listo</v>
      </c>
      <c r="AS413" s="14" t="str">
        <f ca="1">IF(PaquetesTramos_estados_1[[#This Row],[estado_paquete]]="Empaquetado","listo",IF(NOW()&lt;PaquetesTramos_estados_1[[#This Row],[TimeLimite]],"Dentro de Tiempo","Fuera de Tiempo"))</f>
        <v>listo</v>
      </c>
      <c r="AT413" s="19" t="str">
        <f t="shared" si="6"/>
        <v>16:36</v>
      </c>
    </row>
    <row r="414" spans="1:46" x14ac:dyDescent="0.25">
      <c r="A414" s="14" t="s">
        <v>1420</v>
      </c>
      <c r="B414" s="14" t="s">
        <v>292</v>
      </c>
      <c r="C414" s="14" t="s">
        <v>5</v>
      </c>
      <c r="D414" s="14" t="s">
        <v>1</v>
      </c>
      <c r="E414" s="14" t="s">
        <v>1</v>
      </c>
      <c r="F414" s="14" t="s">
        <v>19</v>
      </c>
      <c r="G414" s="14" t="s">
        <v>437</v>
      </c>
      <c r="H414" s="14" t="s">
        <v>288</v>
      </c>
      <c r="I414" s="14" t="s">
        <v>288</v>
      </c>
      <c r="J414" s="15">
        <v>45440</v>
      </c>
      <c r="K414" s="14" t="s">
        <v>1421</v>
      </c>
      <c r="L414" s="16">
        <v>45438.874606481484</v>
      </c>
      <c r="M414" s="16">
        <v>45439.435173611113</v>
      </c>
      <c r="N414" s="16"/>
      <c r="O414" s="14" t="s">
        <v>288</v>
      </c>
      <c r="P414" s="14" t="s">
        <v>288</v>
      </c>
      <c r="Q414" s="14" t="s">
        <v>288</v>
      </c>
      <c r="R414" s="14" t="s">
        <v>288</v>
      </c>
      <c r="S414" s="14" t="s">
        <v>288</v>
      </c>
      <c r="T414" s="14" t="s">
        <v>292</v>
      </c>
      <c r="U414" s="14" t="s">
        <v>141</v>
      </c>
      <c r="V414" s="14" t="s">
        <v>6</v>
      </c>
      <c r="W414" s="14" t="s">
        <v>161</v>
      </c>
      <c r="X414" s="14" t="s">
        <v>1</v>
      </c>
      <c r="Y414" s="14" t="s">
        <v>1</v>
      </c>
      <c r="Z414" s="14" t="s">
        <v>1</v>
      </c>
      <c r="AA414" s="14" t="s">
        <v>7</v>
      </c>
      <c r="AB414" s="14" t="s">
        <v>1422</v>
      </c>
      <c r="AC414" s="14" t="s">
        <v>8</v>
      </c>
      <c r="AD414" s="14" t="s">
        <v>9</v>
      </c>
      <c r="AE414" s="14" t="s">
        <v>161</v>
      </c>
      <c r="AF414" s="14" t="s">
        <v>290</v>
      </c>
      <c r="AG414" s="14" t="s">
        <v>291</v>
      </c>
      <c r="AH414" s="14" t="s">
        <v>1423</v>
      </c>
      <c r="AI414">
        <v>6280343</v>
      </c>
      <c r="AJ414" s="16">
        <v>45438.874606481484</v>
      </c>
      <c r="AK414">
        <v>1</v>
      </c>
      <c r="AL414">
        <v>35.42</v>
      </c>
      <c r="AM414">
        <v>6.38</v>
      </c>
      <c r="AN414">
        <v>41.8</v>
      </c>
      <c r="AO414" s="14" t="e">
        <f>VLOOKUP(PaquetesTramos_estados_1[[#This Row],[tienda_stock]],#REF!,2,0)</f>
        <v>#REF!</v>
      </c>
      <c r="AP414" s="18">
        <v>1.0138888888888888</v>
      </c>
      <c r="AQ414" s="19" t="str">
        <f>IF(PaquetesTramos_estados_1[[#This Row],[estado_paquete]]="Empaquetado","listo",PaquetesTramos_estados_1[[#This Row],[pagado]]+(PaquetesTramos_estados_1[[#This Row],[Lead Time]]-1))</f>
        <v>listo</v>
      </c>
      <c r="AR414" s="16" t="str">
        <f ca="1">IF(PaquetesTramos_estados_1[[#This Row],[estado_paquete]]="empaquetado","listo",TEXT((DAY(TODAY())-DAY(PaquetesTramos_estados_1[[#This Row],[pagado]])),"dd")&amp;" Dias")</f>
        <v>listo</v>
      </c>
      <c r="AS414" s="14" t="str">
        <f ca="1">IF(PaquetesTramos_estados_1[[#This Row],[estado_paquete]]="Empaquetado","listo",IF(NOW()&lt;PaquetesTramos_estados_1[[#This Row],[TimeLimite]],"Dentro de Tiempo","Fuera de Tiempo"))</f>
        <v>listo</v>
      </c>
      <c r="AT414" s="19" t="str">
        <f t="shared" si="6"/>
        <v>20:59</v>
      </c>
    </row>
    <row r="415" spans="1:46" x14ac:dyDescent="0.25">
      <c r="A415" s="14" t="s">
        <v>1311</v>
      </c>
      <c r="B415" s="14" t="s">
        <v>292</v>
      </c>
      <c r="C415" s="14" t="s">
        <v>132</v>
      </c>
      <c r="D415" s="14" t="s">
        <v>133</v>
      </c>
      <c r="E415" s="14" t="s">
        <v>134</v>
      </c>
      <c r="F415" s="14" t="s">
        <v>134</v>
      </c>
      <c r="G415" s="14" t="s">
        <v>30</v>
      </c>
      <c r="H415" s="14" t="s">
        <v>1312</v>
      </c>
      <c r="I415" s="14" t="s">
        <v>288</v>
      </c>
      <c r="J415" s="15">
        <v>45447</v>
      </c>
      <c r="K415" s="14" t="s">
        <v>1313</v>
      </c>
      <c r="L415" s="16">
        <v>45439.012662037036</v>
      </c>
      <c r="M415" s="16">
        <v>45439.336539351854</v>
      </c>
      <c r="N415" s="16"/>
      <c r="O415" s="14" t="s">
        <v>288</v>
      </c>
      <c r="P415" s="14" t="s">
        <v>288</v>
      </c>
      <c r="Q415" s="14" t="s">
        <v>288</v>
      </c>
      <c r="R415" s="14" t="s">
        <v>288</v>
      </c>
      <c r="S415" s="14" t="s">
        <v>288</v>
      </c>
      <c r="T415" s="14" t="s">
        <v>292</v>
      </c>
      <c r="U415" s="14" t="s">
        <v>184</v>
      </c>
      <c r="V415" s="14" t="s">
        <v>6</v>
      </c>
      <c r="W415" s="14" t="s">
        <v>132</v>
      </c>
      <c r="X415" s="14" t="s">
        <v>133</v>
      </c>
      <c r="Y415" s="14" t="s">
        <v>134</v>
      </c>
      <c r="Z415" s="14" t="s">
        <v>134</v>
      </c>
      <c r="AA415" s="14" t="s">
        <v>7</v>
      </c>
      <c r="AB415" s="14" t="s">
        <v>1314</v>
      </c>
      <c r="AC415" s="14" t="s">
        <v>8</v>
      </c>
      <c r="AD415" s="14" t="s">
        <v>32</v>
      </c>
      <c r="AE415" s="14" t="s">
        <v>5</v>
      </c>
      <c r="AF415" s="14" t="s">
        <v>290</v>
      </c>
      <c r="AG415" s="14" t="s">
        <v>291</v>
      </c>
      <c r="AH415" s="14" t="s">
        <v>1315</v>
      </c>
      <c r="AI415">
        <v>73136949</v>
      </c>
      <c r="AJ415" s="16">
        <v>45439.012662037036</v>
      </c>
      <c r="AK415">
        <v>10</v>
      </c>
      <c r="AL415">
        <v>320.07</v>
      </c>
      <c r="AM415">
        <v>57.63</v>
      </c>
      <c r="AN415">
        <v>377.7</v>
      </c>
      <c r="AO415" s="14" t="e">
        <f>VLOOKUP(PaquetesTramos_estados_1[[#This Row],[tienda_stock]],#REF!,2,0)</f>
        <v>#REF!</v>
      </c>
      <c r="AP415" s="18">
        <v>1.0138888888888888</v>
      </c>
      <c r="AQ415" s="19" t="str">
        <f>IF(PaquetesTramos_estados_1[[#This Row],[estado_paquete]]="Empaquetado","listo",PaquetesTramos_estados_1[[#This Row],[pagado]]+(PaquetesTramos_estados_1[[#This Row],[Lead Time]]-1))</f>
        <v>listo</v>
      </c>
      <c r="AR415" s="16" t="str">
        <f ca="1">IF(PaquetesTramos_estados_1[[#This Row],[estado_paquete]]="empaquetado","listo",TEXT((DAY(TODAY())-DAY(PaquetesTramos_estados_1[[#This Row],[pagado]])),"dd")&amp;" Dias")</f>
        <v>listo</v>
      </c>
      <c r="AS415" s="14" t="str">
        <f ca="1">IF(PaquetesTramos_estados_1[[#This Row],[estado_paquete]]="Empaquetado","listo",IF(NOW()&lt;PaquetesTramos_estados_1[[#This Row],[TimeLimite]],"Dentro de Tiempo","Fuera de Tiempo"))</f>
        <v>listo</v>
      </c>
      <c r="AT415" s="19" t="str">
        <f t="shared" si="6"/>
        <v>00:18</v>
      </c>
    </row>
    <row r="416" spans="1:46" x14ac:dyDescent="0.25">
      <c r="A416" s="14" t="s">
        <v>1424</v>
      </c>
      <c r="B416" s="14" t="s">
        <v>292</v>
      </c>
      <c r="C416" s="14" t="s">
        <v>288</v>
      </c>
      <c r="D416" s="14" t="s">
        <v>81</v>
      </c>
      <c r="E416" s="14" t="s">
        <v>82</v>
      </c>
      <c r="F416" s="14" t="s">
        <v>230</v>
      </c>
      <c r="G416" s="14" t="s">
        <v>30</v>
      </c>
      <c r="H416" s="14" t="s">
        <v>1425</v>
      </c>
      <c r="I416" s="14" t="s">
        <v>288</v>
      </c>
      <c r="J416" s="15">
        <v>45443</v>
      </c>
      <c r="K416" s="14" t="s">
        <v>1426</v>
      </c>
      <c r="L416" s="16">
        <v>45438.907881944448</v>
      </c>
      <c r="M416" s="16">
        <v>45439.416574074072</v>
      </c>
      <c r="N416" s="16"/>
      <c r="O416" s="14" t="s">
        <v>288</v>
      </c>
      <c r="P416" s="14" t="s">
        <v>288</v>
      </c>
      <c r="Q416" s="14" t="s">
        <v>288</v>
      </c>
      <c r="R416" s="14" t="s">
        <v>288</v>
      </c>
      <c r="S416" s="14" t="s">
        <v>288</v>
      </c>
      <c r="T416" s="14" t="s">
        <v>292</v>
      </c>
      <c r="U416" s="14" t="s">
        <v>160</v>
      </c>
      <c r="V416" s="14" t="s">
        <v>87</v>
      </c>
      <c r="W416" s="14" t="s">
        <v>288</v>
      </c>
      <c r="X416" s="14" t="s">
        <v>288</v>
      </c>
      <c r="Y416" s="14" t="s">
        <v>288</v>
      </c>
      <c r="Z416" s="14" t="s">
        <v>288</v>
      </c>
      <c r="AA416" s="14" t="s">
        <v>7</v>
      </c>
      <c r="AB416" s="14" t="s">
        <v>1427</v>
      </c>
      <c r="AC416" s="14" t="s">
        <v>8</v>
      </c>
      <c r="AD416" s="14" t="s">
        <v>27</v>
      </c>
      <c r="AE416" s="14" t="s">
        <v>5</v>
      </c>
      <c r="AF416" s="14" t="s">
        <v>290</v>
      </c>
      <c r="AG416" s="14" t="s">
        <v>291</v>
      </c>
      <c r="AH416" s="14" t="s">
        <v>1428</v>
      </c>
      <c r="AI416">
        <v>43251207</v>
      </c>
      <c r="AJ416" s="16">
        <v>45438.907881944448</v>
      </c>
      <c r="AK416">
        <v>2</v>
      </c>
      <c r="AL416">
        <v>84.4</v>
      </c>
      <c r="AM416">
        <v>15.2</v>
      </c>
      <c r="AN416">
        <v>99.6</v>
      </c>
      <c r="AO416" s="14" t="e">
        <f>VLOOKUP(PaquetesTramos_estados_1[[#This Row],[tienda_stock]],#REF!,2,0)</f>
        <v>#REF!</v>
      </c>
      <c r="AP416" s="18">
        <v>1.0138888888888888</v>
      </c>
      <c r="AQ416" s="19" t="str">
        <f>IF(PaquetesTramos_estados_1[[#This Row],[estado_paquete]]="Empaquetado","listo",PaquetesTramos_estados_1[[#This Row],[pagado]]+(PaquetesTramos_estados_1[[#This Row],[Lead Time]]-1))</f>
        <v>listo</v>
      </c>
      <c r="AR416" s="16" t="str">
        <f ca="1">IF(PaquetesTramos_estados_1[[#This Row],[estado_paquete]]="empaquetado","listo",TEXT((DAY(TODAY())-DAY(PaquetesTramos_estados_1[[#This Row],[pagado]])),"dd")&amp;" Dias")</f>
        <v>listo</v>
      </c>
      <c r="AS416" s="14" t="str">
        <f ca="1">IF(PaquetesTramos_estados_1[[#This Row],[estado_paquete]]="Empaquetado","listo",IF(NOW()&lt;PaquetesTramos_estados_1[[#This Row],[TimeLimite]],"Dentro de Tiempo","Fuera de Tiempo"))</f>
        <v>listo</v>
      </c>
      <c r="AT416" s="19" t="str">
        <f t="shared" si="6"/>
        <v>21:47</v>
      </c>
    </row>
    <row r="417" spans="1:46" x14ac:dyDescent="0.25">
      <c r="A417" s="14" t="s">
        <v>1429</v>
      </c>
      <c r="B417" s="14" t="s">
        <v>292</v>
      </c>
      <c r="C417" s="14" t="s">
        <v>156</v>
      </c>
      <c r="D417" s="14" t="s">
        <v>46</v>
      </c>
      <c r="E417" s="14" t="s">
        <v>157</v>
      </c>
      <c r="F417" s="14" t="s">
        <v>158</v>
      </c>
      <c r="G417" s="14" t="s">
        <v>35</v>
      </c>
      <c r="H417" s="14" t="s">
        <v>288</v>
      </c>
      <c r="I417" s="14" t="s">
        <v>288</v>
      </c>
      <c r="J417" s="15">
        <v>45442</v>
      </c>
      <c r="K417" s="14" t="s">
        <v>1430</v>
      </c>
      <c r="L417" s="16">
        <v>45439.385057870371</v>
      </c>
      <c r="M417" s="16">
        <v>45439.574629629627</v>
      </c>
      <c r="N417" s="16"/>
      <c r="O417" s="14" t="s">
        <v>288</v>
      </c>
      <c r="P417" s="14" t="s">
        <v>288</v>
      </c>
      <c r="Q417" s="14" t="s">
        <v>288</v>
      </c>
      <c r="R417" s="14" t="s">
        <v>288</v>
      </c>
      <c r="S417" s="14" t="s">
        <v>288</v>
      </c>
      <c r="T417" s="14" t="s">
        <v>292</v>
      </c>
      <c r="U417" s="14" t="s">
        <v>5</v>
      </c>
      <c r="V417" s="14" t="s">
        <v>6</v>
      </c>
      <c r="W417" s="14" t="s">
        <v>156</v>
      </c>
      <c r="X417" s="14" t="s">
        <v>46</v>
      </c>
      <c r="Y417" s="14" t="s">
        <v>157</v>
      </c>
      <c r="Z417" s="14" t="s">
        <v>158</v>
      </c>
      <c r="AA417" s="14" t="s">
        <v>7</v>
      </c>
      <c r="AB417" s="14" t="s">
        <v>1431</v>
      </c>
      <c r="AC417" s="14" t="s">
        <v>8</v>
      </c>
      <c r="AD417" s="14" t="s">
        <v>32</v>
      </c>
      <c r="AE417" s="14" t="s">
        <v>5</v>
      </c>
      <c r="AF417" s="14" t="s">
        <v>290</v>
      </c>
      <c r="AG417" s="14" t="s">
        <v>291</v>
      </c>
      <c r="AH417" s="14" t="s">
        <v>1432</v>
      </c>
      <c r="AI417">
        <v>46467764</v>
      </c>
      <c r="AJ417" s="16">
        <v>45439.385057870371</v>
      </c>
      <c r="AK417">
        <v>3</v>
      </c>
      <c r="AL417">
        <v>498.48</v>
      </c>
      <c r="AM417">
        <v>89.72</v>
      </c>
      <c r="AN417">
        <v>588.20000000000005</v>
      </c>
      <c r="AO417" s="14" t="e">
        <f>VLOOKUP(PaquetesTramos_estados_1[[#This Row],[tienda_stock]],#REF!,2,0)</f>
        <v>#REF!</v>
      </c>
      <c r="AP417" s="18">
        <v>1.0138888888888888</v>
      </c>
      <c r="AQ417" s="19" t="str">
        <f>IF(PaquetesTramos_estados_1[[#This Row],[estado_paquete]]="Empaquetado","listo",PaquetesTramos_estados_1[[#This Row],[pagado]]+(PaquetesTramos_estados_1[[#This Row],[Lead Time]]-1))</f>
        <v>listo</v>
      </c>
      <c r="AR417" s="16" t="str">
        <f ca="1">IF(PaquetesTramos_estados_1[[#This Row],[estado_paquete]]="empaquetado","listo",TEXT((DAY(TODAY())-DAY(PaquetesTramos_estados_1[[#This Row],[pagado]])),"dd")&amp;" Dias")</f>
        <v>listo</v>
      </c>
      <c r="AS417" s="14" t="str">
        <f ca="1">IF(PaquetesTramos_estados_1[[#This Row],[estado_paquete]]="Empaquetado","listo",IF(NOW()&lt;PaquetesTramos_estados_1[[#This Row],[TimeLimite]],"Dentro de Tiempo","Fuera de Tiempo"))</f>
        <v>listo</v>
      </c>
      <c r="AT417" s="19" t="str">
        <f t="shared" si="6"/>
        <v>09:14</v>
      </c>
    </row>
    <row r="418" spans="1:46" x14ac:dyDescent="0.25">
      <c r="A418" s="14" t="s">
        <v>1433</v>
      </c>
      <c r="B418" s="14" t="s">
        <v>292</v>
      </c>
      <c r="C418" s="14" t="s">
        <v>45</v>
      </c>
      <c r="D418" s="14" t="s">
        <v>46</v>
      </c>
      <c r="E418" s="14" t="s">
        <v>46</v>
      </c>
      <c r="F418" s="14" t="s">
        <v>46</v>
      </c>
      <c r="G418" s="14" t="s">
        <v>35</v>
      </c>
      <c r="H418" s="14" t="s">
        <v>288</v>
      </c>
      <c r="I418" s="14" t="s">
        <v>288</v>
      </c>
      <c r="J418" s="15">
        <v>45442</v>
      </c>
      <c r="K418" s="14" t="s">
        <v>1434</v>
      </c>
      <c r="L418" s="16">
        <v>45439.429513888892</v>
      </c>
      <c r="M418" s="16">
        <v>45439.572060185186</v>
      </c>
      <c r="N418" s="16"/>
      <c r="O418" s="14" t="s">
        <v>288</v>
      </c>
      <c r="P418" s="14" t="s">
        <v>288</v>
      </c>
      <c r="Q418" s="14" t="s">
        <v>288</v>
      </c>
      <c r="R418" s="14" t="s">
        <v>288</v>
      </c>
      <c r="S418" s="14" t="s">
        <v>288</v>
      </c>
      <c r="T418" s="14" t="s">
        <v>292</v>
      </c>
      <c r="U418" s="14" t="s">
        <v>5</v>
      </c>
      <c r="V418" s="14" t="s">
        <v>6</v>
      </c>
      <c r="W418" s="14" t="s">
        <v>45</v>
      </c>
      <c r="X418" s="14" t="s">
        <v>46</v>
      </c>
      <c r="Y418" s="14" t="s">
        <v>46</v>
      </c>
      <c r="Z418" s="14" t="s">
        <v>46</v>
      </c>
      <c r="AA418" s="14" t="s">
        <v>7</v>
      </c>
      <c r="AB418" s="14" t="s">
        <v>1435</v>
      </c>
      <c r="AC418" s="14" t="s">
        <v>8</v>
      </c>
      <c r="AD418" s="14" t="s">
        <v>10</v>
      </c>
      <c r="AE418" s="14" t="s">
        <v>45</v>
      </c>
      <c r="AF418" s="14" t="s">
        <v>290</v>
      </c>
      <c r="AG418" s="14" t="s">
        <v>291</v>
      </c>
      <c r="AH418" s="14" t="s">
        <v>1436</v>
      </c>
      <c r="AI418">
        <v>41096307</v>
      </c>
      <c r="AJ418" s="16">
        <v>45439.429513888892</v>
      </c>
      <c r="AK418">
        <v>1</v>
      </c>
      <c r="AL418">
        <v>51.27</v>
      </c>
      <c r="AM418">
        <v>9.23</v>
      </c>
      <c r="AN418">
        <v>60.5</v>
      </c>
      <c r="AO418" s="14" t="e">
        <f>VLOOKUP(PaquetesTramos_estados_1[[#This Row],[tienda_stock]],#REF!,2,0)</f>
        <v>#REF!</v>
      </c>
      <c r="AP418" s="18">
        <v>1.0138888888888888</v>
      </c>
      <c r="AQ418" s="19" t="str">
        <f>IF(PaquetesTramos_estados_1[[#This Row],[estado_paquete]]="Empaquetado","listo",PaquetesTramos_estados_1[[#This Row],[pagado]]+(PaquetesTramos_estados_1[[#This Row],[Lead Time]]-1))</f>
        <v>listo</v>
      </c>
      <c r="AR418" s="16" t="str">
        <f ca="1">IF(PaquetesTramos_estados_1[[#This Row],[estado_paquete]]="empaquetado","listo",TEXT((DAY(TODAY())-DAY(PaquetesTramos_estados_1[[#This Row],[pagado]])),"dd")&amp;" Dias")</f>
        <v>listo</v>
      </c>
      <c r="AS418" s="14" t="str">
        <f ca="1">IF(PaquetesTramos_estados_1[[#This Row],[estado_paquete]]="Empaquetado","listo",IF(NOW()&lt;PaquetesTramos_estados_1[[#This Row],[TimeLimite]],"Dentro de Tiempo","Fuera de Tiempo"))</f>
        <v>listo</v>
      </c>
      <c r="AT418" s="19" t="str">
        <f t="shared" si="6"/>
        <v>10:18</v>
      </c>
    </row>
    <row r="419" spans="1:46" x14ac:dyDescent="0.25">
      <c r="A419" s="14" t="s">
        <v>1437</v>
      </c>
      <c r="B419" s="14" t="s">
        <v>292</v>
      </c>
      <c r="C419" s="14" t="s">
        <v>43</v>
      </c>
      <c r="D419" s="14" t="s">
        <v>1</v>
      </c>
      <c r="E419" s="14" t="s">
        <v>137</v>
      </c>
      <c r="F419" s="14" t="s">
        <v>138</v>
      </c>
      <c r="G419" s="14" t="s">
        <v>35</v>
      </c>
      <c r="H419" s="14" t="s">
        <v>288</v>
      </c>
      <c r="I419" s="14" t="s">
        <v>288</v>
      </c>
      <c r="J419" s="15">
        <v>45442</v>
      </c>
      <c r="K419" s="14" t="s">
        <v>1438</v>
      </c>
      <c r="L419" s="16">
        <v>45439.457777777781</v>
      </c>
      <c r="M419" s="16">
        <v>45439.682997685188</v>
      </c>
      <c r="N419" s="16"/>
      <c r="O419" s="14" t="s">
        <v>288</v>
      </c>
      <c r="P419" s="14" t="s">
        <v>288</v>
      </c>
      <c r="Q419" s="14" t="s">
        <v>288</v>
      </c>
      <c r="R419" s="14" t="s">
        <v>288</v>
      </c>
      <c r="S419" s="14" t="s">
        <v>288</v>
      </c>
      <c r="T419" s="14" t="s">
        <v>292</v>
      </c>
      <c r="U419" s="14" t="s">
        <v>5</v>
      </c>
      <c r="V419" s="14" t="s">
        <v>6</v>
      </c>
      <c r="W419" s="14" t="s">
        <v>43</v>
      </c>
      <c r="X419" s="14" t="s">
        <v>1</v>
      </c>
      <c r="Y419" s="14" t="s">
        <v>137</v>
      </c>
      <c r="Z419" s="14" t="s">
        <v>138</v>
      </c>
      <c r="AA419" s="14" t="s">
        <v>7</v>
      </c>
      <c r="AB419" s="14" t="s">
        <v>1439</v>
      </c>
      <c r="AC419" s="14" t="s">
        <v>8</v>
      </c>
      <c r="AD419" s="14" t="s">
        <v>10</v>
      </c>
      <c r="AE419" s="14" t="s">
        <v>43</v>
      </c>
      <c r="AF419" s="14" t="s">
        <v>290</v>
      </c>
      <c r="AG419" s="14" t="s">
        <v>291</v>
      </c>
      <c r="AH419" s="14" t="s">
        <v>1440</v>
      </c>
      <c r="AI419">
        <v>15741619</v>
      </c>
      <c r="AJ419" s="16">
        <v>45439.457777777781</v>
      </c>
      <c r="AK419">
        <v>3</v>
      </c>
      <c r="AL419">
        <v>401.7</v>
      </c>
      <c r="AM419">
        <v>72.3</v>
      </c>
      <c r="AN419">
        <v>474</v>
      </c>
      <c r="AO419" s="14" t="e">
        <f>VLOOKUP(PaquetesTramos_estados_1[[#This Row],[tienda_stock]],#REF!,2,0)</f>
        <v>#REF!</v>
      </c>
      <c r="AP419" s="18">
        <v>1.0138888888888888</v>
      </c>
      <c r="AQ419" s="19" t="str">
        <f>IF(PaquetesTramos_estados_1[[#This Row],[estado_paquete]]="Empaquetado","listo",PaquetesTramos_estados_1[[#This Row],[pagado]]+(PaquetesTramos_estados_1[[#This Row],[Lead Time]]-1))</f>
        <v>listo</v>
      </c>
      <c r="AR419" s="16" t="str">
        <f ca="1">IF(PaquetesTramos_estados_1[[#This Row],[estado_paquete]]="empaquetado","listo",TEXT((DAY(TODAY())-DAY(PaquetesTramos_estados_1[[#This Row],[pagado]])),"dd")&amp;" Dias")</f>
        <v>listo</v>
      </c>
      <c r="AS419" s="14" t="str">
        <f ca="1">IF(PaquetesTramos_estados_1[[#This Row],[estado_paquete]]="Empaquetado","listo",IF(NOW()&lt;PaquetesTramos_estados_1[[#This Row],[TimeLimite]],"Dentro de Tiempo","Fuera de Tiempo"))</f>
        <v>listo</v>
      </c>
      <c r="AT419" s="19" t="str">
        <f t="shared" si="6"/>
        <v>10:59</v>
      </c>
    </row>
    <row r="420" spans="1:46" x14ac:dyDescent="0.25">
      <c r="A420" s="14" t="s">
        <v>1577</v>
      </c>
      <c r="B420" s="14" t="s">
        <v>292</v>
      </c>
      <c r="C420" s="14" t="s">
        <v>114</v>
      </c>
      <c r="D420" s="14" t="s">
        <v>115</v>
      </c>
      <c r="E420" s="14" t="s">
        <v>116</v>
      </c>
      <c r="F420" s="14" t="s">
        <v>117</v>
      </c>
      <c r="G420" s="14" t="s">
        <v>30</v>
      </c>
      <c r="H420" s="14" t="s">
        <v>1578</v>
      </c>
      <c r="I420" s="14" t="s">
        <v>288</v>
      </c>
      <c r="J420" s="15">
        <v>45443</v>
      </c>
      <c r="K420" s="14" t="s">
        <v>1579</v>
      </c>
      <c r="L420" s="16">
        <v>45436.412604166668</v>
      </c>
      <c r="M420" s="16">
        <v>45436.438275462962</v>
      </c>
      <c r="N420" s="16"/>
      <c r="O420" s="14" t="s">
        <v>288</v>
      </c>
      <c r="P420" s="14" t="s">
        <v>288</v>
      </c>
      <c r="Q420" s="14" t="s">
        <v>288</v>
      </c>
      <c r="R420" s="14" t="s">
        <v>288</v>
      </c>
      <c r="S420" s="14" t="s">
        <v>288</v>
      </c>
      <c r="T420" s="14" t="s">
        <v>292</v>
      </c>
      <c r="U420" s="14" t="s">
        <v>187</v>
      </c>
      <c r="V420" s="14" t="s">
        <v>6</v>
      </c>
      <c r="W420" s="14" t="s">
        <v>114</v>
      </c>
      <c r="X420" s="14" t="s">
        <v>115</v>
      </c>
      <c r="Y420" s="14" t="s">
        <v>116</v>
      </c>
      <c r="Z420" s="14" t="s">
        <v>117</v>
      </c>
      <c r="AA420" s="14" t="s">
        <v>7</v>
      </c>
      <c r="AB420" s="14" t="s">
        <v>1580</v>
      </c>
      <c r="AC420" s="14" t="s">
        <v>8</v>
      </c>
      <c r="AD420" s="14" t="s">
        <v>10</v>
      </c>
      <c r="AE420" s="14" t="s">
        <v>114</v>
      </c>
      <c r="AF420" s="14" t="s">
        <v>296</v>
      </c>
      <c r="AG420" s="14" t="s">
        <v>291</v>
      </c>
      <c r="AH420" s="14" t="s">
        <v>1581</v>
      </c>
      <c r="AI420">
        <v>42358614</v>
      </c>
      <c r="AJ420" s="16">
        <v>45436.412604166668</v>
      </c>
      <c r="AK420">
        <v>8</v>
      </c>
      <c r="AL420">
        <v>742.7</v>
      </c>
      <c r="AM420">
        <v>0</v>
      </c>
      <c r="AN420">
        <v>742.7</v>
      </c>
      <c r="AO420" s="14" t="e">
        <f>VLOOKUP(PaquetesTramos_estados_1[[#This Row],[tienda_stock]],#REF!,2,0)</f>
        <v>#REF!</v>
      </c>
      <c r="AP420" s="18">
        <v>1.0138888888888888</v>
      </c>
      <c r="AQ420" s="19" t="str">
        <f>IF(PaquetesTramos_estados_1[[#This Row],[estado_paquete]]="Empaquetado","listo",PaquetesTramos_estados_1[[#This Row],[pagado]]+(PaquetesTramos_estados_1[[#This Row],[Lead Time]]-1))</f>
        <v>listo</v>
      </c>
      <c r="AR420" s="16" t="str">
        <f ca="1">IF(PaquetesTramos_estados_1[[#This Row],[estado_paquete]]="empaquetado","listo",TEXT((DAY(TODAY())-DAY(PaquetesTramos_estados_1[[#This Row],[pagado]])),"dd")&amp;" Dias")</f>
        <v>listo</v>
      </c>
      <c r="AS420" s="14" t="str">
        <f ca="1">IF(PaquetesTramos_estados_1[[#This Row],[estado_paquete]]="Empaquetado","listo",IF(NOW()&lt;PaquetesTramos_estados_1[[#This Row],[TimeLimite]],"Dentro de Tiempo","Fuera de Tiempo"))</f>
        <v>listo</v>
      </c>
      <c r="AT420" s="19" t="str">
        <f t="shared" si="6"/>
        <v>09:54</v>
      </c>
    </row>
    <row r="421" spans="1:46" x14ac:dyDescent="0.25">
      <c r="A421" s="14" t="s">
        <v>1441</v>
      </c>
      <c r="B421" s="14" t="s">
        <v>292</v>
      </c>
      <c r="C421" s="14" t="s">
        <v>288</v>
      </c>
      <c r="D421" s="14" t="s">
        <v>1</v>
      </c>
      <c r="E421" s="14" t="s">
        <v>1</v>
      </c>
      <c r="F421" s="14" t="s">
        <v>48</v>
      </c>
      <c r="G421" s="14" t="s">
        <v>30</v>
      </c>
      <c r="H421" s="14" t="s">
        <v>1442</v>
      </c>
      <c r="I421" s="14" t="s">
        <v>288</v>
      </c>
      <c r="J421" s="15">
        <v>45442</v>
      </c>
      <c r="K421" s="14" t="s">
        <v>1443</v>
      </c>
      <c r="L421" s="16">
        <v>45439.489884259259</v>
      </c>
      <c r="M421" s="16">
        <v>45440.31622685185</v>
      </c>
      <c r="N421" s="16"/>
      <c r="O421" s="14" t="s">
        <v>288</v>
      </c>
      <c r="P421" s="14" t="s">
        <v>288</v>
      </c>
      <c r="Q421" s="14" t="s">
        <v>288</v>
      </c>
      <c r="R421" s="14" t="s">
        <v>288</v>
      </c>
      <c r="S421" s="14" t="s">
        <v>288</v>
      </c>
      <c r="T421" s="14" t="s">
        <v>292</v>
      </c>
      <c r="U421" s="14" t="s">
        <v>41</v>
      </c>
      <c r="V421" s="14" t="s">
        <v>87</v>
      </c>
      <c r="W421" s="14" t="s">
        <v>288</v>
      </c>
      <c r="X421" s="14" t="s">
        <v>288</v>
      </c>
      <c r="Y421" s="14" t="s">
        <v>288</v>
      </c>
      <c r="Z421" s="14" t="s">
        <v>288</v>
      </c>
      <c r="AA421" s="14" t="s">
        <v>7</v>
      </c>
      <c r="AB421" s="14" t="s">
        <v>1444</v>
      </c>
      <c r="AC421" s="14" t="s">
        <v>8</v>
      </c>
      <c r="AD421" s="14" t="s">
        <v>27</v>
      </c>
      <c r="AE421" s="14" t="s">
        <v>5</v>
      </c>
      <c r="AF421" s="14" t="s">
        <v>290</v>
      </c>
      <c r="AG421" s="14" t="s">
        <v>291</v>
      </c>
      <c r="AH421" s="14" t="s">
        <v>1445</v>
      </c>
      <c r="AI421">
        <v>48506357</v>
      </c>
      <c r="AJ421" s="16">
        <v>45439.489884259259</v>
      </c>
      <c r="AK421">
        <v>1</v>
      </c>
      <c r="AL421">
        <v>47.29</v>
      </c>
      <c r="AM421">
        <v>8.51</v>
      </c>
      <c r="AN421">
        <v>55.8</v>
      </c>
      <c r="AO421" s="14" t="e">
        <f>VLOOKUP(PaquetesTramos_estados_1[[#This Row],[tienda_stock]],#REF!,2,0)</f>
        <v>#REF!</v>
      </c>
      <c r="AP421" s="18">
        <v>1.0138888888888888</v>
      </c>
      <c r="AQ421" s="19" t="str">
        <f>IF(PaquetesTramos_estados_1[[#This Row],[estado_paquete]]="Empaquetado","listo",PaquetesTramos_estados_1[[#This Row],[pagado]]+(PaquetesTramos_estados_1[[#This Row],[Lead Time]]-1))</f>
        <v>listo</v>
      </c>
      <c r="AR421" s="16" t="str">
        <f ca="1">IF(PaquetesTramos_estados_1[[#This Row],[estado_paquete]]="empaquetado","listo",TEXT((DAY(TODAY())-DAY(PaquetesTramos_estados_1[[#This Row],[pagado]])),"dd")&amp;" Dias")</f>
        <v>listo</v>
      </c>
      <c r="AS421" s="14" t="str">
        <f ca="1">IF(PaquetesTramos_estados_1[[#This Row],[estado_paquete]]="Empaquetado","listo",IF(NOW()&lt;PaquetesTramos_estados_1[[#This Row],[TimeLimite]],"Dentro de Tiempo","Fuera de Tiempo"))</f>
        <v>listo</v>
      </c>
      <c r="AT421" s="19" t="str">
        <f t="shared" si="6"/>
        <v>11:45</v>
      </c>
    </row>
    <row r="422" spans="1:46" x14ac:dyDescent="0.25">
      <c r="A422" s="14" t="s">
        <v>1446</v>
      </c>
      <c r="B422" s="14" t="s">
        <v>17</v>
      </c>
      <c r="C422" s="14" t="s">
        <v>5</v>
      </c>
      <c r="D422" s="14" t="s">
        <v>1</v>
      </c>
      <c r="E422" s="14" t="s">
        <v>1</v>
      </c>
      <c r="F422" s="14" t="s">
        <v>19</v>
      </c>
      <c r="G422" s="14" t="s">
        <v>3</v>
      </c>
      <c r="H422" s="14" t="s">
        <v>288</v>
      </c>
      <c r="I422" s="14" t="s">
        <v>288</v>
      </c>
      <c r="J422" s="15">
        <v>45443</v>
      </c>
      <c r="K422" s="14" t="s">
        <v>1447</v>
      </c>
      <c r="L422" s="16">
        <v>45439.496053240742</v>
      </c>
      <c r="M422" s="16"/>
      <c r="N422" s="16"/>
      <c r="O422" s="14" t="s">
        <v>288</v>
      </c>
      <c r="P422" s="14" t="s">
        <v>288</v>
      </c>
      <c r="Q422" s="14" t="s">
        <v>288</v>
      </c>
      <c r="R422" s="14" t="s">
        <v>288</v>
      </c>
      <c r="S422" s="14" t="s">
        <v>288</v>
      </c>
      <c r="T422" s="14" t="s">
        <v>17</v>
      </c>
      <c r="U422" s="14" t="s">
        <v>18</v>
      </c>
      <c r="V422" s="14" t="s">
        <v>6</v>
      </c>
      <c r="W422" s="14" t="s">
        <v>67</v>
      </c>
      <c r="X422" s="14" t="s">
        <v>64</v>
      </c>
      <c r="Y422" s="14" t="s">
        <v>65</v>
      </c>
      <c r="Z422" s="14" t="s">
        <v>66</v>
      </c>
      <c r="AA422" s="14" t="s">
        <v>56</v>
      </c>
      <c r="AB422" s="14" t="s">
        <v>1326</v>
      </c>
      <c r="AC422" s="14" t="s">
        <v>8</v>
      </c>
      <c r="AD422" s="14" t="s">
        <v>10</v>
      </c>
      <c r="AE422" s="14" t="s">
        <v>67</v>
      </c>
      <c r="AF422" s="14" t="s">
        <v>290</v>
      </c>
      <c r="AG422" s="14" t="s">
        <v>291</v>
      </c>
      <c r="AH422" s="14" t="s">
        <v>1327</v>
      </c>
      <c r="AI422">
        <v>80206244</v>
      </c>
      <c r="AJ422" s="16">
        <v>45439.496053240742</v>
      </c>
      <c r="AK422">
        <v>3</v>
      </c>
      <c r="AL422">
        <v>261.77999999999997</v>
      </c>
      <c r="AM422">
        <v>47.12</v>
      </c>
      <c r="AN422">
        <v>308.89999999999998</v>
      </c>
      <c r="AO422" s="14" t="e">
        <f>VLOOKUP(PaquetesTramos_estados_1[[#This Row],[tienda_stock]],#REF!,2,0)</f>
        <v>#REF!</v>
      </c>
      <c r="AP422" s="18">
        <v>1.0138888888888888</v>
      </c>
      <c r="AQ422" s="19">
        <f>IF(PaquetesTramos_estados_1[[#This Row],[estado_paquete]]="Empaquetado","listo",PaquetesTramos_estados_1[[#This Row],[pagado]]+(PaquetesTramos_estados_1[[#This Row],[Lead Time]]-1))</f>
        <v>45439.509942129633</v>
      </c>
      <c r="AR422" s="16" t="e">
        <f ca="1">IF(PaquetesTramos_estados_1[[#This Row],[estado_paquete]]="empaquetado","listo",TEXT((DAY(TODAY())-DAY(PaquetesTramos_estados_1[[#This Row],[pagado]])),"dd")&amp;" Dias")</f>
        <v>#VALUE!</v>
      </c>
      <c r="AS4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422" s="19" t="str">
        <f t="shared" si="6"/>
        <v>11:54</v>
      </c>
    </row>
    <row r="423" spans="1:46" x14ac:dyDescent="0.25">
      <c r="A423" s="14" t="s">
        <v>1495</v>
      </c>
      <c r="B423" s="14" t="s">
        <v>292</v>
      </c>
      <c r="C423" s="14" t="s">
        <v>135</v>
      </c>
      <c r="D423" s="14" t="s">
        <v>81</v>
      </c>
      <c r="E423" s="14" t="s">
        <v>185</v>
      </c>
      <c r="F423" s="14" t="s">
        <v>186</v>
      </c>
      <c r="G423" s="14" t="s">
        <v>35</v>
      </c>
      <c r="H423" s="14" t="s">
        <v>288</v>
      </c>
      <c r="I423" s="14" t="s">
        <v>288</v>
      </c>
      <c r="J423" s="15">
        <v>45444</v>
      </c>
      <c r="K423" s="14" t="s">
        <v>1496</v>
      </c>
      <c r="L423" s="16">
        <v>45439.541863425926</v>
      </c>
      <c r="M423" s="16">
        <v>45439.853078703702</v>
      </c>
      <c r="N423" s="16"/>
      <c r="O423" s="14" t="s">
        <v>288</v>
      </c>
      <c r="P423" s="14" t="s">
        <v>288</v>
      </c>
      <c r="Q423" s="14" t="s">
        <v>288</v>
      </c>
      <c r="R423" s="14" t="s">
        <v>288</v>
      </c>
      <c r="S423" s="14" t="s">
        <v>288</v>
      </c>
      <c r="T423" s="14" t="s">
        <v>292</v>
      </c>
      <c r="U423" s="14" t="s">
        <v>5</v>
      </c>
      <c r="V423" s="14" t="s">
        <v>6</v>
      </c>
      <c r="W423" s="14" t="s">
        <v>135</v>
      </c>
      <c r="X423" s="14" t="s">
        <v>81</v>
      </c>
      <c r="Y423" s="14" t="s">
        <v>185</v>
      </c>
      <c r="Z423" s="14" t="s">
        <v>186</v>
      </c>
      <c r="AA423" s="14" t="s">
        <v>7</v>
      </c>
      <c r="AB423" s="14" t="s">
        <v>1497</v>
      </c>
      <c r="AC423" s="14" t="s">
        <v>8</v>
      </c>
      <c r="AD423" s="14" t="s">
        <v>10</v>
      </c>
      <c r="AE423" s="14" t="s">
        <v>135</v>
      </c>
      <c r="AF423" s="14" t="s">
        <v>290</v>
      </c>
      <c r="AG423" s="14" t="s">
        <v>291</v>
      </c>
      <c r="AH423" s="14" t="s">
        <v>1498</v>
      </c>
      <c r="AI423">
        <v>73610977</v>
      </c>
      <c r="AJ423" s="16">
        <v>45439.541863425926</v>
      </c>
      <c r="AK423">
        <v>1</v>
      </c>
      <c r="AL423">
        <v>130.84</v>
      </c>
      <c r="AM423">
        <v>23.56</v>
      </c>
      <c r="AN423">
        <v>154.4</v>
      </c>
      <c r="AO423" s="14" t="e">
        <f>VLOOKUP(PaquetesTramos_estados_1[[#This Row],[tienda_stock]],#REF!,2,0)</f>
        <v>#REF!</v>
      </c>
      <c r="AP423" s="18">
        <v>1.0138888888888888</v>
      </c>
      <c r="AQ423" s="19" t="str">
        <f>IF(PaquetesTramos_estados_1[[#This Row],[estado_paquete]]="Empaquetado","listo",PaquetesTramos_estados_1[[#This Row],[pagado]]+(PaquetesTramos_estados_1[[#This Row],[Lead Time]]-1))</f>
        <v>listo</v>
      </c>
      <c r="AR423" s="16" t="str">
        <f ca="1">IF(PaquetesTramos_estados_1[[#This Row],[estado_paquete]]="empaquetado","listo",TEXT((DAY(TODAY())-DAY(PaquetesTramos_estados_1[[#This Row],[pagado]])),"dd")&amp;" Dias")</f>
        <v>listo</v>
      </c>
      <c r="AS423" s="14" t="str">
        <f ca="1">IF(PaquetesTramos_estados_1[[#This Row],[estado_paquete]]="Empaquetado","listo",IF(NOW()&lt;PaquetesTramos_estados_1[[#This Row],[TimeLimite]],"Dentro de Tiempo","Fuera de Tiempo"))</f>
        <v>listo</v>
      </c>
      <c r="AT423" s="19" t="str">
        <f t="shared" si="6"/>
        <v>13:00</v>
      </c>
    </row>
    <row r="424" spans="1:46" x14ac:dyDescent="0.25">
      <c r="A424" s="14" t="s">
        <v>1499</v>
      </c>
      <c r="B424" s="14" t="s">
        <v>292</v>
      </c>
      <c r="C424" s="14" t="s">
        <v>68</v>
      </c>
      <c r="D424" s="14" t="s">
        <v>69</v>
      </c>
      <c r="E424" s="14" t="s">
        <v>70</v>
      </c>
      <c r="F424" s="14" t="s">
        <v>70</v>
      </c>
      <c r="G424" s="14" t="s">
        <v>3</v>
      </c>
      <c r="H424" s="14" t="s">
        <v>288</v>
      </c>
      <c r="I424" s="14" t="s">
        <v>288</v>
      </c>
      <c r="J424" s="15">
        <v>45441</v>
      </c>
      <c r="K424" s="14" t="s">
        <v>1500</v>
      </c>
      <c r="L424" s="16">
        <v>45439.606817129628</v>
      </c>
      <c r="M424" s="16">
        <v>45439.696053240739</v>
      </c>
      <c r="N424" s="16"/>
      <c r="O424" s="14" t="s">
        <v>288</v>
      </c>
      <c r="P424" s="14" t="s">
        <v>288</v>
      </c>
      <c r="Q424" s="14" t="s">
        <v>288</v>
      </c>
      <c r="R424" s="14" t="s">
        <v>288</v>
      </c>
      <c r="S424" s="14" t="s">
        <v>288</v>
      </c>
      <c r="T424" s="14" t="s">
        <v>292</v>
      </c>
      <c r="U424" s="14" t="s">
        <v>71</v>
      </c>
      <c r="V424" s="14" t="s">
        <v>6</v>
      </c>
      <c r="W424" s="14" t="s">
        <v>68</v>
      </c>
      <c r="X424" s="14" t="s">
        <v>69</v>
      </c>
      <c r="Y424" s="14" t="s">
        <v>70</v>
      </c>
      <c r="Z424" s="14" t="s">
        <v>70</v>
      </c>
      <c r="AA424" s="14" t="s">
        <v>7</v>
      </c>
      <c r="AB424" s="14" t="s">
        <v>1340</v>
      </c>
      <c r="AC424" s="14" t="s">
        <v>8</v>
      </c>
      <c r="AD424" s="14" t="s">
        <v>9</v>
      </c>
      <c r="AE424" s="14" t="s">
        <v>68</v>
      </c>
      <c r="AF424" s="14" t="s">
        <v>290</v>
      </c>
      <c r="AG424" s="14" t="s">
        <v>291</v>
      </c>
      <c r="AH424" s="14" t="s">
        <v>1341</v>
      </c>
      <c r="AI424">
        <v>71071725</v>
      </c>
      <c r="AJ424" s="16">
        <v>45439.606817129628</v>
      </c>
      <c r="AK424">
        <v>2</v>
      </c>
      <c r="AL424">
        <v>259.82</v>
      </c>
      <c r="AM424">
        <v>46.78</v>
      </c>
      <c r="AN424">
        <v>306.60000000000002</v>
      </c>
      <c r="AO424" s="14" t="e">
        <f>VLOOKUP(PaquetesTramos_estados_1[[#This Row],[tienda_stock]],#REF!,2,0)</f>
        <v>#REF!</v>
      </c>
      <c r="AP424" s="18">
        <v>1.0138888888888888</v>
      </c>
      <c r="AQ424" s="19" t="str">
        <f>IF(PaquetesTramos_estados_1[[#This Row],[estado_paquete]]="Empaquetado","listo",PaquetesTramos_estados_1[[#This Row],[pagado]]+(PaquetesTramos_estados_1[[#This Row],[Lead Time]]-1))</f>
        <v>listo</v>
      </c>
      <c r="AR424" s="16" t="str">
        <f ca="1">IF(PaquetesTramos_estados_1[[#This Row],[estado_paquete]]="empaquetado","listo",TEXT((DAY(TODAY())-DAY(PaquetesTramos_estados_1[[#This Row],[pagado]])),"dd")&amp;" Dias")</f>
        <v>listo</v>
      </c>
      <c r="AS424" s="14" t="str">
        <f ca="1">IF(PaquetesTramos_estados_1[[#This Row],[estado_paquete]]="Empaquetado","listo",IF(NOW()&lt;PaquetesTramos_estados_1[[#This Row],[TimeLimite]],"Dentro de Tiempo","Fuera de Tiempo"))</f>
        <v>listo</v>
      </c>
      <c r="AT424" s="19" t="str">
        <f t="shared" si="6"/>
        <v>14:33</v>
      </c>
    </row>
    <row r="425" spans="1:46" x14ac:dyDescent="0.25">
      <c r="A425" s="14" t="s">
        <v>1501</v>
      </c>
      <c r="B425" s="14" t="s">
        <v>292</v>
      </c>
      <c r="C425" s="14" t="s">
        <v>156</v>
      </c>
      <c r="D425" s="14" t="s">
        <v>46</v>
      </c>
      <c r="E425" s="14" t="s">
        <v>157</v>
      </c>
      <c r="F425" s="14" t="s">
        <v>158</v>
      </c>
      <c r="G425" s="14" t="s">
        <v>35</v>
      </c>
      <c r="H425" s="14" t="s">
        <v>288</v>
      </c>
      <c r="I425" s="14" t="s">
        <v>288</v>
      </c>
      <c r="J425" s="15">
        <v>45442</v>
      </c>
      <c r="K425" s="14" t="s">
        <v>1502</v>
      </c>
      <c r="L425" s="16">
        <v>45439.619027777779</v>
      </c>
      <c r="M425" s="16">
        <v>45440.20994212963</v>
      </c>
      <c r="N425" s="16"/>
      <c r="O425" s="14" t="s">
        <v>288</v>
      </c>
      <c r="P425" s="14" t="s">
        <v>288</v>
      </c>
      <c r="Q425" s="14" t="s">
        <v>288</v>
      </c>
      <c r="R425" s="14" t="s">
        <v>288</v>
      </c>
      <c r="S425" s="14" t="s">
        <v>288</v>
      </c>
      <c r="T425" s="14" t="s">
        <v>292</v>
      </c>
      <c r="U425" s="14" t="s">
        <v>5</v>
      </c>
      <c r="V425" s="14" t="s">
        <v>6</v>
      </c>
      <c r="W425" s="14" t="s">
        <v>156</v>
      </c>
      <c r="X425" s="14" t="s">
        <v>46</v>
      </c>
      <c r="Y425" s="14" t="s">
        <v>157</v>
      </c>
      <c r="Z425" s="14" t="s">
        <v>158</v>
      </c>
      <c r="AA425" s="14" t="s">
        <v>7</v>
      </c>
      <c r="AB425" s="14" t="s">
        <v>1344</v>
      </c>
      <c r="AC425" s="14" t="s">
        <v>8</v>
      </c>
      <c r="AD425" s="14" t="s">
        <v>9</v>
      </c>
      <c r="AE425" s="14" t="s">
        <v>156</v>
      </c>
      <c r="AF425" s="14" t="s">
        <v>290</v>
      </c>
      <c r="AG425" s="14" t="s">
        <v>291</v>
      </c>
      <c r="AH425" s="14" t="s">
        <v>1345</v>
      </c>
      <c r="AI425">
        <v>45135866</v>
      </c>
      <c r="AJ425" s="16">
        <v>45439.619027777779</v>
      </c>
      <c r="AK425">
        <v>2</v>
      </c>
      <c r="AL425">
        <v>75.92</v>
      </c>
      <c r="AM425">
        <v>13.68</v>
      </c>
      <c r="AN425">
        <v>89.6</v>
      </c>
      <c r="AO425" s="14" t="e">
        <f>VLOOKUP(PaquetesTramos_estados_1[[#This Row],[tienda_stock]],#REF!,2,0)</f>
        <v>#REF!</v>
      </c>
      <c r="AP425" s="18">
        <v>1.0138888888888888</v>
      </c>
      <c r="AQ425" s="19" t="str">
        <f>IF(PaquetesTramos_estados_1[[#This Row],[estado_paquete]]="Empaquetado","listo",PaquetesTramos_estados_1[[#This Row],[pagado]]+(PaquetesTramos_estados_1[[#This Row],[Lead Time]]-1))</f>
        <v>listo</v>
      </c>
      <c r="AR425" s="16" t="str">
        <f ca="1">IF(PaquetesTramos_estados_1[[#This Row],[estado_paquete]]="empaquetado","listo",TEXT((DAY(TODAY())-DAY(PaquetesTramos_estados_1[[#This Row],[pagado]])),"dd")&amp;" Dias")</f>
        <v>listo</v>
      </c>
      <c r="AS425" s="14" t="str">
        <f ca="1">IF(PaquetesTramos_estados_1[[#This Row],[estado_paquete]]="Empaquetado","listo",IF(NOW()&lt;PaquetesTramos_estados_1[[#This Row],[TimeLimite]],"Dentro de Tiempo","Fuera de Tiempo"))</f>
        <v>listo</v>
      </c>
      <c r="AT425" s="19" t="str">
        <f t="shared" si="6"/>
        <v>14:51</v>
      </c>
    </row>
    <row r="426" spans="1:46" x14ac:dyDescent="0.25">
      <c r="A426" s="14" t="s">
        <v>1503</v>
      </c>
      <c r="B426" s="14" t="s">
        <v>292</v>
      </c>
      <c r="C426" s="14" t="s">
        <v>288</v>
      </c>
      <c r="D426" s="14" t="s">
        <v>1</v>
      </c>
      <c r="E426" s="14" t="s">
        <v>1</v>
      </c>
      <c r="F426" s="14" t="s">
        <v>106</v>
      </c>
      <c r="G426" s="14" t="s">
        <v>89</v>
      </c>
      <c r="H426" s="14" t="s">
        <v>288</v>
      </c>
      <c r="I426" s="14" t="s">
        <v>288</v>
      </c>
      <c r="J426" s="15">
        <v>45440</v>
      </c>
      <c r="K426" s="14" t="s">
        <v>1504</v>
      </c>
      <c r="L426" s="16">
        <v>45439.627442129633</v>
      </c>
      <c r="M426" s="16">
        <v>45439.754884259259</v>
      </c>
      <c r="N426" s="16"/>
      <c r="O426" s="14" t="s">
        <v>288</v>
      </c>
      <c r="P426" s="14" t="s">
        <v>288</v>
      </c>
      <c r="Q426" s="14" t="s">
        <v>288</v>
      </c>
      <c r="R426" s="14" t="s">
        <v>288</v>
      </c>
      <c r="S426" s="14" t="s">
        <v>288</v>
      </c>
      <c r="T426" s="14" t="s">
        <v>292</v>
      </c>
      <c r="U426" s="14" t="s">
        <v>5</v>
      </c>
      <c r="V426" s="14" t="s">
        <v>87</v>
      </c>
      <c r="W426" s="14" t="s">
        <v>288</v>
      </c>
      <c r="X426" s="14" t="s">
        <v>288</v>
      </c>
      <c r="Y426" s="14" t="s">
        <v>288</v>
      </c>
      <c r="Z426" s="14" t="s">
        <v>288</v>
      </c>
      <c r="AA426" s="14" t="s">
        <v>7</v>
      </c>
      <c r="AB426" s="14" t="s">
        <v>1505</v>
      </c>
      <c r="AC426" s="14" t="s">
        <v>8</v>
      </c>
      <c r="AD426" s="14" t="s">
        <v>32</v>
      </c>
      <c r="AE426" s="14" t="s">
        <v>5</v>
      </c>
      <c r="AF426" s="14" t="s">
        <v>290</v>
      </c>
      <c r="AG426" s="14" t="s">
        <v>291</v>
      </c>
      <c r="AH426" s="14" t="s">
        <v>1506</v>
      </c>
      <c r="AI426">
        <v>42064814</v>
      </c>
      <c r="AJ426" s="16">
        <v>45439.627442129633</v>
      </c>
      <c r="AK426">
        <v>1</v>
      </c>
      <c r="AL426">
        <v>81.19</v>
      </c>
      <c r="AM426">
        <v>14.61</v>
      </c>
      <c r="AN426">
        <v>95.8</v>
      </c>
      <c r="AO426" s="14" t="e">
        <f>VLOOKUP(PaquetesTramos_estados_1[[#This Row],[tienda_stock]],#REF!,2,0)</f>
        <v>#REF!</v>
      </c>
      <c r="AP426" s="18">
        <v>1.0138888888888888</v>
      </c>
      <c r="AQ426" s="19" t="str">
        <f>IF(PaquetesTramos_estados_1[[#This Row],[estado_paquete]]="Empaquetado","listo",PaquetesTramos_estados_1[[#This Row],[pagado]]+(PaquetesTramos_estados_1[[#This Row],[Lead Time]]-1))</f>
        <v>listo</v>
      </c>
      <c r="AR426" s="16" t="str">
        <f ca="1">IF(PaquetesTramos_estados_1[[#This Row],[estado_paquete]]="empaquetado","listo",TEXT((DAY(TODAY())-DAY(PaquetesTramos_estados_1[[#This Row],[pagado]])),"dd")&amp;" Dias")</f>
        <v>listo</v>
      </c>
      <c r="AS426" s="14" t="str">
        <f ca="1">IF(PaquetesTramos_estados_1[[#This Row],[estado_paquete]]="Empaquetado","listo",IF(NOW()&lt;PaquetesTramos_estados_1[[#This Row],[TimeLimite]],"Dentro de Tiempo","Fuera de Tiempo"))</f>
        <v>listo</v>
      </c>
      <c r="AT426" s="19" t="str">
        <f t="shared" si="6"/>
        <v>15:03</v>
      </c>
    </row>
    <row r="427" spans="1:46" x14ac:dyDescent="0.25">
      <c r="A427" s="14" t="s">
        <v>1507</v>
      </c>
      <c r="B427" s="14" t="s">
        <v>292</v>
      </c>
      <c r="C427" s="14" t="s">
        <v>42</v>
      </c>
      <c r="D427" s="14" t="s">
        <v>29</v>
      </c>
      <c r="E427" s="14" t="s">
        <v>29</v>
      </c>
      <c r="F427" s="14" t="s">
        <v>29</v>
      </c>
      <c r="G427" s="14" t="s">
        <v>35</v>
      </c>
      <c r="H427" s="14" t="s">
        <v>288</v>
      </c>
      <c r="I427" s="14" t="s">
        <v>288</v>
      </c>
      <c r="J427" s="15">
        <v>45443</v>
      </c>
      <c r="K427" s="14" t="s">
        <v>1508</v>
      </c>
      <c r="L427" s="16">
        <v>45439.647812499999</v>
      </c>
      <c r="M427" s="16">
        <v>45439.750659722224</v>
      </c>
      <c r="N427" s="16"/>
      <c r="O427" s="14" t="s">
        <v>288</v>
      </c>
      <c r="P427" s="14" t="s">
        <v>288</v>
      </c>
      <c r="Q427" s="14" t="s">
        <v>288</v>
      </c>
      <c r="R427" s="14" t="s">
        <v>288</v>
      </c>
      <c r="S427" s="14" t="s">
        <v>288</v>
      </c>
      <c r="T427" s="14" t="s">
        <v>292</v>
      </c>
      <c r="U427" s="14" t="s">
        <v>5</v>
      </c>
      <c r="V427" s="14" t="s">
        <v>6</v>
      </c>
      <c r="W427" s="14" t="s">
        <v>42</v>
      </c>
      <c r="X427" s="14" t="s">
        <v>29</v>
      </c>
      <c r="Y427" s="14" t="s">
        <v>29</v>
      </c>
      <c r="Z427" s="14" t="s">
        <v>29</v>
      </c>
      <c r="AA427" s="14" t="s">
        <v>7</v>
      </c>
      <c r="AB427" s="14" t="s">
        <v>1348</v>
      </c>
      <c r="AC427" s="14" t="s">
        <v>8</v>
      </c>
      <c r="AD427" s="14" t="s">
        <v>32</v>
      </c>
      <c r="AE427" s="14" t="s">
        <v>5</v>
      </c>
      <c r="AF427" s="14" t="s">
        <v>290</v>
      </c>
      <c r="AG427" s="14" t="s">
        <v>291</v>
      </c>
      <c r="AH427" s="14" t="s">
        <v>1349</v>
      </c>
      <c r="AI427">
        <v>5643997</v>
      </c>
      <c r="AJ427" s="16">
        <v>45439.647812499999</v>
      </c>
      <c r="AK427">
        <v>2</v>
      </c>
      <c r="AL427">
        <v>122.53</v>
      </c>
      <c r="AM427">
        <v>22.07</v>
      </c>
      <c r="AN427">
        <v>144.6</v>
      </c>
      <c r="AO427" s="14" t="e">
        <f>VLOOKUP(PaquetesTramos_estados_1[[#This Row],[tienda_stock]],#REF!,2,0)</f>
        <v>#REF!</v>
      </c>
      <c r="AP427" s="18">
        <v>1.0138888888888888</v>
      </c>
      <c r="AQ427" s="19" t="str">
        <f>IF(PaquetesTramos_estados_1[[#This Row],[estado_paquete]]="Empaquetado","listo",PaquetesTramos_estados_1[[#This Row],[pagado]]+(PaquetesTramos_estados_1[[#This Row],[Lead Time]]-1))</f>
        <v>listo</v>
      </c>
      <c r="AR427" s="16" t="str">
        <f ca="1">IF(PaquetesTramos_estados_1[[#This Row],[estado_paquete]]="empaquetado","listo",TEXT((DAY(TODAY())-DAY(PaquetesTramos_estados_1[[#This Row],[pagado]])),"dd")&amp;" Dias")</f>
        <v>listo</v>
      </c>
      <c r="AS427" s="14" t="str">
        <f ca="1">IF(PaquetesTramos_estados_1[[#This Row],[estado_paquete]]="Empaquetado","listo",IF(NOW()&lt;PaquetesTramos_estados_1[[#This Row],[TimeLimite]],"Dentro de Tiempo","Fuera de Tiempo"))</f>
        <v>listo</v>
      </c>
      <c r="AT427" s="19" t="str">
        <f t="shared" si="6"/>
        <v>15:32</v>
      </c>
    </row>
    <row r="428" spans="1:46" x14ac:dyDescent="0.25">
      <c r="A428" s="14" t="s">
        <v>1509</v>
      </c>
      <c r="B428" s="14" t="s">
        <v>292</v>
      </c>
      <c r="C428" s="14" t="s">
        <v>101</v>
      </c>
      <c r="D428" s="14" t="s">
        <v>102</v>
      </c>
      <c r="E428" s="14" t="s">
        <v>103</v>
      </c>
      <c r="F428" s="14" t="s">
        <v>102</v>
      </c>
      <c r="G428" s="14" t="s">
        <v>35</v>
      </c>
      <c r="H428" s="14" t="s">
        <v>288</v>
      </c>
      <c r="I428" s="14" t="s">
        <v>288</v>
      </c>
      <c r="J428" s="15">
        <v>45442</v>
      </c>
      <c r="K428" s="14" t="s">
        <v>1510</v>
      </c>
      <c r="L428" s="16">
        <v>45439.682685185187</v>
      </c>
      <c r="M428" s="16">
        <v>45439.787291666667</v>
      </c>
      <c r="N428" s="16"/>
      <c r="O428" s="14" t="s">
        <v>288</v>
      </c>
      <c r="P428" s="14" t="s">
        <v>288</v>
      </c>
      <c r="Q428" s="14" t="s">
        <v>288</v>
      </c>
      <c r="R428" s="14" t="s">
        <v>288</v>
      </c>
      <c r="S428" s="14" t="s">
        <v>288</v>
      </c>
      <c r="T428" s="14" t="s">
        <v>292</v>
      </c>
      <c r="U428" s="14" t="s">
        <v>5</v>
      </c>
      <c r="V428" s="14" t="s">
        <v>6</v>
      </c>
      <c r="W428" s="14" t="s">
        <v>101</v>
      </c>
      <c r="X428" s="14" t="s">
        <v>102</v>
      </c>
      <c r="Y428" s="14" t="s">
        <v>103</v>
      </c>
      <c r="Z428" s="14" t="s">
        <v>102</v>
      </c>
      <c r="AA428" s="14" t="s">
        <v>7</v>
      </c>
      <c r="AB428" s="14" t="s">
        <v>1511</v>
      </c>
      <c r="AC428" s="14" t="s">
        <v>8</v>
      </c>
      <c r="AD428" s="14" t="s">
        <v>10</v>
      </c>
      <c r="AE428" s="14" t="s">
        <v>101</v>
      </c>
      <c r="AF428" s="14" t="s">
        <v>290</v>
      </c>
      <c r="AG428" s="14" t="s">
        <v>291</v>
      </c>
      <c r="AH428" s="14" t="s">
        <v>1512</v>
      </c>
      <c r="AI428">
        <v>71114802</v>
      </c>
      <c r="AJ428" s="16">
        <v>45439.682685185187</v>
      </c>
      <c r="AK428">
        <v>1</v>
      </c>
      <c r="AL428">
        <v>88.81</v>
      </c>
      <c r="AM428">
        <v>15.99</v>
      </c>
      <c r="AN428">
        <v>104.8</v>
      </c>
      <c r="AO428" s="14" t="e">
        <f>VLOOKUP(PaquetesTramos_estados_1[[#This Row],[tienda_stock]],#REF!,2,0)</f>
        <v>#REF!</v>
      </c>
      <c r="AP428" s="18">
        <v>1.0138888888888888</v>
      </c>
      <c r="AQ428" s="19" t="str">
        <f>IF(PaquetesTramos_estados_1[[#This Row],[estado_paquete]]="Empaquetado","listo",PaquetesTramos_estados_1[[#This Row],[pagado]]+(PaquetesTramos_estados_1[[#This Row],[Lead Time]]-1))</f>
        <v>listo</v>
      </c>
      <c r="AR428" s="16" t="str">
        <f ca="1">IF(PaquetesTramos_estados_1[[#This Row],[estado_paquete]]="empaquetado","listo",TEXT((DAY(TODAY())-DAY(PaquetesTramos_estados_1[[#This Row],[pagado]])),"dd")&amp;" Dias")</f>
        <v>listo</v>
      </c>
      <c r="AS428" s="14" t="str">
        <f ca="1">IF(PaquetesTramos_estados_1[[#This Row],[estado_paquete]]="Empaquetado","listo",IF(NOW()&lt;PaquetesTramos_estados_1[[#This Row],[TimeLimite]],"Dentro de Tiempo","Fuera de Tiempo"))</f>
        <v>listo</v>
      </c>
      <c r="AT428" s="19" t="str">
        <f t="shared" si="6"/>
        <v>16:23</v>
      </c>
    </row>
    <row r="429" spans="1:46" x14ac:dyDescent="0.25">
      <c r="A429" s="14" t="s">
        <v>1513</v>
      </c>
      <c r="B429" s="14" t="s">
        <v>292</v>
      </c>
      <c r="C429" s="14" t="s">
        <v>5</v>
      </c>
      <c r="D429" s="14" t="s">
        <v>1</v>
      </c>
      <c r="E429" s="14" t="s">
        <v>1</v>
      </c>
      <c r="F429" s="14" t="s">
        <v>19</v>
      </c>
      <c r="G429" s="14" t="s">
        <v>437</v>
      </c>
      <c r="H429" s="14" t="s">
        <v>288</v>
      </c>
      <c r="I429" s="14" t="s">
        <v>288</v>
      </c>
      <c r="J429" s="15">
        <v>45443</v>
      </c>
      <c r="K429" s="14" t="s">
        <v>1514</v>
      </c>
      <c r="L429" s="16">
        <v>45439.714583333334</v>
      </c>
      <c r="M429" s="16">
        <v>45439.746041666665</v>
      </c>
      <c r="N429" s="16"/>
      <c r="O429" s="14" t="s">
        <v>288</v>
      </c>
      <c r="P429" s="14" t="s">
        <v>288</v>
      </c>
      <c r="Q429" s="14" t="s">
        <v>288</v>
      </c>
      <c r="R429" s="14" t="s">
        <v>288</v>
      </c>
      <c r="S429" s="14" t="s">
        <v>288</v>
      </c>
      <c r="T429" s="14" t="s">
        <v>292</v>
      </c>
      <c r="U429" s="14" t="s">
        <v>149</v>
      </c>
      <c r="V429" s="14" t="s">
        <v>6</v>
      </c>
      <c r="W429" s="14" t="s">
        <v>101</v>
      </c>
      <c r="X429" s="14" t="s">
        <v>102</v>
      </c>
      <c r="Y429" s="14" t="s">
        <v>103</v>
      </c>
      <c r="Z429" s="14" t="s">
        <v>102</v>
      </c>
      <c r="AA429" s="14" t="s">
        <v>7</v>
      </c>
      <c r="AB429" s="14" t="s">
        <v>1515</v>
      </c>
      <c r="AC429" s="14" t="s">
        <v>8</v>
      </c>
      <c r="AD429" s="14" t="s">
        <v>10</v>
      </c>
      <c r="AE429" s="14" t="s">
        <v>101</v>
      </c>
      <c r="AF429" s="14" t="s">
        <v>290</v>
      </c>
      <c r="AG429" s="14" t="s">
        <v>291</v>
      </c>
      <c r="AH429" s="14" t="s">
        <v>1516</v>
      </c>
      <c r="AI429">
        <v>75967490</v>
      </c>
      <c r="AJ429" s="16">
        <v>45439.714583333334</v>
      </c>
      <c r="AK429">
        <v>1</v>
      </c>
      <c r="AL429">
        <v>37.96</v>
      </c>
      <c r="AM429">
        <v>6.84</v>
      </c>
      <c r="AN429">
        <v>44.8</v>
      </c>
      <c r="AO429" s="14" t="e">
        <f>VLOOKUP(PaquetesTramos_estados_1[[#This Row],[tienda_stock]],#REF!,2,0)</f>
        <v>#REF!</v>
      </c>
      <c r="AP429" s="18">
        <v>1.0138888888888888</v>
      </c>
      <c r="AQ429" s="19" t="str">
        <f>IF(PaquetesTramos_estados_1[[#This Row],[estado_paquete]]="Empaquetado","listo",PaquetesTramos_estados_1[[#This Row],[pagado]]+(PaquetesTramos_estados_1[[#This Row],[Lead Time]]-1))</f>
        <v>listo</v>
      </c>
      <c r="AR429" s="16" t="str">
        <f ca="1">IF(PaquetesTramos_estados_1[[#This Row],[estado_paquete]]="empaquetado","listo",TEXT((DAY(TODAY())-DAY(PaquetesTramos_estados_1[[#This Row],[pagado]])),"dd")&amp;" Dias")</f>
        <v>listo</v>
      </c>
      <c r="AS429" s="14" t="str">
        <f ca="1">IF(PaquetesTramos_estados_1[[#This Row],[estado_paquete]]="Empaquetado","listo",IF(NOW()&lt;PaquetesTramos_estados_1[[#This Row],[TimeLimite]],"Dentro de Tiempo","Fuera de Tiempo"))</f>
        <v>listo</v>
      </c>
      <c r="AT429" s="19" t="str">
        <f t="shared" si="6"/>
        <v>17:09</v>
      </c>
    </row>
    <row r="430" spans="1:46" x14ac:dyDescent="0.25">
      <c r="A430" s="14" t="s">
        <v>1517</v>
      </c>
      <c r="B430" s="14" t="s">
        <v>17</v>
      </c>
      <c r="C430" s="14" t="s">
        <v>5</v>
      </c>
      <c r="D430" s="14" t="s">
        <v>1</v>
      </c>
      <c r="E430" s="14" t="s">
        <v>1</v>
      </c>
      <c r="F430" s="14" t="s">
        <v>19</v>
      </c>
      <c r="G430" s="14" t="s">
        <v>3</v>
      </c>
      <c r="H430" s="14" t="s">
        <v>288</v>
      </c>
      <c r="I430" s="14" t="s">
        <v>288</v>
      </c>
      <c r="J430" s="15">
        <v>45443</v>
      </c>
      <c r="K430" s="14" t="s">
        <v>1518</v>
      </c>
      <c r="L430" s="16">
        <v>45439.735694444447</v>
      </c>
      <c r="M430" s="16"/>
      <c r="N430" s="16"/>
      <c r="O430" s="14" t="s">
        <v>288</v>
      </c>
      <c r="P430" s="14" t="s">
        <v>288</v>
      </c>
      <c r="Q430" s="14" t="s">
        <v>288</v>
      </c>
      <c r="R430" s="14" t="s">
        <v>288</v>
      </c>
      <c r="S430" s="14" t="s">
        <v>288</v>
      </c>
      <c r="T430" s="14" t="s">
        <v>17</v>
      </c>
      <c r="U430" s="14" t="s">
        <v>18</v>
      </c>
      <c r="V430" s="14" t="s">
        <v>6</v>
      </c>
      <c r="W430" s="14" t="s">
        <v>71</v>
      </c>
      <c r="X430" s="14" t="s">
        <v>69</v>
      </c>
      <c r="Y430" s="14" t="s">
        <v>70</v>
      </c>
      <c r="Z430" s="14" t="s">
        <v>70</v>
      </c>
      <c r="AA430" s="14" t="s">
        <v>7</v>
      </c>
      <c r="AB430" s="14" t="s">
        <v>1519</v>
      </c>
      <c r="AC430" s="14" t="s">
        <v>8</v>
      </c>
      <c r="AD430" s="14" t="s">
        <v>9</v>
      </c>
      <c r="AE430" s="14" t="s">
        <v>71</v>
      </c>
      <c r="AF430" s="14" t="s">
        <v>290</v>
      </c>
      <c r="AG430" s="14" t="s">
        <v>291</v>
      </c>
      <c r="AH430" s="14" t="s">
        <v>542</v>
      </c>
      <c r="AI430">
        <v>45024054</v>
      </c>
      <c r="AJ430" s="16">
        <v>45439.735694444447</v>
      </c>
      <c r="AK430">
        <v>1</v>
      </c>
      <c r="AL430">
        <v>173.56</v>
      </c>
      <c r="AM430">
        <v>31.24</v>
      </c>
      <c r="AN430">
        <v>204.8</v>
      </c>
      <c r="AO430" s="14" t="e">
        <f>VLOOKUP(PaquetesTramos_estados_1[[#This Row],[tienda_stock]],#REF!,2,0)</f>
        <v>#REF!</v>
      </c>
      <c r="AP430" s="18">
        <v>1.0138888888888888</v>
      </c>
      <c r="AQ430" s="19">
        <f>IF(PaquetesTramos_estados_1[[#This Row],[estado_paquete]]="Empaquetado","listo",PaquetesTramos_estados_1[[#This Row],[pagado]]+(PaquetesTramos_estados_1[[#This Row],[Lead Time]]-1))</f>
        <v>45439.749583333338</v>
      </c>
      <c r="AR430" s="16" t="e">
        <f ca="1">IF(PaquetesTramos_estados_1[[#This Row],[estado_paquete]]="empaquetado","listo",TEXT((DAY(TODAY())-DAY(PaquetesTramos_estados_1[[#This Row],[pagado]])),"dd")&amp;" Dias")</f>
        <v>#VALUE!</v>
      </c>
      <c r="AS4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430" s="19" t="str">
        <f t="shared" si="6"/>
        <v>17:39</v>
      </c>
    </row>
    <row r="431" spans="1:46" x14ac:dyDescent="0.25">
      <c r="A431" s="14" t="s">
        <v>1520</v>
      </c>
      <c r="B431" s="14" t="s">
        <v>292</v>
      </c>
      <c r="C431" s="14" t="s">
        <v>124</v>
      </c>
      <c r="D431" s="14" t="s">
        <v>125</v>
      </c>
      <c r="E431" s="14" t="s">
        <v>125</v>
      </c>
      <c r="F431" s="14" t="s">
        <v>125</v>
      </c>
      <c r="G431" s="14" t="s">
        <v>35</v>
      </c>
      <c r="H431" s="14" t="s">
        <v>288</v>
      </c>
      <c r="I431" s="14" t="s">
        <v>288</v>
      </c>
      <c r="J431" s="15">
        <v>45444</v>
      </c>
      <c r="K431" s="14" t="s">
        <v>1521</v>
      </c>
      <c r="L431" s="16">
        <v>45439.737754629627</v>
      </c>
      <c r="M431" s="16">
        <v>45439.826956018522</v>
      </c>
      <c r="N431" s="16"/>
      <c r="O431" s="14" t="s">
        <v>288</v>
      </c>
      <c r="P431" s="14" t="s">
        <v>288</v>
      </c>
      <c r="Q431" s="14" t="s">
        <v>288</v>
      </c>
      <c r="R431" s="14" t="s">
        <v>288</v>
      </c>
      <c r="S431" s="14" t="s">
        <v>288</v>
      </c>
      <c r="T431" s="14" t="s">
        <v>292</v>
      </c>
      <c r="U431" s="14" t="s">
        <v>5</v>
      </c>
      <c r="V431" s="14" t="s">
        <v>6</v>
      </c>
      <c r="W431" s="14" t="s">
        <v>124</v>
      </c>
      <c r="X431" s="14" t="s">
        <v>125</v>
      </c>
      <c r="Y431" s="14" t="s">
        <v>125</v>
      </c>
      <c r="Z431" s="14" t="s">
        <v>125</v>
      </c>
      <c r="AA431" s="14" t="s">
        <v>7</v>
      </c>
      <c r="AB431" s="14" t="s">
        <v>1522</v>
      </c>
      <c r="AC431" s="14" t="s">
        <v>8</v>
      </c>
      <c r="AD431" s="14" t="s">
        <v>27</v>
      </c>
      <c r="AE431" s="14" t="s">
        <v>5</v>
      </c>
      <c r="AF431" s="14" t="s">
        <v>290</v>
      </c>
      <c r="AG431" s="14" t="s">
        <v>291</v>
      </c>
      <c r="AH431" s="14" t="s">
        <v>1523</v>
      </c>
      <c r="AI431">
        <v>71220718</v>
      </c>
      <c r="AJ431" s="16">
        <v>45439.737754629627</v>
      </c>
      <c r="AK431">
        <v>1</v>
      </c>
      <c r="AL431">
        <v>216.95</v>
      </c>
      <c r="AM431">
        <v>39.049999999999997</v>
      </c>
      <c r="AN431">
        <v>256</v>
      </c>
      <c r="AO431" s="14" t="e">
        <f>VLOOKUP(PaquetesTramos_estados_1[[#This Row],[tienda_stock]],#REF!,2,0)</f>
        <v>#REF!</v>
      </c>
      <c r="AP431" s="18">
        <v>1.0138888888888888</v>
      </c>
      <c r="AQ431" s="19" t="str">
        <f>IF(PaquetesTramos_estados_1[[#This Row],[estado_paquete]]="Empaquetado","listo",PaquetesTramos_estados_1[[#This Row],[pagado]]+(PaquetesTramos_estados_1[[#This Row],[Lead Time]]-1))</f>
        <v>listo</v>
      </c>
      <c r="AR431" s="16" t="str">
        <f ca="1">IF(PaquetesTramos_estados_1[[#This Row],[estado_paquete]]="empaquetado","listo",TEXT((DAY(TODAY())-DAY(PaquetesTramos_estados_1[[#This Row],[pagado]])),"dd")&amp;" Dias")</f>
        <v>listo</v>
      </c>
      <c r="AS431" s="14" t="str">
        <f ca="1">IF(PaquetesTramos_estados_1[[#This Row],[estado_paquete]]="Empaquetado","listo",IF(NOW()&lt;PaquetesTramos_estados_1[[#This Row],[TimeLimite]],"Dentro de Tiempo","Fuera de Tiempo"))</f>
        <v>listo</v>
      </c>
      <c r="AT431" s="19" t="str">
        <f t="shared" si="6"/>
        <v>17:42</v>
      </c>
    </row>
    <row r="432" spans="1:46" x14ac:dyDescent="0.25">
      <c r="A432" s="14" t="s">
        <v>1524</v>
      </c>
      <c r="B432" s="14" t="s">
        <v>292</v>
      </c>
      <c r="C432" s="14" t="s">
        <v>83</v>
      </c>
      <c r="D432" s="14" t="s">
        <v>118</v>
      </c>
      <c r="E432" s="14" t="s">
        <v>119</v>
      </c>
      <c r="F432" s="14" t="s">
        <v>119</v>
      </c>
      <c r="G432" s="14" t="s">
        <v>35</v>
      </c>
      <c r="H432" s="14" t="s">
        <v>288</v>
      </c>
      <c r="I432" s="14" t="s">
        <v>288</v>
      </c>
      <c r="J432" s="15">
        <v>45444</v>
      </c>
      <c r="K432" s="14" t="s">
        <v>1525</v>
      </c>
      <c r="L432" s="16">
        <v>45439.753912037035</v>
      </c>
      <c r="M432" s="16">
        <v>45440.306400462963</v>
      </c>
      <c r="N432" s="16"/>
      <c r="O432" s="14" t="s">
        <v>288</v>
      </c>
      <c r="P432" s="14" t="s">
        <v>288</v>
      </c>
      <c r="Q432" s="14" t="s">
        <v>288</v>
      </c>
      <c r="R432" s="14" t="s">
        <v>288</v>
      </c>
      <c r="S432" s="14" t="s">
        <v>288</v>
      </c>
      <c r="T432" s="14" t="s">
        <v>292</v>
      </c>
      <c r="U432" s="14" t="s">
        <v>5</v>
      </c>
      <c r="V432" s="14" t="s">
        <v>6</v>
      </c>
      <c r="W432" s="14" t="s">
        <v>83</v>
      </c>
      <c r="X432" s="14" t="s">
        <v>118</v>
      </c>
      <c r="Y432" s="14" t="s">
        <v>119</v>
      </c>
      <c r="Z432" s="14" t="s">
        <v>119</v>
      </c>
      <c r="AA432" s="14" t="s">
        <v>7</v>
      </c>
      <c r="AB432" s="14" t="s">
        <v>1526</v>
      </c>
      <c r="AC432" s="14" t="s">
        <v>8</v>
      </c>
      <c r="AD432" s="14" t="s">
        <v>32</v>
      </c>
      <c r="AE432" s="14" t="s">
        <v>5</v>
      </c>
      <c r="AF432" s="14" t="s">
        <v>290</v>
      </c>
      <c r="AG432" s="14" t="s">
        <v>291</v>
      </c>
      <c r="AH432" s="14" t="s">
        <v>1527</v>
      </c>
      <c r="AI432">
        <v>71903040</v>
      </c>
      <c r="AJ432" s="16">
        <v>45439.753912037035</v>
      </c>
      <c r="AK432">
        <v>1</v>
      </c>
      <c r="AL432">
        <v>122.2</v>
      </c>
      <c r="AM432">
        <v>22</v>
      </c>
      <c r="AN432">
        <v>144.19999999999999</v>
      </c>
      <c r="AO432" s="14" t="e">
        <f>VLOOKUP(PaquetesTramos_estados_1[[#This Row],[tienda_stock]],#REF!,2,0)</f>
        <v>#REF!</v>
      </c>
      <c r="AP432" s="18">
        <v>1.0138888888888888</v>
      </c>
      <c r="AQ432" s="19" t="str">
        <f>IF(PaquetesTramos_estados_1[[#This Row],[estado_paquete]]="Empaquetado","listo",PaquetesTramos_estados_1[[#This Row],[pagado]]+(PaquetesTramos_estados_1[[#This Row],[Lead Time]]-1))</f>
        <v>listo</v>
      </c>
      <c r="AR432" s="16" t="str">
        <f ca="1">IF(PaquetesTramos_estados_1[[#This Row],[estado_paquete]]="empaquetado","listo",TEXT((DAY(TODAY())-DAY(PaquetesTramos_estados_1[[#This Row],[pagado]])),"dd")&amp;" Dias")</f>
        <v>listo</v>
      </c>
      <c r="AS432" s="14" t="str">
        <f ca="1">IF(PaquetesTramos_estados_1[[#This Row],[estado_paquete]]="Empaquetado","listo",IF(NOW()&lt;PaquetesTramos_estados_1[[#This Row],[TimeLimite]],"Dentro de Tiempo","Fuera de Tiempo"))</f>
        <v>listo</v>
      </c>
      <c r="AT432" s="19" t="str">
        <f t="shared" si="6"/>
        <v>18:05</v>
      </c>
    </row>
    <row r="433" spans="1:46" x14ac:dyDescent="0.25">
      <c r="A433" s="14" t="s">
        <v>1528</v>
      </c>
      <c r="B433" s="14" t="s">
        <v>292</v>
      </c>
      <c r="C433" s="14" t="s">
        <v>67</v>
      </c>
      <c r="D433" s="14" t="s">
        <v>64</v>
      </c>
      <c r="E433" s="14" t="s">
        <v>65</v>
      </c>
      <c r="F433" s="14" t="s">
        <v>66</v>
      </c>
      <c r="G433" s="14" t="s">
        <v>35</v>
      </c>
      <c r="H433" s="14" t="s">
        <v>288</v>
      </c>
      <c r="I433" s="14" t="s">
        <v>288</v>
      </c>
      <c r="J433" s="15">
        <v>45443</v>
      </c>
      <c r="K433" s="14" t="s">
        <v>1529</v>
      </c>
      <c r="L433" s="16">
        <v>45439.784201388888</v>
      </c>
      <c r="M433" s="16">
        <v>45440.231030092589</v>
      </c>
      <c r="N433" s="16"/>
      <c r="O433" s="14" t="s">
        <v>288</v>
      </c>
      <c r="P433" s="14" t="s">
        <v>288</v>
      </c>
      <c r="Q433" s="14" t="s">
        <v>288</v>
      </c>
      <c r="R433" s="14" t="s">
        <v>288</v>
      </c>
      <c r="S433" s="14" t="s">
        <v>288</v>
      </c>
      <c r="T433" s="14" t="s">
        <v>292</v>
      </c>
      <c r="U433" s="14" t="s">
        <v>5</v>
      </c>
      <c r="V433" s="14" t="s">
        <v>6</v>
      </c>
      <c r="W433" s="14" t="s">
        <v>67</v>
      </c>
      <c r="X433" s="14" t="s">
        <v>64</v>
      </c>
      <c r="Y433" s="14" t="s">
        <v>65</v>
      </c>
      <c r="Z433" s="14" t="s">
        <v>66</v>
      </c>
      <c r="AA433" s="14" t="s">
        <v>7</v>
      </c>
      <c r="AB433" s="14" t="s">
        <v>1530</v>
      </c>
      <c r="AC433" s="14" t="s">
        <v>8</v>
      </c>
      <c r="AD433" s="14" t="s">
        <v>27</v>
      </c>
      <c r="AE433" s="14" t="s">
        <v>5</v>
      </c>
      <c r="AF433" s="14" t="s">
        <v>290</v>
      </c>
      <c r="AG433" s="14" t="s">
        <v>291</v>
      </c>
      <c r="AH433" s="14" t="s">
        <v>1531</v>
      </c>
      <c r="AI433">
        <v>75490255</v>
      </c>
      <c r="AJ433" s="16">
        <v>45439.784201388888</v>
      </c>
      <c r="AK433">
        <v>1</v>
      </c>
      <c r="AL433">
        <v>156.94999999999999</v>
      </c>
      <c r="AM433">
        <v>28.25</v>
      </c>
      <c r="AN433">
        <v>185.2</v>
      </c>
      <c r="AO433" s="14" t="e">
        <f>VLOOKUP(PaquetesTramos_estados_1[[#This Row],[tienda_stock]],#REF!,2,0)</f>
        <v>#REF!</v>
      </c>
      <c r="AP433" s="18">
        <v>1.0138888888888888</v>
      </c>
      <c r="AQ433" s="19" t="str">
        <f>IF(PaquetesTramos_estados_1[[#This Row],[estado_paquete]]="Empaquetado","listo",PaquetesTramos_estados_1[[#This Row],[pagado]]+(PaquetesTramos_estados_1[[#This Row],[Lead Time]]-1))</f>
        <v>listo</v>
      </c>
      <c r="AR433" s="16" t="str">
        <f ca="1">IF(PaquetesTramos_estados_1[[#This Row],[estado_paquete]]="empaquetado","listo",TEXT((DAY(TODAY())-DAY(PaquetesTramos_estados_1[[#This Row],[pagado]])),"dd")&amp;" Dias")</f>
        <v>listo</v>
      </c>
      <c r="AS433" s="14" t="str">
        <f ca="1">IF(PaquetesTramos_estados_1[[#This Row],[estado_paquete]]="Empaquetado","listo",IF(NOW()&lt;PaquetesTramos_estados_1[[#This Row],[TimeLimite]],"Dentro de Tiempo","Fuera de Tiempo"))</f>
        <v>listo</v>
      </c>
      <c r="AT433" s="19" t="str">
        <f t="shared" si="6"/>
        <v>18:49</v>
      </c>
    </row>
    <row r="434" spans="1:46" x14ac:dyDescent="0.25">
      <c r="A434" s="14" t="s">
        <v>1532</v>
      </c>
      <c r="B434" s="14" t="s">
        <v>17</v>
      </c>
      <c r="C434" s="14" t="s">
        <v>5</v>
      </c>
      <c r="D434" s="14" t="s">
        <v>1</v>
      </c>
      <c r="E434" s="14" t="s">
        <v>1</v>
      </c>
      <c r="F434" s="14" t="s">
        <v>19</v>
      </c>
      <c r="G434" s="14" t="s">
        <v>3</v>
      </c>
      <c r="H434" s="14" t="s">
        <v>288</v>
      </c>
      <c r="I434" s="14" t="s">
        <v>288</v>
      </c>
      <c r="J434" s="15">
        <v>45441</v>
      </c>
      <c r="K434" s="14" t="s">
        <v>1533</v>
      </c>
      <c r="L434" s="16">
        <v>45439.798391203702</v>
      </c>
      <c r="M434" s="16"/>
      <c r="N434" s="16"/>
      <c r="O434" s="14" t="s">
        <v>288</v>
      </c>
      <c r="P434" s="14" t="s">
        <v>288</v>
      </c>
      <c r="Q434" s="14" t="s">
        <v>288</v>
      </c>
      <c r="R434" s="14" t="s">
        <v>288</v>
      </c>
      <c r="S434" s="14" t="s">
        <v>288</v>
      </c>
      <c r="T434" s="14" t="s">
        <v>17</v>
      </c>
      <c r="U434" s="14" t="s">
        <v>18</v>
      </c>
      <c r="V434" s="14" t="s">
        <v>87</v>
      </c>
      <c r="W434" s="14" t="s">
        <v>288</v>
      </c>
      <c r="X434" s="14" t="s">
        <v>288</v>
      </c>
      <c r="Y434" s="14" t="s">
        <v>288</v>
      </c>
      <c r="Z434" s="14" t="s">
        <v>288</v>
      </c>
      <c r="AA434" s="14" t="s">
        <v>56</v>
      </c>
      <c r="AB434" s="14" t="s">
        <v>1374</v>
      </c>
      <c r="AC434" s="14" t="s">
        <v>8</v>
      </c>
      <c r="AD434" s="14" t="s">
        <v>32</v>
      </c>
      <c r="AE434" s="14" t="s">
        <v>5</v>
      </c>
      <c r="AF434" s="14" t="s">
        <v>290</v>
      </c>
      <c r="AG434" s="14" t="s">
        <v>291</v>
      </c>
      <c r="AH434" s="14" t="s">
        <v>1375</v>
      </c>
      <c r="AI434">
        <v>46006663</v>
      </c>
      <c r="AJ434" s="16">
        <v>45439.798391203702</v>
      </c>
      <c r="AK434">
        <v>2</v>
      </c>
      <c r="AL434">
        <v>371.7</v>
      </c>
      <c r="AM434">
        <v>66.900000000000006</v>
      </c>
      <c r="AN434">
        <v>438.6</v>
      </c>
      <c r="AO434" s="14" t="e">
        <f>VLOOKUP(PaquetesTramos_estados_1[[#This Row],[tienda_stock]],#REF!,2,0)</f>
        <v>#REF!</v>
      </c>
      <c r="AP434" s="18">
        <v>1.0138888888888888</v>
      </c>
      <c r="AQ434" s="19">
        <f>IF(PaquetesTramos_estados_1[[#This Row],[estado_paquete]]="Empaquetado","listo",PaquetesTramos_estados_1[[#This Row],[pagado]]+(PaquetesTramos_estados_1[[#This Row],[Lead Time]]-1))</f>
        <v>45439.812280092592</v>
      </c>
      <c r="AR434" s="16" t="e">
        <f ca="1">IF(PaquetesTramos_estados_1[[#This Row],[estado_paquete]]="empaquetado","listo",TEXT((DAY(TODAY())-DAY(PaquetesTramos_estados_1[[#This Row],[pagado]])),"dd")&amp;" Dias")</f>
        <v>#VALUE!</v>
      </c>
      <c r="AS4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434" s="19" t="str">
        <f t="shared" si="6"/>
        <v>19:09</v>
      </c>
    </row>
    <row r="435" spans="1:46" x14ac:dyDescent="0.25">
      <c r="A435" s="14" t="s">
        <v>1534</v>
      </c>
      <c r="B435" s="14" t="s">
        <v>20</v>
      </c>
      <c r="C435" s="14" t="s">
        <v>126</v>
      </c>
      <c r="D435" s="14" t="s">
        <v>91</v>
      </c>
      <c r="E435" s="14" t="s">
        <v>91</v>
      </c>
      <c r="F435" s="14" t="s">
        <v>91</v>
      </c>
      <c r="G435" s="14" t="s">
        <v>35</v>
      </c>
      <c r="H435" s="14" t="s">
        <v>288</v>
      </c>
      <c r="I435" s="14" t="s">
        <v>288</v>
      </c>
      <c r="J435" s="15">
        <v>45443</v>
      </c>
      <c r="K435" s="14" t="s">
        <v>1535</v>
      </c>
      <c r="L435" s="16">
        <v>45439.857870370368</v>
      </c>
      <c r="M435" s="16"/>
      <c r="N435" s="16"/>
      <c r="O435" s="14" t="s">
        <v>288</v>
      </c>
      <c r="P435" s="14" t="s">
        <v>288</v>
      </c>
      <c r="Q435" s="14" t="s">
        <v>288</v>
      </c>
      <c r="R435" s="14" t="s">
        <v>288</v>
      </c>
      <c r="S435" s="14" t="s">
        <v>288</v>
      </c>
      <c r="T435" s="14" t="s">
        <v>20</v>
      </c>
      <c r="U435" s="14" t="s">
        <v>5</v>
      </c>
      <c r="V435" s="14" t="s">
        <v>6</v>
      </c>
      <c r="W435" s="14" t="s">
        <v>126</v>
      </c>
      <c r="X435" s="14" t="s">
        <v>91</v>
      </c>
      <c r="Y435" s="14" t="s">
        <v>91</v>
      </c>
      <c r="Z435" s="14" t="s">
        <v>91</v>
      </c>
      <c r="AA435" s="14" t="s">
        <v>7</v>
      </c>
      <c r="AB435" s="14" t="s">
        <v>1536</v>
      </c>
      <c r="AC435" s="14" t="s">
        <v>8</v>
      </c>
      <c r="AD435" s="14" t="s">
        <v>27</v>
      </c>
      <c r="AE435" s="14" t="s">
        <v>5</v>
      </c>
      <c r="AF435" s="14" t="s">
        <v>290</v>
      </c>
      <c r="AG435" s="14" t="s">
        <v>291</v>
      </c>
      <c r="AH435" s="14" t="s">
        <v>1537</v>
      </c>
      <c r="AI435">
        <v>42988111</v>
      </c>
      <c r="AJ435" s="16">
        <v>45439.857870370368</v>
      </c>
      <c r="AK435">
        <v>1</v>
      </c>
      <c r="AL435">
        <v>132.19999999999999</v>
      </c>
      <c r="AM435">
        <v>23.8</v>
      </c>
      <c r="AN435">
        <v>156</v>
      </c>
      <c r="AO435" s="14" t="e">
        <f>VLOOKUP(PaquetesTramos_estados_1[[#This Row],[tienda_stock]],#REF!,2,0)</f>
        <v>#REF!</v>
      </c>
      <c r="AP435" s="18">
        <v>1.0138888888888888</v>
      </c>
      <c r="AQ435" s="19">
        <f>IF(PaquetesTramos_estados_1[[#This Row],[estado_paquete]]="Empaquetado","listo",PaquetesTramos_estados_1[[#This Row],[pagado]]+(PaquetesTramos_estados_1[[#This Row],[Lead Time]]-1))</f>
        <v>45439.871759259258</v>
      </c>
      <c r="AR435" s="16" t="e">
        <f ca="1">IF(PaquetesTramos_estados_1[[#This Row],[estado_paquete]]="empaquetado","listo",TEXT((DAY(TODAY())-DAY(PaquetesTramos_estados_1[[#This Row],[pagado]])),"dd")&amp;" Dias")</f>
        <v>#VALUE!</v>
      </c>
      <c r="AS435" s="14" t="str">
        <f ca="1">IF(PaquetesTramos_estados_1[[#This Row],[estado_paquete]]="Empaquetado","listo",IF(NOW()&lt;PaquetesTramos_estados_1[[#This Row],[TimeLimite]],"Dentro de Tiempo","Fuera de Tiempo"))</f>
        <v>Fuera de Tiempo</v>
      </c>
      <c r="AT435" s="19" t="str">
        <f t="shared" si="6"/>
        <v>20:35</v>
      </c>
    </row>
    <row r="436" spans="1:46" x14ac:dyDescent="0.25">
      <c r="A436" s="14" t="s">
        <v>1538</v>
      </c>
      <c r="B436" s="14" t="s">
        <v>292</v>
      </c>
      <c r="C436" s="14" t="s">
        <v>288</v>
      </c>
      <c r="D436" s="14" t="s">
        <v>163</v>
      </c>
      <c r="E436" s="14" t="s">
        <v>297</v>
      </c>
      <c r="F436" s="14" t="s">
        <v>163</v>
      </c>
      <c r="G436" s="14" t="s">
        <v>494</v>
      </c>
      <c r="H436" s="14" t="s">
        <v>1539</v>
      </c>
      <c r="I436" s="14" t="s">
        <v>288</v>
      </c>
      <c r="J436" s="15">
        <v>45442</v>
      </c>
      <c r="K436" s="14" t="s">
        <v>1540</v>
      </c>
      <c r="L436" s="16">
        <v>45439.867905092593</v>
      </c>
      <c r="M436" s="16">
        <v>45440.216585648152</v>
      </c>
      <c r="N436" s="16"/>
      <c r="O436" s="14" t="s">
        <v>288</v>
      </c>
      <c r="P436" s="14" t="s">
        <v>288</v>
      </c>
      <c r="Q436" s="14" t="s">
        <v>288</v>
      </c>
      <c r="R436" s="14" t="s">
        <v>288</v>
      </c>
      <c r="S436" s="14" t="s">
        <v>288</v>
      </c>
      <c r="T436" s="14" t="s">
        <v>292</v>
      </c>
      <c r="U436" s="14" t="s">
        <v>5</v>
      </c>
      <c r="V436" s="14" t="s">
        <v>87</v>
      </c>
      <c r="W436" s="14" t="s">
        <v>288</v>
      </c>
      <c r="X436" s="14" t="s">
        <v>288</v>
      </c>
      <c r="Y436" s="14" t="s">
        <v>288</v>
      </c>
      <c r="Z436" s="14" t="s">
        <v>288</v>
      </c>
      <c r="AA436" s="14" t="s">
        <v>7</v>
      </c>
      <c r="AB436" s="14" t="s">
        <v>1541</v>
      </c>
      <c r="AC436" s="14" t="s">
        <v>8</v>
      </c>
      <c r="AD436" s="14" t="s">
        <v>32</v>
      </c>
      <c r="AE436" s="14" t="s">
        <v>5</v>
      </c>
      <c r="AF436" s="14" t="s">
        <v>290</v>
      </c>
      <c r="AG436" s="14" t="s">
        <v>291</v>
      </c>
      <c r="AH436" s="14" t="s">
        <v>1542</v>
      </c>
      <c r="AI436">
        <v>43185561</v>
      </c>
      <c r="AJ436" s="16">
        <v>45439.867905092593</v>
      </c>
      <c r="AK436">
        <v>2</v>
      </c>
      <c r="AL436">
        <v>288.64999999999998</v>
      </c>
      <c r="AM436">
        <v>51.95</v>
      </c>
      <c r="AN436">
        <v>340.6</v>
      </c>
      <c r="AO436" s="14" t="e">
        <f>VLOOKUP(PaquetesTramos_estados_1[[#This Row],[tienda_stock]],#REF!,2,0)</f>
        <v>#REF!</v>
      </c>
      <c r="AP436" s="18">
        <v>1.0138888888888888</v>
      </c>
      <c r="AQ436" s="19" t="str">
        <f>IF(PaquetesTramos_estados_1[[#This Row],[estado_paquete]]="Empaquetado","listo",PaquetesTramos_estados_1[[#This Row],[pagado]]+(PaquetesTramos_estados_1[[#This Row],[Lead Time]]-1))</f>
        <v>listo</v>
      </c>
      <c r="AR436" s="16" t="str">
        <f ca="1">IF(PaquetesTramos_estados_1[[#This Row],[estado_paquete]]="empaquetado","listo",TEXT((DAY(TODAY())-DAY(PaquetesTramos_estados_1[[#This Row],[pagado]])),"dd")&amp;" Dias")</f>
        <v>listo</v>
      </c>
      <c r="AS436" s="14" t="str">
        <f ca="1">IF(PaquetesTramos_estados_1[[#This Row],[estado_paquete]]="Empaquetado","listo",IF(NOW()&lt;PaquetesTramos_estados_1[[#This Row],[TimeLimite]],"Dentro de Tiempo","Fuera de Tiempo"))</f>
        <v>listo</v>
      </c>
      <c r="AT436" s="19" t="str">
        <f t="shared" si="6"/>
        <v>20:49</v>
      </c>
    </row>
    <row r="437" spans="1:46" x14ac:dyDescent="0.25">
      <c r="A437" s="14" t="s">
        <v>1543</v>
      </c>
      <c r="B437" s="14" t="s">
        <v>292</v>
      </c>
      <c r="C437" s="14" t="s">
        <v>968</v>
      </c>
      <c r="D437" s="14" t="s">
        <v>1</v>
      </c>
      <c r="E437" s="14" t="s">
        <v>171</v>
      </c>
      <c r="F437" s="14" t="s">
        <v>171</v>
      </c>
      <c r="G437" s="14" t="s">
        <v>35</v>
      </c>
      <c r="H437" s="14" t="s">
        <v>288</v>
      </c>
      <c r="I437" s="14" t="s">
        <v>288</v>
      </c>
      <c r="J437" s="15">
        <v>45442</v>
      </c>
      <c r="K437" s="14" t="s">
        <v>1544</v>
      </c>
      <c r="L437" s="16">
        <v>45439.877951388888</v>
      </c>
      <c r="M437" s="16">
        <v>45440.227164351854</v>
      </c>
      <c r="N437" s="16"/>
      <c r="O437" s="14" t="s">
        <v>288</v>
      </c>
      <c r="P437" s="14" t="s">
        <v>288</v>
      </c>
      <c r="Q437" s="14" t="s">
        <v>288</v>
      </c>
      <c r="R437" s="14" t="s">
        <v>288</v>
      </c>
      <c r="S437" s="14" t="s">
        <v>288</v>
      </c>
      <c r="T437" s="14" t="s">
        <v>292</v>
      </c>
      <c r="U437" s="14" t="s">
        <v>5</v>
      </c>
      <c r="V437" s="14" t="s">
        <v>6</v>
      </c>
      <c r="W437" s="14" t="s">
        <v>968</v>
      </c>
      <c r="X437" s="14" t="s">
        <v>1</v>
      </c>
      <c r="Y437" s="14" t="s">
        <v>171</v>
      </c>
      <c r="Z437" s="14" t="s">
        <v>171</v>
      </c>
      <c r="AA437" s="14" t="s">
        <v>7</v>
      </c>
      <c r="AB437" s="14" t="s">
        <v>1545</v>
      </c>
      <c r="AC437" s="14" t="s">
        <v>8</v>
      </c>
      <c r="AD437" s="14" t="s">
        <v>32</v>
      </c>
      <c r="AE437" s="14" t="s">
        <v>5</v>
      </c>
      <c r="AF437" s="14" t="s">
        <v>290</v>
      </c>
      <c r="AG437" s="14" t="s">
        <v>291</v>
      </c>
      <c r="AH437" s="14" t="s">
        <v>1546</v>
      </c>
      <c r="AI437">
        <v>76289381</v>
      </c>
      <c r="AJ437" s="16">
        <v>45439.877951388888</v>
      </c>
      <c r="AK437">
        <v>1</v>
      </c>
      <c r="AL437">
        <v>181.52</v>
      </c>
      <c r="AM437">
        <v>32.68</v>
      </c>
      <c r="AN437">
        <v>214.2</v>
      </c>
      <c r="AO437" s="14" t="e">
        <f>VLOOKUP(PaquetesTramos_estados_1[[#This Row],[tienda_stock]],#REF!,2,0)</f>
        <v>#REF!</v>
      </c>
      <c r="AP437" s="18">
        <v>1.0138888888888888</v>
      </c>
      <c r="AQ437" s="19" t="str">
        <f>IF(PaquetesTramos_estados_1[[#This Row],[estado_paquete]]="Empaquetado","listo",PaquetesTramos_estados_1[[#This Row],[pagado]]+(PaquetesTramos_estados_1[[#This Row],[Lead Time]]-1))</f>
        <v>listo</v>
      </c>
      <c r="AR437" s="16" t="str">
        <f ca="1">IF(PaquetesTramos_estados_1[[#This Row],[estado_paquete]]="empaquetado","listo",TEXT((DAY(TODAY())-DAY(PaquetesTramos_estados_1[[#This Row],[pagado]])),"dd")&amp;" Dias")</f>
        <v>listo</v>
      </c>
      <c r="AS437" s="14" t="str">
        <f ca="1">IF(PaquetesTramos_estados_1[[#This Row],[estado_paquete]]="Empaquetado","listo",IF(NOW()&lt;PaquetesTramos_estados_1[[#This Row],[TimeLimite]],"Dentro de Tiempo","Fuera de Tiempo"))</f>
        <v>listo</v>
      </c>
      <c r="AT437" s="19" t="str">
        <f t="shared" si="6"/>
        <v>21:04</v>
      </c>
    </row>
    <row r="438" spans="1:46" x14ac:dyDescent="0.25">
      <c r="A438" s="14" t="s">
        <v>1547</v>
      </c>
      <c r="B438" s="14" t="s">
        <v>20</v>
      </c>
      <c r="C438" s="14" t="s">
        <v>150</v>
      </c>
      <c r="D438" s="14" t="s">
        <v>109</v>
      </c>
      <c r="E438" s="14" t="s">
        <v>310</v>
      </c>
      <c r="F438" s="14" t="s">
        <v>310</v>
      </c>
      <c r="G438" s="14" t="s">
        <v>35</v>
      </c>
      <c r="H438" s="14" t="s">
        <v>288</v>
      </c>
      <c r="I438" s="14" t="s">
        <v>288</v>
      </c>
      <c r="J438" s="15">
        <v>45446</v>
      </c>
      <c r="K438" s="14" t="s">
        <v>1548</v>
      </c>
      <c r="L438" s="16">
        <v>45439.881701388891</v>
      </c>
      <c r="M438" s="16"/>
      <c r="N438" s="16"/>
      <c r="O438" s="14" t="s">
        <v>288</v>
      </c>
      <c r="P438" s="14" t="s">
        <v>288</v>
      </c>
      <c r="Q438" s="14" t="s">
        <v>288</v>
      </c>
      <c r="R438" s="14" t="s">
        <v>288</v>
      </c>
      <c r="S438" s="14" t="s">
        <v>288</v>
      </c>
      <c r="T438" s="14" t="s">
        <v>20</v>
      </c>
      <c r="U438" s="14" t="s">
        <v>5</v>
      </c>
      <c r="V438" s="14" t="s">
        <v>6</v>
      </c>
      <c r="W438" s="14" t="s">
        <v>150</v>
      </c>
      <c r="X438" s="14" t="s">
        <v>109</v>
      </c>
      <c r="Y438" s="14" t="s">
        <v>310</v>
      </c>
      <c r="Z438" s="14" t="s">
        <v>310</v>
      </c>
      <c r="AA438" s="14" t="s">
        <v>7</v>
      </c>
      <c r="AB438" s="14" t="s">
        <v>1549</v>
      </c>
      <c r="AC438" s="14" t="s">
        <v>8</v>
      </c>
      <c r="AD438" s="14" t="s">
        <v>27</v>
      </c>
      <c r="AE438" s="14" t="s">
        <v>5</v>
      </c>
      <c r="AF438" s="14" t="s">
        <v>290</v>
      </c>
      <c r="AG438" s="14" t="s">
        <v>291</v>
      </c>
      <c r="AH438" s="14" t="s">
        <v>1550</v>
      </c>
      <c r="AI438">
        <v>43363588</v>
      </c>
      <c r="AJ438" s="16">
        <v>45439.881701388891</v>
      </c>
      <c r="AK438">
        <v>1</v>
      </c>
      <c r="AL438">
        <v>135.76</v>
      </c>
      <c r="AM438">
        <v>24.44</v>
      </c>
      <c r="AN438">
        <v>160.19999999999999</v>
      </c>
      <c r="AO438" s="14" t="e">
        <f>VLOOKUP(PaquetesTramos_estados_1[[#This Row],[tienda_stock]],#REF!,2,0)</f>
        <v>#REF!</v>
      </c>
      <c r="AP438" s="18">
        <v>1.0138888888888888</v>
      </c>
      <c r="AQ438" s="19">
        <f>IF(PaquetesTramos_estados_1[[#This Row],[estado_paquete]]="Empaquetado","listo",PaquetesTramos_estados_1[[#This Row],[pagado]]+(PaquetesTramos_estados_1[[#This Row],[Lead Time]]-1))</f>
        <v>45439.895590277782</v>
      </c>
      <c r="AR438" s="16" t="e">
        <f ca="1">IF(PaquetesTramos_estados_1[[#This Row],[estado_paquete]]="empaquetado","listo",TEXT((DAY(TODAY())-DAY(PaquetesTramos_estados_1[[#This Row],[pagado]])),"dd")&amp;" Dias")</f>
        <v>#VALUE!</v>
      </c>
      <c r="AS438" s="14" t="str">
        <f ca="1">IF(PaquetesTramos_estados_1[[#This Row],[estado_paquete]]="Empaquetado","listo",IF(NOW()&lt;PaquetesTramos_estados_1[[#This Row],[TimeLimite]],"Dentro de Tiempo","Fuera de Tiempo"))</f>
        <v>Fuera de Tiempo</v>
      </c>
      <c r="AT438" s="19" t="str">
        <f t="shared" si="6"/>
        <v>21:09</v>
      </c>
    </row>
    <row r="439" spans="1:46" x14ac:dyDescent="0.25">
      <c r="A439" s="14" t="s">
        <v>1551</v>
      </c>
      <c r="B439" s="14" t="s">
        <v>17</v>
      </c>
      <c r="C439" s="14" t="s">
        <v>63</v>
      </c>
      <c r="D439" s="14" t="s">
        <v>64</v>
      </c>
      <c r="E439" s="14" t="s">
        <v>65</v>
      </c>
      <c r="F439" s="14" t="s">
        <v>66</v>
      </c>
      <c r="G439" s="14" t="s">
        <v>288</v>
      </c>
      <c r="H439" s="14" t="s">
        <v>288</v>
      </c>
      <c r="I439" s="14" t="s">
        <v>288</v>
      </c>
      <c r="J439" s="15">
        <v>45439</v>
      </c>
      <c r="K439" s="14" t="s">
        <v>1552</v>
      </c>
      <c r="L439" s="16">
        <v>45439.925092592595</v>
      </c>
      <c r="M439" s="16"/>
      <c r="N439" s="16"/>
      <c r="O439" s="14" t="s">
        <v>288</v>
      </c>
      <c r="P439" s="14" t="s">
        <v>288</v>
      </c>
      <c r="Q439" s="14" t="s">
        <v>288</v>
      </c>
      <c r="R439" s="14" t="s">
        <v>288</v>
      </c>
      <c r="S439" s="14" t="s">
        <v>288</v>
      </c>
      <c r="T439" s="14" t="s">
        <v>17</v>
      </c>
      <c r="U439" s="14" t="s">
        <v>63</v>
      </c>
      <c r="V439" s="14" t="s">
        <v>85</v>
      </c>
      <c r="W439" s="14" t="s">
        <v>63</v>
      </c>
      <c r="X439" s="14" t="s">
        <v>64</v>
      </c>
      <c r="Y439" s="14" t="s">
        <v>65</v>
      </c>
      <c r="Z439" s="14" t="s">
        <v>66</v>
      </c>
      <c r="AA439" s="14" t="s">
        <v>7</v>
      </c>
      <c r="AB439" s="14" t="s">
        <v>1553</v>
      </c>
      <c r="AC439" s="14" t="s">
        <v>8</v>
      </c>
      <c r="AD439" s="14" t="s">
        <v>32</v>
      </c>
      <c r="AE439" s="14" t="s">
        <v>5</v>
      </c>
      <c r="AF439" s="14" t="s">
        <v>290</v>
      </c>
      <c r="AG439" s="14" t="s">
        <v>291</v>
      </c>
      <c r="AH439" s="14" t="s">
        <v>1554</v>
      </c>
      <c r="AI439">
        <v>42391316</v>
      </c>
      <c r="AJ439" s="16">
        <v>45439.925092592595</v>
      </c>
      <c r="AK439">
        <v>1</v>
      </c>
      <c r="AL439">
        <v>59.24</v>
      </c>
      <c r="AM439">
        <v>10.66</v>
      </c>
      <c r="AN439">
        <v>69.900000000000006</v>
      </c>
      <c r="AO439" s="14" t="e">
        <f>VLOOKUP(PaquetesTramos_estados_1[[#This Row],[tienda_stock]],#REF!,2,0)</f>
        <v>#REF!</v>
      </c>
      <c r="AP439" s="18">
        <v>1.0138888888888888</v>
      </c>
      <c r="AQ439" s="19">
        <f>IF(PaquetesTramos_estados_1[[#This Row],[estado_paquete]]="Empaquetado","listo",PaquetesTramos_estados_1[[#This Row],[pagado]]+(PaquetesTramos_estados_1[[#This Row],[Lead Time]]-1))</f>
        <v>45439.938981481486</v>
      </c>
      <c r="AR439" s="16" t="e">
        <f ca="1">IF(PaquetesTramos_estados_1[[#This Row],[estado_paquete]]="empaquetado","listo",TEXT((DAY(TODAY())-DAY(PaquetesTramos_estados_1[[#This Row],[pagado]])),"dd")&amp;" Dias")</f>
        <v>#VALUE!</v>
      </c>
      <c r="AS439" s="14" t="str">
        <f ca="1">IF(PaquetesTramos_estados_1[[#This Row],[estado_paquete]]="Empaquetado","listo",IF(NOW()&lt;PaquetesTramos_estados_1[[#This Row],[TimeLimite]],"Dentro de Tiempo","Fuera de Tiempo"))</f>
        <v>Fuera de Tiempo</v>
      </c>
      <c r="AT439" s="19" t="str">
        <f t="shared" si="6"/>
        <v>22:12</v>
      </c>
    </row>
    <row r="440" spans="1:46" x14ac:dyDescent="0.25">
      <c r="A440" s="14" t="s">
        <v>1555</v>
      </c>
      <c r="B440" s="14" t="s">
        <v>292</v>
      </c>
      <c r="C440" s="14" t="s">
        <v>5</v>
      </c>
      <c r="D440" s="14" t="s">
        <v>1</v>
      </c>
      <c r="E440" s="14" t="s">
        <v>1</v>
      </c>
      <c r="F440" s="14" t="s">
        <v>19</v>
      </c>
      <c r="G440" s="14" t="s">
        <v>332</v>
      </c>
      <c r="H440" s="14" t="s">
        <v>288</v>
      </c>
      <c r="I440" s="14" t="s">
        <v>288</v>
      </c>
      <c r="J440" s="15">
        <v>45441</v>
      </c>
      <c r="K440" s="14" t="s">
        <v>1556</v>
      </c>
      <c r="L440" s="16">
        <v>45439.924942129626</v>
      </c>
      <c r="M440" s="16">
        <v>45439.963599537034</v>
      </c>
      <c r="N440" s="16"/>
      <c r="O440" s="14" t="s">
        <v>288</v>
      </c>
      <c r="P440" s="14" t="s">
        <v>288</v>
      </c>
      <c r="Q440" s="14" t="s">
        <v>288</v>
      </c>
      <c r="R440" s="14" t="s">
        <v>288</v>
      </c>
      <c r="S440" s="14" t="s">
        <v>288</v>
      </c>
      <c r="T440" s="14" t="s">
        <v>292</v>
      </c>
      <c r="U440" s="14" t="s">
        <v>38</v>
      </c>
      <c r="V440" s="14" t="s">
        <v>6</v>
      </c>
      <c r="W440" s="14" t="s">
        <v>161</v>
      </c>
      <c r="X440" s="14" t="s">
        <v>1</v>
      </c>
      <c r="Y440" s="14" t="s">
        <v>1</v>
      </c>
      <c r="Z440" s="14" t="s">
        <v>1</v>
      </c>
      <c r="AA440" s="14" t="s">
        <v>7</v>
      </c>
      <c r="AB440" s="14" t="s">
        <v>1557</v>
      </c>
      <c r="AC440" s="14" t="s">
        <v>8</v>
      </c>
      <c r="AD440" s="14" t="s">
        <v>27</v>
      </c>
      <c r="AE440" s="14" t="s">
        <v>5</v>
      </c>
      <c r="AF440" s="14" t="s">
        <v>290</v>
      </c>
      <c r="AG440" s="14" t="s">
        <v>291</v>
      </c>
      <c r="AH440" s="14" t="s">
        <v>1558</v>
      </c>
      <c r="AI440">
        <v>72232448</v>
      </c>
      <c r="AJ440" s="16">
        <v>45439.924942129626</v>
      </c>
      <c r="AK440">
        <v>2</v>
      </c>
      <c r="AL440">
        <v>75.08</v>
      </c>
      <c r="AM440">
        <v>13.52</v>
      </c>
      <c r="AN440">
        <v>88.6</v>
      </c>
      <c r="AO440" s="14" t="e">
        <f>VLOOKUP(PaquetesTramos_estados_1[[#This Row],[tienda_stock]],#REF!,2,0)</f>
        <v>#REF!</v>
      </c>
      <c r="AP440" s="18">
        <v>1.0138888888888888</v>
      </c>
      <c r="AQ440" s="19" t="str">
        <f>IF(PaquetesTramos_estados_1[[#This Row],[estado_paquete]]="Empaquetado","listo",PaquetesTramos_estados_1[[#This Row],[pagado]]+(PaquetesTramos_estados_1[[#This Row],[Lead Time]]-1))</f>
        <v>listo</v>
      </c>
      <c r="AR440" s="16" t="str">
        <f ca="1">IF(PaquetesTramos_estados_1[[#This Row],[estado_paquete]]="empaquetado","listo",TEXT((DAY(TODAY())-DAY(PaquetesTramos_estados_1[[#This Row],[pagado]])),"dd")&amp;" Dias")</f>
        <v>listo</v>
      </c>
      <c r="AS440" s="14" t="str">
        <f ca="1">IF(PaquetesTramos_estados_1[[#This Row],[estado_paquete]]="Empaquetado","listo",IF(NOW()&lt;PaquetesTramos_estados_1[[#This Row],[TimeLimite]],"Dentro de Tiempo","Fuera de Tiempo"))</f>
        <v>listo</v>
      </c>
      <c r="AT440" s="19" t="str">
        <f t="shared" si="6"/>
        <v>22:11</v>
      </c>
    </row>
    <row r="441" spans="1:46" x14ac:dyDescent="0.25">
      <c r="A441" s="14" t="s">
        <v>1559</v>
      </c>
      <c r="B441" s="14" t="s">
        <v>17</v>
      </c>
      <c r="C441" s="14" t="s">
        <v>72</v>
      </c>
      <c r="D441" s="14" t="s">
        <v>73</v>
      </c>
      <c r="E441" s="14" t="s">
        <v>74</v>
      </c>
      <c r="F441" s="14" t="s">
        <v>74</v>
      </c>
      <c r="G441" s="14" t="s">
        <v>30</v>
      </c>
      <c r="H441" s="14" t="s">
        <v>288</v>
      </c>
      <c r="I441" s="14" t="s">
        <v>288</v>
      </c>
      <c r="J441" s="15">
        <v>45444</v>
      </c>
      <c r="K441" s="14" t="s">
        <v>1560</v>
      </c>
      <c r="L441" s="16">
        <v>45439.961956018517</v>
      </c>
      <c r="M441" s="16"/>
      <c r="N441" s="16"/>
      <c r="O441" s="14" t="s">
        <v>288</v>
      </c>
      <c r="P441" s="14" t="s">
        <v>288</v>
      </c>
      <c r="Q441" s="14" t="s">
        <v>288</v>
      </c>
      <c r="R441" s="14" t="s">
        <v>288</v>
      </c>
      <c r="S441" s="14" t="s">
        <v>288</v>
      </c>
      <c r="T441" s="14" t="s">
        <v>17</v>
      </c>
      <c r="U441" s="14" t="s">
        <v>144</v>
      </c>
      <c r="V441" s="14" t="s">
        <v>6</v>
      </c>
      <c r="W441" s="14" t="s">
        <v>72</v>
      </c>
      <c r="X441" s="14" t="s">
        <v>73</v>
      </c>
      <c r="Y441" s="14" t="s">
        <v>74</v>
      </c>
      <c r="Z441" s="14" t="s">
        <v>74</v>
      </c>
      <c r="AA441" s="14" t="s">
        <v>7</v>
      </c>
      <c r="AB441" s="14" t="s">
        <v>1561</v>
      </c>
      <c r="AC441" s="14" t="s">
        <v>8</v>
      </c>
      <c r="AD441" s="14" t="s">
        <v>27</v>
      </c>
      <c r="AE441" s="14" t="s">
        <v>5</v>
      </c>
      <c r="AF441" s="14" t="s">
        <v>290</v>
      </c>
      <c r="AG441" s="14" t="s">
        <v>291</v>
      </c>
      <c r="AH441" s="14" t="s">
        <v>1562</v>
      </c>
      <c r="AI441">
        <v>46509734</v>
      </c>
      <c r="AJ441" s="16">
        <v>45439.961956018517</v>
      </c>
      <c r="AK441">
        <v>1</v>
      </c>
      <c r="AL441">
        <v>240.59</v>
      </c>
      <c r="AM441">
        <v>43.31</v>
      </c>
      <c r="AN441">
        <v>283.89999999999998</v>
      </c>
      <c r="AO441" s="14" t="e">
        <f>VLOOKUP(PaquetesTramos_estados_1[[#This Row],[tienda_stock]],#REF!,2,0)</f>
        <v>#REF!</v>
      </c>
      <c r="AP441" s="18">
        <v>1.0138888888888888</v>
      </c>
      <c r="AQ441" s="19">
        <f>IF(PaquetesTramos_estados_1[[#This Row],[estado_paquete]]="Empaquetado","listo",PaquetesTramos_estados_1[[#This Row],[pagado]]+(PaquetesTramos_estados_1[[#This Row],[Lead Time]]-1))</f>
        <v>45439.975844907407</v>
      </c>
      <c r="AR441" s="16" t="e">
        <f ca="1">IF(PaquetesTramos_estados_1[[#This Row],[estado_paquete]]="empaquetado","listo",TEXT((DAY(TODAY())-DAY(PaquetesTramos_estados_1[[#This Row],[pagado]])),"dd")&amp;" Dias")</f>
        <v>#VALUE!</v>
      </c>
      <c r="AS4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441" s="19" t="str">
        <f t="shared" si="6"/>
        <v>23:05</v>
      </c>
    </row>
    <row r="442" spans="1:46" x14ac:dyDescent="0.25">
      <c r="A442" s="14" t="s">
        <v>1563</v>
      </c>
      <c r="B442" s="14" t="s">
        <v>292</v>
      </c>
      <c r="C442" s="14" t="s">
        <v>288</v>
      </c>
      <c r="D442" s="14" t="s">
        <v>81</v>
      </c>
      <c r="E442" s="14" t="s">
        <v>82</v>
      </c>
      <c r="F442" s="14" t="s">
        <v>82</v>
      </c>
      <c r="G442" s="14" t="s">
        <v>30</v>
      </c>
      <c r="H442" s="14" t="s">
        <v>1564</v>
      </c>
      <c r="I442" s="14" t="s">
        <v>288</v>
      </c>
      <c r="J442" s="15">
        <v>45441</v>
      </c>
      <c r="K442" s="14" t="s">
        <v>1565</v>
      </c>
      <c r="L442" s="16">
        <v>45439.975347222222</v>
      </c>
      <c r="M442" s="16">
        <v>45440.223680555559</v>
      </c>
      <c r="N442" s="16"/>
      <c r="O442" s="14" t="s">
        <v>288</v>
      </c>
      <c r="P442" s="14" t="s">
        <v>288</v>
      </c>
      <c r="Q442" s="14" t="s">
        <v>288</v>
      </c>
      <c r="R442" s="14" t="s">
        <v>288</v>
      </c>
      <c r="S442" s="14" t="s">
        <v>288</v>
      </c>
      <c r="T442" s="14" t="s">
        <v>292</v>
      </c>
      <c r="U442" s="14" t="s">
        <v>5</v>
      </c>
      <c r="V442" s="14" t="s">
        <v>87</v>
      </c>
      <c r="W442" s="14" t="s">
        <v>288</v>
      </c>
      <c r="X442" s="14" t="s">
        <v>288</v>
      </c>
      <c r="Y442" s="14" t="s">
        <v>288</v>
      </c>
      <c r="Z442" s="14" t="s">
        <v>288</v>
      </c>
      <c r="AA442" s="14" t="s">
        <v>7</v>
      </c>
      <c r="AB442" s="14" t="s">
        <v>1566</v>
      </c>
      <c r="AC442" s="14" t="s">
        <v>8</v>
      </c>
      <c r="AD442" s="14" t="s">
        <v>27</v>
      </c>
      <c r="AE442" s="14" t="s">
        <v>5</v>
      </c>
      <c r="AF442" s="14" t="s">
        <v>290</v>
      </c>
      <c r="AG442" s="14" t="s">
        <v>291</v>
      </c>
      <c r="AH442" s="14" t="s">
        <v>1567</v>
      </c>
      <c r="AI442">
        <v>75252994</v>
      </c>
      <c r="AJ442" s="16">
        <v>45439.975347222222</v>
      </c>
      <c r="AK442">
        <v>1</v>
      </c>
      <c r="AL442">
        <v>135</v>
      </c>
      <c r="AM442">
        <v>24.3</v>
      </c>
      <c r="AN442">
        <v>159.30000000000001</v>
      </c>
      <c r="AO442" s="14" t="e">
        <f>VLOOKUP(PaquetesTramos_estados_1[[#This Row],[tienda_stock]],#REF!,2,0)</f>
        <v>#REF!</v>
      </c>
      <c r="AP442" s="18">
        <v>1.0138888888888888</v>
      </c>
      <c r="AQ442" s="19" t="str">
        <f>IF(PaquetesTramos_estados_1[[#This Row],[estado_paquete]]="Empaquetado","listo",PaquetesTramos_estados_1[[#This Row],[pagado]]+(PaquetesTramos_estados_1[[#This Row],[Lead Time]]-1))</f>
        <v>listo</v>
      </c>
      <c r="AR442" s="16" t="str">
        <f ca="1">IF(PaquetesTramos_estados_1[[#This Row],[estado_paquete]]="empaquetado","listo",TEXT((DAY(TODAY())-DAY(PaquetesTramos_estados_1[[#This Row],[pagado]])),"dd")&amp;" Dias")</f>
        <v>listo</v>
      </c>
      <c r="AS442" s="14" t="str">
        <f ca="1">IF(PaquetesTramos_estados_1[[#This Row],[estado_paquete]]="Empaquetado","listo",IF(NOW()&lt;PaquetesTramos_estados_1[[#This Row],[TimeLimite]],"Dentro de Tiempo","Fuera de Tiempo"))</f>
        <v>listo</v>
      </c>
      <c r="AT442" s="19" t="str">
        <f t="shared" si="6"/>
        <v>23:24</v>
      </c>
    </row>
    <row r="443" spans="1:46" x14ac:dyDescent="0.25">
      <c r="A443" s="14" t="s">
        <v>1568</v>
      </c>
      <c r="B443" s="14" t="s">
        <v>17</v>
      </c>
      <c r="C443" s="14" t="s">
        <v>84</v>
      </c>
      <c r="D443" s="14" t="s">
        <v>81</v>
      </c>
      <c r="E443" s="14" t="s">
        <v>82</v>
      </c>
      <c r="F443" s="14" t="s">
        <v>82</v>
      </c>
      <c r="G443" s="14" t="s">
        <v>35</v>
      </c>
      <c r="H443" s="14" t="s">
        <v>288</v>
      </c>
      <c r="I443" s="14" t="s">
        <v>288</v>
      </c>
      <c r="J443" s="15">
        <v>45444</v>
      </c>
      <c r="K443" s="14" t="s">
        <v>1569</v>
      </c>
      <c r="L443" s="16">
        <v>45440.048067129632</v>
      </c>
      <c r="M443" s="16"/>
      <c r="N443" s="16"/>
      <c r="O443" s="14" t="s">
        <v>288</v>
      </c>
      <c r="P443" s="14" t="s">
        <v>288</v>
      </c>
      <c r="Q443" s="14" t="s">
        <v>288</v>
      </c>
      <c r="R443" s="14" t="s">
        <v>288</v>
      </c>
      <c r="S443" s="14" t="s">
        <v>288</v>
      </c>
      <c r="T443" s="14" t="s">
        <v>17</v>
      </c>
      <c r="U443" s="14" t="s">
        <v>5</v>
      </c>
      <c r="V443" s="14" t="s">
        <v>6</v>
      </c>
      <c r="W443" s="14" t="s">
        <v>84</v>
      </c>
      <c r="X443" s="14" t="s">
        <v>81</v>
      </c>
      <c r="Y443" s="14" t="s">
        <v>82</v>
      </c>
      <c r="Z443" s="14" t="s">
        <v>82</v>
      </c>
      <c r="AA443" s="14" t="s">
        <v>7</v>
      </c>
      <c r="AB443" s="14" t="s">
        <v>1570</v>
      </c>
      <c r="AC443" s="14" t="s">
        <v>8</v>
      </c>
      <c r="AD443" s="14" t="s">
        <v>88</v>
      </c>
      <c r="AE443" s="14" t="s">
        <v>5</v>
      </c>
      <c r="AF443" s="14" t="s">
        <v>290</v>
      </c>
      <c r="AG443" s="14" t="s">
        <v>291</v>
      </c>
      <c r="AH443" s="14" t="s">
        <v>1571</v>
      </c>
      <c r="AI443">
        <v>74609140</v>
      </c>
      <c r="AJ443" s="16">
        <v>45440.048067129632</v>
      </c>
      <c r="AK443">
        <v>2</v>
      </c>
      <c r="AL443">
        <v>162.44999999999999</v>
      </c>
      <c r="AM443">
        <v>29.25</v>
      </c>
      <c r="AN443">
        <v>191.7</v>
      </c>
      <c r="AO443" s="14" t="e">
        <f>VLOOKUP(PaquetesTramos_estados_1[[#This Row],[tienda_stock]],#REF!,2,0)</f>
        <v>#REF!</v>
      </c>
      <c r="AP443" s="18">
        <v>1.0138888888888888</v>
      </c>
      <c r="AQ443" s="19">
        <f>IF(PaquetesTramos_estados_1[[#This Row],[estado_paquete]]="Empaquetado","listo",PaquetesTramos_estados_1[[#This Row],[pagado]]+(PaquetesTramos_estados_1[[#This Row],[Lead Time]]-1))</f>
        <v>45440.061956018522</v>
      </c>
      <c r="AR443" s="16" t="e">
        <f ca="1">IF(PaquetesTramos_estados_1[[#This Row],[estado_paquete]]="empaquetado","listo",TEXT((DAY(TODAY())-DAY(PaquetesTramos_estados_1[[#This Row],[pagado]])),"dd")&amp;" Dias")</f>
        <v>#VALUE!</v>
      </c>
      <c r="AS443" s="14" t="str">
        <f ca="1">IF(PaquetesTramos_estados_1[[#This Row],[estado_paquete]]="Empaquetado","listo",IF(NOW()&lt;PaquetesTramos_estados_1[[#This Row],[TimeLimite]],"Dentro de Tiempo","Fuera de Tiempo"))</f>
        <v>Fuera de Tiempo</v>
      </c>
      <c r="AT443" s="19" t="str">
        <f t="shared" si="6"/>
        <v>01:09</v>
      </c>
    </row>
    <row r="444" spans="1:46" x14ac:dyDescent="0.25">
      <c r="A444" s="14" t="s">
        <v>1572</v>
      </c>
      <c r="B444" s="14" t="s">
        <v>292</v>
      </c>
      <c r="C444" s="14" t="s">
        <v>288</v>
      </c>
      <c r="D444" s="14" t="s">
        <v>1</v>
      </c>
      <c r="E444" s="14" t="s">
        <v>1</v>
      </c>
      <c r="F444" s="14" t="s">
        <v>178</v>
      </c>
      <c r="G444" s="14" t="s">
        <v>30</v>
      </c>
      <c r="H444" s="14" t="s">
        <v>1573</v>
      </c>
      <c r="I444" s="14" t="s">
        <v>288</v>
      </c>
      <c r="J444" s="15">
        <v>45441</v>
      </c>
      <c r="K444" s="14" t="s">
        <v>1574</v>
      </c>
      <c r="L444" s="16">
        <v>45440.081631944442</v>
      </c>
      <c r="M444" s="16">
        <v>45440.22859953704</v>
      </c>
      <c r="N444" s="16"/>
      <c r="O444" s="14" t="s">
        <v>288</v>
      </c>
      <c r="P444" s="14" t="s">
        <v>288</v>
      </c>
      <c r="Q444" s="14" t="s">
        <v>288</v>
      </c>
      <c r="R444" s="14" t="s">
        <v>288</v>
      </c>
      <c r="S444" s="14" t="s">
        <v>288</v>
      </c>
      <c r="T444" s="14" t="s">
        <v>292</v>
      </c>
      <c r="U444" s="14" t="s">
        <v>5</v>
      </c>
      <c r="V444" s="14" t="s">
        <v>87</v>
      </c>
      <c r="W444" s="14" t="s">
        <v>288</v>
      </c>
      <c r="X444" s="14" t="s">
        <v>288</v>
      </c>
      <c r="Y444" s="14" t="s">
        <v>288</v>
      </c>
      <c r="Z444" s="14" t="s">
        <v>288</v>
      </c>
      <c r="AA444" s="14" t="s">
        <v>7</v>
      </c>
      <c r="AB444" s="14" t="s">
        <v>1575</v>
      </c>
      <c r="AC444" s="14" t="s">
        <v>8</v>
      </c>
      <c r="AD444" s="14" t="s">
        <v>27</v>
      </c>
      <c r="AE444" s="14" t="s">
        <v>5</v>
      </c>
      <c r="AF444" s="14" t="s">
        <v>290</v>
      </c>
      <c r="AG444" s="14" t="s">
        <v>291</v>
      </c>
      <c r="AH444" s="14" t="s">
        <v>1576</v>
      </c>
      <c r="AI444">
        <v>42114404</v>
      </c>
      <c r="AJ444" s="16">
        <v>45440.081631944442</v>
      </c>
      <c r="AK444">
        <v>2</v>
      </c>
      <c r="AL444">
        <v>249.83</v>
      </c>
      <c r="AM444">
        <v>44.97</v>
      </c>
      <c r="AN444">
        <v>294.8</v>
      </c>
      <c r="AO444" s="14" t="e">
        <f>VLOOKUP(PaquetesTramos_estados_1[[#This Row],[tienda_stock]],#REF!,2,0)</f>
        <v>#REF!</v>
      </c>
      <c r="AP444" s="18">
        <v>1.0138888888888888</v>
      </c>
      <c r="AQ444" s="19" t="str">
        <f>IF(PaquetesTramos_estados_1[[#This Row],[estado_paquete]]="Empaquetado","listo",PaquetesTramos_estados_1[[#This Row],[pagado]]+(PaquetesTramos_estados_1[[#This Row],[Lead Time]]-1))</f>
        <v>listo</v>
      </c>
      <c r="AR444" s="16" t="str">
        <f ca="1">IF(PaquetesTramos_estados_1[[#This Row],[estado_paquete]]="empaquetado","listo",TEXT((DAY(TODAY())-DAY(PaquetesTramos_estados_1[[#This Row],[pagado]])),"dd")&amp;" Dias")</f>
        <v>listo</v>
      </c>
      <c r="AS444" s="14" t="str">
        <f ca="1">IF(PaquetesTramos_estados_1[[#This Row],[estado_paquete]]="Empaquetado","listo",IF(NOW()&lt;PaquetesTramos_estados_1[[#This Row],[TimeLimite]],"Dentro de Tiempo","Fuera de Tiempo"))</f>
        <v>listo</v>
      </c>
      <c r="AT444" s="19" t="str">
        <f t="shared" si="6"/>
        <v>01:57</v>
      </c>
    </row>
    <row r="445" spans="1:46" x14ac:dyDescent="0.25">
      <c r="A445" s="14" t="s">
        <v>1404</v>
      </c>
      <c r="B445" s="14" t="s">
        <v>17</v>
      </c>
      <c r="C445" s="14" t="s">
        <v>5</v>
      </c>
      <c r="D445" s="14" t="s">
        <v>1</v>
      </c>
      <c r="E445" s="14" t="s">
        <v>1</v>
      </c>
      <c r="F445" s="14" t="s">
        <v>19</v>
      </c>
      <c r="G445" s="14" t="s">
        <v>3</v>
      </c>
      <c r="H445" s="14" t="s">
        <v>288</v>
      </c>
      <c r="I445" s="14" t="s">
        <v>288</v>
      </c>
      <c r="J445" s="15">
        <v>45442</v>
      </c>
      <c r="K445" s="14" t="s">
        <v>1405</v>
      </c>
      <c r="L445" s="16">
        <v>45438.641736111109</v>
      </c>
      <c r="M445" s="16"/>
      <c r="N445" s="16"/>
      <c r="O445" s="14" t="s">
        <v>288</v>
      </c>
      <c r="P445" s="14" t="s">
        <v>288</v>
      </c>
      <c r="Q445" s="14" t="s">
        <v>288</v>
      </c>
      <c r="R445" s="14" t="s">
        <v>288</v>
      </c>
      <c r="S445" s="14" t="s">
        <v>288</v>
      </c>
      <c r="T445" s="14" t="s">
        <v>17</v>
      </c>
      <c r="U445" s="14" t="s">
        <v>18</v>
      </c>
      <c r="V445" s="14" t="s">
        <v>87</v>
      </c>
      <c r="W445" s="14" t="s">
        <v>288</v>
      </c>
      <c r="X445" s="14" t="s">
        <v>288</v>
      </c>
      <c r="Y445" s="14" t="s">
        <v>288</v>
      </c>
      <c r="Z445" s="14" t="s">
        <v>288</v>
      </c>
      <c r="AA445" s="14" t="s">
        <v>56</v>
      </c>
      <c r="AB445" s="14" t="s">
        <v>1406</v>
      </c>
      <c r="AC445" s="14" t="s">
        <v>8</v>
      </c>
      <c r="AD445" s="14" t="s">
        <v>32</v>
      </c>
      <c r="AE445" s="14" t="s">
        <v>5</v>
      </c>
      <c r="AF445" s="14" t="s">
        <v>290</v>
      </c>
      <c r="AG445" s="14" t="s">
        <v>291</v>
      </c>
      <c r="AH445" s="14" t="s">
        <v>1407</v>
      </c>
      <c r="AI445">
        <v>71871056</v>
      </c>
      <c r="AJ445" s="16">
        <v>45438.641736111109</v>
      </c>
      <c r="AK445">
        <v>4</v>
      </c>
      <c r="AL445">
        <v>509.58</v>
      </c>
      <c r="AM445">
        <v>91.72</v>
      </c>
      <c r="AN445">
        <v>601.29999999999995</v>
      </c>
      <c r="AO445" s="14" t="e">
        <f>VLOOKUP(PaquetesTramos_estados_1[[#This Row],[tienda_stock]],#REF!,2,0)</f>
        <v>#REF!</v>
      </c>
      <c r="AP445" s="18">
        <v>1.0138888888888888</v>
      </c>
      <c r="AQ445" s="19">
        <f>IF(PaquetesTramos_estados_1[[#This Row],[estado_paquete]]="Empaquetado","listo",PaquetesTramos_estados_1[[#This Row],[pagado]]+(PaquetesTramos_estados_1[[#This Row],[Lead Time]]-1))</f>
        <v>45438.655624999999</v>
      </c>
      <c r="AR445" s="16" t="e">
        <f ca="1">IF(PaquetesTramos_estados_1[[#This Row],[estado_paquete]]="empaquetado","listo",TEXT((DAY(TODAY())-DAY(PaquetesTramos_estados_1[[#This Row],[pagado]])),"dd")&amp;" Dias")</f>
        <v>#VALUE!</v>
      </c>
      <c r="AS4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445" s="19" t="str">
        <f t="shared" si="6"/>
        <v>15:24</v>
      </c>
    </row>
    <row r="446" spans="1:46" x14ac:dyDescent="0.25">
      <c r="A446" s="14" t="s">
        <v>1585</v>
      </c>
      <c r="B446" s="14" t="s">
        <v>292</v>
      </c>
      <c r="C446" s="14" t="s">
        <v>288</v>
      </c>
      <c r="D446" s="14" t="s">
        <v>1</v>
      </c>
      <c r="E446" s="14" t="s">
        <v>1</v>
      </c>
      <c r="F446" s="14" t="s">
        <v>2</v>
      </c>
      <c r="G446" s="14" t="s">
        <v>89</v>
      </c>
      <c r="H446" s="14" t="s">
        <v>288</v>
      </c>
      <c r="I446" s="14" t="s">
        <v>288</v>
      </c>
      <c r="J446" s="15">
        <v>45440</v>
      </c>
      <c r="K446" s="14" t="s">
        <v>1586</v>
      </c>
      <c r="L446" s="16">
        <v>45439.462488425925</v>
      </c>
      <c r="M446" s="16">
        <v>45439.938252314816</v>
      </c>
      <c r="N446" s="16"/>
      <c r="O446" s="14" t="s">
        <v>288</v>
      </c>
      <c r="P446" s="14" t="s">
        <v>288</v>
      </c>
      <c r="Q446" s="14" t="s">
        <v>288</v>
      </c>
      <c r="R446" s="14" t="s">
        <v>288</v>
      </c>
      <c r="S446" s="14" t="s">
        <v>288</v>
      </c>
      <c r="T446" s="14" t="s">
        <v>292</v>
      </c>
      <c r="U446" s="14" t="s">
        <v>5</v>
      </c>
      <c r="V446" s="14" t="s">
        <v>87</v>
      </c>
      <c r="W446" s="14" t="s">
        <v>288</v>
      </c>
      <c r="X446" s="14" t="s">
        <v>288</v>
      </c>
      <c r="Y446" s="14" t="s">
        <v>288</v>
      </c>
      <c r="Z446" s="14" t="s">
        <v>288</v>
      </c>
      <c r="AA446" s="14" t="s">
        <v>7</v>
      </c>
      <c r="AB446" s="14" t="s">
        <v>1587</v>
      </c>
      <c r="AC446" s="14" t="s">
        <v>8</v>
      </c>
      <c r="AD446" s="14" t="s">
        <v>27</v>
      </c>
      <c r="AE446" s="14" t="s">
        <v>5</v>
      </c>
      <c r="AF446" s="14" t="s">
        <v>290</v>
      </c>
      <c r="AG446" s="14" t="s">
        <v>291</v>
      </c>
      <c r="AH446" s="14" t="s">
        <v>1588</v>
      </c>
      <c r="AI446">
        <v>72691385</v>
      </c>
      <c r="AJ446" s="16">
        <v>45439.462488425925</v>
      </c>
      <c r="AK446">
        <v>1</v>
      </c>
      <c r="AL446">
        <v>85.68</v>
      </c>
      <c r="AM446">
        <v>15.42</v>
      </c>
      <c r="AN446">
        <v>101.1</v>
      </c>
      <c r="AO446" s="14" t="e">
        <f>VLOOKUP(PaquetesTramos_estados_1[[#This Row],[tienda_stock]],#REF!,2,0)</f>
        <v>#REF!</v>
      </c>
      <c r="AP446" s="18">
        <v>1.0138888888888888</v>
      </c>
      <c r="AQ446" s="19" t="str">
        <f>IF(PaquetesTramos_estados_1[[#This Row],[estado_paquete]]="Empaquetado","listo",PaquetesTramos_estados_1[[#This Row],[pagado]]+(PaquetesTramos_estados_1[[#This Row],[Lead Time]]-1))</f>
        <v>listo</v>
      </c>
      <c r="AR446" s="16" t="str">
        <f ca="1">IF(PaquetesTramos_estados_1[[#This Row],[estado_paquete]]="empaquetado","listo",TEXT((DAY(TODAY())-DAY(PaquetesTramos_estados_1[[#This Row],[pagado]])),"dd")&amp;" Dias")</f>
        <v>listo</v>
      </c>
      <c r="AS446" s="14" t="str">
        <f ca="1">IF(PaquetesTramos_estados_1[[#This Row],[estado_paquete]]="Empaquetado","listo",IF(NOW()&lt;PaquetesTramos_estados_1[[#This Row],[TimeLimite]],"Dentro de Tiempo","Fuera de Tiempo"))</f>
        <v>listo</v>
      </c>
      <c r="AT446" s="19" t="str">
        <f t="shared" si="6"/>
        <v>11:05</v>
      </c>
    </row>
    <row r="447" spans="1:46" x14ac:dyDescent="0.25">
      <c r="A447" s="14" t="s">
        <v>1589</v>
      </c>
      <c r="B447" s="14" t="s">
        <v>292</v>
      </c>
      <c r="C447" s="14" t="s">
        <v>67</v>
      </c>
      <c r="D447" s="14" t="s">
        <v>64</v>
      </c>
      <c r="E447" s="14" t="s">
        <v>65</v>
      </c>
      <c r="F447" s="14" t="s">
        <v>66</v>
      </c>
      <c r="G447" s="14" t="s">
        <v>35</v>
      </c>
      <c r="H447" s="14" t="s">
        <v>288</v>
      </c>
      <c r="I447" s="14" t="s">
        <v>288</v>
      </c>
      <c r="J447" s="15">
        <v>45443</v>
      </c>
      <c r="K447" s="14" t="s">
        <v>1590</v>
      </c>
      <c r="L447" s="16">
        <v>45439.467569444445</v>
      </c>
      <c r="M447" s="16">
        <v>45439.495995370373</v>
      </c>
      <c r="N447" s="16"/>
      <c r="O447" s="14" t="s">
        <v>288</v>
      </c>
      <c r="P447" s="14" t="s">
        <v>288</v>
      </c>
      <c r="Q447" s="14" t="s">
        <v>288</v>
      </c>
      <c r="R447" s="14" t="s">
        <v>288</v>
      </c>
      <c r="S447" s="14" t="s">
        <v>288</v>
      </c>
      <c r="T447" s="14" t="s">
        <v>292</v>
      </c>
      <c r="U447" s="14" t="s">
        <v>5</v>
      </c>
      <c r="V447" s="14" t="s">
        <v>6</v>
      </c>
      <c r="W447" s="14" t="s">
        <v>67</v>
      </c>
      <c r="X447" s="14" t="s">
        <v>64</v>
      </c>
      <c r="Y447" s="14" t="s">
        <v>65</v>
      </c>
      <c r="Z447" s="14" t="s">
        <v>66</v>
      </c>
      <c r="AA447" s="14" t="s">
        <v>56</v>
      </c>
      <c r="AB447" s="14" t="s">
        <v>1459</v>
      </c>
      <c r="AC447" s="14" t="s">
        <v>8</v>
      </c>
      <c r="AD447" s="14" t="s">
        <v>10</v>
      </c>
      <c r="AE447" s="14" t="s">
        <v>67</v>
      </c>
      <c r="AF447" s="14" t="s">
        <v>290</v>
      </c>
      <c r="AG447" s="14" t="s">
        <v>291</v>
      </c>
      <c r="AH447" s="14" t="s">
        <v>1460</v>
      </c>
      <c r="AI447">
        <v>40271668</v>
      </c>
      <c r="AJ447" s="16">
        <v>45439.467569444445</v>
      </c>
      <c r="AK447">
        <v>5</v>
      </c>
      <c r="AL447">
        <v>321.25</v>
      </c>
      <c r="AM447">
        <v>57.85</v>
      </c>
      <c r="AN447">
        <v>379.1</v>
      </c>
      <c r="AO447" s="14" t="e">
        <f>VLOOKUP(PaquetesTramos_estados_1[[#This Row],[tienda_stock]],#REF!,2,0)</f>
        <v>#REF!</v>
      </c>
      <c r="AP447" s="18">
        <v>1.0138888888888888</v>
      </c>
      <c r="AQ447" s="19" t="str">
        <f>IF(PaquetesTramos_estados_1[[#This Row],[estado_paquete]]="Empaquetado","listo",PaquetesTramos_estados_1[[#This Row],[pagado]]+(PaquetesTramos_estados_1[[#This Row],[Lead Time]]-1))</f>
        <v>listo</v>
      </c>
      <c r="AR447" s="16" t="str">
        <f ca="1">IF(PaquetesTramos_estados_1[[#This Row],[estado_paquete]]="empaquetado","listo",TEXT((DAY(TODAY())-DAY(PaquetesTramos_estados_1[[#This Row],[pagado]])),"dd")&amp;" Dias")</f>
        <v>listo</v>
      </c>
      <c r="AS447" s="14" t="str">
        <f ca="1">IF(PaquetesTramos_estados_1[[#This Row],[estado_paquete]]="Empaquetado","listo",IF(NOW()&lt;PaquetesTramos_estados_1[[#This Row],[TimeLimite]],"Dentro de Tiempo","Fuera de Tiempo"))</f>
        <v>listo</v>
      </c>
      <c r="AT447" s="19" t="str">
        <f t="shared" si="6"/>
        <v>11:13</v>
      </c>
    </row>
    <row r="448" spans="1:46" x14ac:dyDescent="0.25">
      <c r="A448" s="14" t="s">
        <v>1591</v>
      </c>
      <c r="B448" s="14" t="s">
        <v>292</v>
      </c>
      <c r="C448" s="14" t="s">
        <v>288</v>
      </c>
      <c r="D448" s="14" t="s">
        <v>1</v>
      </c>
      <c r="E448" s="14" t="s">
        <v>1</v>
      </c>
      <c r="F448" s="14" t="s">
        <v>201</v>
      </c>
      <c r="G448" s="14" t="s">
        <v>89</v>
      </c>
      <c r="H448" s="14" t="s">
        <v>288</v>
      </c>
      <c r="I448" s="14" t="s">
        <v>288</v>
      </c>
      <c r="J448" s="15">
        <v>45440</v>
      </c>
      <c r="K448" s="14" t="s">
        <v>1592</v>
      </c>
      <c r="L448" s="16">
        <v>45439.49291666667</v>
      </c>
      <c r="M448" s="16">
        <v>45439.543090277781</v>
      </c>
      <c r="N448" s="16"/>
      <c r="O448" s="14" t="s">
        <v>288</v>
      </c>
      <c r="P448" s="14" t="s">
        <v>288</v>
      </c>
      <c r="Q448" s="14" t="s">
        <v>288</v>
      </c>
      <c r="R448" s="14" t="s">
        <v>288</v>
      </c>
      <c r="S448" s="14" t="s">
        <v>288</v>
      </c>
      <c r="T448" s="14" t="s">
        <v>292</v>
      </c>
      <c r="U448" s="14" t="s">
        <v>5</v>
      </c>
      <c r="V448" s="14" t="s">
        <v>87</v>
      </c>
      <c r="W448" s="14" t="s">
        <v>288</v>
      </c>
      <c r="X448" s="14" t="s">
        <v>288</v>
      </c>
      <c r="Y448" s="14" t="s">
        <v>288</v>
      </c>
      <c r="Z448" s="14" t="s">
        <v>288</v>
      </c>
      <c r="AA448" s="14" t="s">
        <v>7</v>
      </c>
      <c r="AB448" s="14" t="s">
        <v>1593</v>
      </c>
      <c r="AC448" s="14" t="s">
        <v>8</v>
      </c>
      <c r="AD448" s="14" t="s">
        <v>93</v>
      </c>
      <c r="AE448" s="14" t="s">
        <v>5</v>
      </c>
      <c r="AF448" s="14" t="s">
        <v>290</v>
      </c>
      <c r="AG448" s="14" t="s">
        <v>291</v>
      </c>
      <c r="AH448" s="14" t="s">
        <v>1594</v>
      </c>
      <c r="AI448">
        <v>47750560</v>
      </c>
      <c r="AJ448" s="16">
        <v>45439.49291666667</v>
      </c>
      <c r="AK448">
        <v>1</v>
      </c>
      <c r="AL448">
        <v>89.66</v>
      </c>
      <c r="AM448">
        <v>16.14</v>
      </c>
      <c r="AN448">
        <v>105.8</v>
      </c>
      <c r="AO448" s="14" t="e">
        <f>VLOOKUP(PaquetesTramos_estados_1[[#This Row],[tienda_stock]],#REF!,2,0)</f>
        <v>#REF!</v>
      </c>
      <c r="AP448" s="18">
        <v>1.0138888888888888</v>
      </c>
      <c r="AQ448" s="19" t="str">
        <f>IF(PaquetesTramos_estados_1[[#This Row],[estado_paquete]]="Empaquetado","listo",PaquetesTramos_estados_1[[#This Row],[pagado]]+(PaquetesTramos_estados_1[[#This Row],[Lead Time]]-1))</f>
        <v>listo</v>
      </c>
      <c r="AR448" s="16" t="str">
        <f ca="1">IF(PaquetesTramos_estados_1[[#This Row],[estado_paquete]]="empaquetado","listo",TEXT((DAY(TODAY())-DAY(PaquetesTramos_estados_1[[#This Row],[pagado]])),"dd")&amp;" Dias")</f>
        <v>listo</v>
      </c>
      <c r="AS448" s="14" t="str">
        <f ca="1">IF(PaquetesTramos_estados_1[[#This Row],[estado_paquete]]="Empaquetado","listo",IF(NOW()&lt;PaquetesTramos_estados_1[[#This Row],[TimeLimite]],"Dentro de Tiempo","Fuera de Tiempo"))</f>
        <v>listo</v>
      </c>
      <c r="AT448" s="19" t="str">
        <f t="shared" si="6"/>
        <v>11:49</v>
      </c>
    </row>
    <row r="449" spans="1:46" x14ac:dyDescent="0.25">
      <c r="A449" s="14" t="s">
        <v>1595</v>
      </c>
      <c r="B449" s="14" t="s">
        <v>292</v>
      </c>
      <c r="C449" s="14" t="s">
        <v>126</v>
      </c>
      <c r="D449" s="14" t="s">
        <v>91</v>
      </c>
      <c r="E449" s="14" t="s">
        <v>91</v>
      </c>
      <c r="F449" s="14" t="s">
        <v>91</v>
      </c>
      <c r="G449" s="14" t="s">
        <v>35</v>
      </c>
      <c r="H449" s="14" t="s">
        <v>288</v>
      </c>
      <c r="I449" s="14" t="s">
        <v>288</v>
      </c>
      <c r="J449" s="15">
        <v>45443</v>
      </c>
      <c r="K449" s="14" t="s">
        <v>1596</v>
      </c>
      <c r="L449" s="16">
        <v>45439.503344907411</v>
      </c>
      <c r="M449" s="16">
        <v>45439.724953703706</v>
      </c>
      <c r="N449" s="16"/>
      <c r="O449" s="14" t="s">
        <v>288</v>
      </c>
      <c r="P449" s="14" t="s">
        <v>288</v>
      </c>
      <c r="Q449" s="14" t="s">
        <v>288</v>
      </c>
      <c r="R449" s="14" t="s">
        <v>288</v>
      </c>
      <c r="S449" s="14" t="s">
        <v>288</v>
      </c>
      <c r="T449" s="14" t="s">
        <v>292</v>
      </c>
      <c r="U449" s="14" t="s">
        <v>5</v>
      </c>
      <c r="V449" s="14" t="s">
        <v>6</v>
      </c>
      <c r="W449" s="14" t="s">
        <v>126</v>
      </c>
      <c r="X449" s="14" t="s">
        <v>91</v>
      </c>
      <c r="Y449" s="14" t="s">
        <v>91</v>
      </c>
      <c r="Z449" s="14" t="s">
        <v>91</v>
      </c>
      <c r="AA449" s="14" t="s">
        <v>7</v>
      </c>
      <c r="AB449" s="14" t="s">
        <v>1597</v>
      </c>
      <c r="AC449" s="14" t="s">
        <v>8</v>
      </c>
      <c r="AD449" s="14" t="s">
        <v>9</v>
      </c>
      <c r="AE449" s="14" t="s">
        <v>126</v>
      </c>
      <c r="AF449" s="14" t="s">
        <v>290</v>
      </c>
      <c r="AG449" s="14" t="s">
        <v>291</v>
      </c>
      <c r="AH449" s="14" t="s">
        <v>1598</v>
      </c>
      <c r="AI449">
        <v>40041794</v>
      </c>
      <c r="AJ449" s="16">
        <v>45439.503344907411</v>
      </c>
      <c r="AK449">
        <v>2</v>
      </c>
      <c r="AL449">
        <v>161.61000000000001</v>
      </c>
      <c r="AM449">
        <v>29.09</v>
      </c>
      <c r="AN449">
        <v>190.7</v>
      </c>
      <c r="AO449" s="14" t="e">
        <f>VLOOKUP(PaquetesTramos_estados_1[[#This Row],[tienda_stock]],#REF!,2,0)</f>
        <v>#REF!</v>
      </c>
      <c r="AP449" s="18">
        <v>1.0138888888888888</v>
      </c>
      <c r="AQ449" s="19" t="str">
        <f>IF(PaquetesTramos_estados_1[[#This Row],[estado_paquete]]="Empaquetado","listo",PaquetesTramos_estados_1[[#This Row],[pagado]]+(PaquetesTramos_estados_1[[#This Row],[Lead Time]]-1))</f>
        <v>listo</v>
      </c>
      <c r="AR449" s="16" t="str">
        <f ca="1">IF(PaquetesTramos_estados_1[[#This Row],[estado_paquete]]="empaquetado","listo",TEXT((DAY(TODAY())-DAY(PaquetesTramos_estados_1[[#This Row],[pagado]])),"dd")&amp;" Dias")</f>
        <v>listo</v>
      </c>
      <c r="AS449" s="14" t="str">
        <f ca="1">IF(PaquetesTramos_estados_1[[#This Row],[estado_paquete]]="Empaquetado","listo",IF(NOW()&lt;PaquetesTramos_estados_1[[#This Row],[TimeLimite]],"Dentro de Tiempo","Fuera de Tiempo"))</f>
        <v>listo</v>
      </c>
      <c r="AT449" s="19" t="str">
        <f t="shared" si="6"/>
        <v>12:04</v>
      </c>
    </row>
    <row r="450" spans="1:46" x14ac:dyDescent="0.25">
      <c r="A450" s="14" t="s">
        <v>1599</v>
      </c>
      <c r="B450" s="14" t="s">
        <v>292</v>
      </c>
      <c r="C450" s="14" t="s">
        <v>288</v>
      </c>
      <c r="D450" s="14" t="s">
        <v>1</v>
      </c>
      <c r="E450" s="14" t="s">
        <v>1</v>
      </c>
      <c r="F450" s="14" t="s">
        <v>2</v>
      </c>
      <c r="G450" s="14" t="s">
        <v>89</v>
      </c>
      <c r="H450" s="14" t="s">
        <v>288</v>
      </c>
      <c r="I450" s="14" t="s">
        <v>288</v>
      </c>
      <c r="J450" s="15">
        <v>45440</v>
      </c>
      <c r="K450" s="14" t="s">
        <v>1600</v>
      </c>
      <c r="L450" s="16">
        <v>45439.51152777778</v>
      </c>
      <c r="M450" s="16">
        <v>45439.588009259256</v>
      </c>
      <c r="N450" s="16"/>
      <c r="O450" s="14" t="s">
        <v>288</v>
      </c>
      <c r="P450" s="14" t="s">
        <v>288</v>
      </c>
      <c r="Q450" s="14" t="s">
        <v>288</v>
      </c>
      <c r="R450" s="14" t="s">
        <v>288</v>
      </c>
      <c r="S450" s="14" t="s">
        <v>288</v>
      </c>
      <c r="T450" s="14" t="s">
        <v>292</v>
      </c>
      <c r="U450" s="14" t="s">
        <v>5</v>
      </c>
      <c r="V450" s="14" t="s">
        <v>87</v>
      </c>
      <c r="W450" s="14" t="s">
        <v>288</v>
      </c>
      <c r="X450" s="14" t="s">
        <v>288</v>
      </c>
      <c r="Y450" s="14" t="s">
        <v>288</v>
      </c>
      <c r="Z450" s="14" t="s">
        <v>288</v>
      </c>
      <c r="AA450" s="14" t="s">
        <v>7</v>
      </c>
      <c r="AB450" s="14" t="s">
        <v>1601</v>
      </c>
      <c r="AC450" s="14" t="s">
        <v>8</v>
      </c>
      <c r="AD450" s="14" t="s">
        <v>88</v>
      </c>
      <c r="AE450" s="14" t="s">
        <v>5</v>
      </c>
      <c r="AF450" s="14" t="s">
        <v>290</v>
      </c>
      <c r="AG450" s="14" t="s">
        <v>291</v>
      </c>
      <c r="AH450" s="14" t="s">
        <v>1602</v>
      </c>
      <c r="AI450">
        <v>47106385</v>
      </c>
      <c r="AJ450" s="16">
        <v>45439.51152777778</v>
      </c>
      <c r="AK450">
        <v>1</v>
      </c>
      <c r="AL450">
        <v>88.9</v>
      </c>
      <c r="AM450">
        <v>16</v>
      </c>
      <c r="AN450">
        <v>104.9</v>
      </c>
      <c r="AO450" s="14" t="e">
        <f>VLOOKUP(PaquetesTramos_estados_1[[#This Row],[tienda_stock]],#REF!,2,0)</f>
        <v>#REF!</v>
      </c>
      <c r="AP450" s="18">
        <v>1.0138888888888888</v>
      </c>
      <c r="AQ450" s="19" t="str">
        <f>IF(PaquetesTramos_estados_1[[#This Row],[estado_paquete]]="Empaquetado","listo",PaquetesTramos_estados_1[[#This Row],[pagado]]+(PaquetesTramos_estados_1[[#This Row],[Lead Time]]-1))</f>
        <v>listo</v>
      </c>
      <c r="AR450" s="16" t="str">
        <f ca="1">IF(PaquetesTramos_estados_1[[#This Row],[estado_paquete]]="empaquetado","listo",TEXT((DAY(TODAY())-DAY(PaquetesTramos_estados_1[[#This Row],[pagado]])),"dd")&amp;" Dias")</f>
        <v>listo</v>
      </c>
      <c r="AS450" s="14" t="str">
        <f ca="1">IF(PaquetesTramos_estados_1[[#This Row],[estado_paquete]]="Empaquetado","listo",IF(NOW()&lt;PaquetesTramos_estados_1[[#This Row],[TimeLimite]],"Dentro de Tiempo","Fuera de Tiempo"))</f>
        <v>listo</v>
      </c>
      <c r="AT450" s="19" t="str">
        <f t="shared" ref="AT450:AT513" si="7">TEXT(L450,"HH:MM")</f>
        <v>12:16</v>
      </c>
    </row>
    <row r="451" spans="1:46" x14ac:dyDescent="0.25">
      <c r="A451" s="14" t="s">
        <v>1603</v>
      </c>
      <c r="B451" s="14" t="s">
        <v>292</v>
      </c>
      <c r="C451" s="14" t="s">
        <v>5</v>
      </c>
      <c r="D451" s="14" t="s">
        <v>1</v>
      </c>
      <c r="E451" s="14" t="s">
        <v>1</v>
      </c>
      <c r="F451" s="14" t="s">
        <v>19</v>
      </c>
      <c r="G451" s="14" t="s">
        <v>399</v>
      </c>
      <c r="H451" s="14" t="s">
        <v>288</v>
      </c>
      <c r="I451" s="14" t="s">
        <v>288</v>
      </c>
      <c r="J451" s="15">
        <v>45441</v>
      </c>
      <c r="K451" s="14" t="s">
        <v>1604</v>
      </c>
      <c r="L451" s="16">
        <v>45439.578449074077</v>
      </c>
      <c r="M451" s="16">
        <v>45439.591562499998</v>
      </c>
      <c r="N451" s="16"/>
      <c r="O451" s="14" t="s">
        <v>288</v>
      </c>
      <c r="P451" s="14" t="s">
        <v>288</v>
      </c>
      <c r="Q451" s="14" t="s">
        <v>288</v>
      </c>
      <c r="R451" s="14" t="s">
        <v>288</v>
      </c>
      <c r="S451" s="14" t="s">
        <v>288</v>
      </c>
      <c r="T451" s="14" t="s">
        <v>292</v>
      </c>
      <c r="U451" s="14" t="s">
        <v>0</v>
      </c>
      <c r="V451" s="14" t="s">
        <v>6</v>
      </c>
      <c r="W451" s="14" t="s">
        <v>108</v>
      </c>
      <c r="X451" s="14" t="s">
        <v>1</v>
      </c>
      <c r="Y451" s="14" t="s">
        <v>1</v>
      </c>
      <c r="Z451" s="14" t="s">
        <v>107</v>
      </c>
      <c r="AA451" s="14" t="s">
        <v>7</v>
      </c>
      <c r="AB451" s="14" t="s">
        <v>1605</v>
      </c>
      <c r="AC451" s="14" t="s">
        <v>8</v>
      </c>
      <c r="AD451" s="14" t="s">
        <v>32</v>
      </c>
      <c r="AE451" s="14" t="s">
        <v>5</v>
      </c>
      <c r="AF451" s="14" t="s">
        <v>290</v>
      </c>
      <c r="AG451" s="14" t="s">
        <v>291</v>
      </c>
      <c r="AH451" s="14" t="s">
        <v>1606</v>
      </c>
      <c r="AI451">
        <v>47264877</v>
      </c>
      <c r="AJ451" s="16">
        <v>45439.578449074077</v>
      </c>
      <c r="AK451">
        <v>1</v>
      </c>
      <c r="AL451">
        <v>156.86000000000001</v>
      </c>
      <c r="AM451">
        <v>28.24</v>
      </c>
      <c r="AN451">
        <v>185.1</v>
      </c>
      <c r="AO451" s="14" t="e">
        <f>VLOOKUP(PaquetesTramos_estados_1[[#This Row],[tienda_stock]],#REF!,2,0)</f>
        <v>#REF!</v>
      </c>
      <c r="AP451" s="18">
        <v>1.0138888888888888</v>
      </c>
      <c r="AQ451" s="19" t="str">
        <f>IF(PaquetesTramos_estados_1[[#This Row],[estado_paquete]]="Empaquetado","listo",PaquetesTramos_estados_1[[#This Row],[pagado]]+(PaquetesTramos_estados_1[[#This Row],[Lead Time]]-1))</f>
        <v>listo</v>
      </c>
      <c r="AR451" s="16" t="str">
        <f ca="1">IF(PaquetesTramos_estados_1[[#This Row],[estado_paquete]]="empaquetado","listo",TEXT((DAY(TODAY())-DAY(PaquetesTramos_estados_1[[#This Row],[pagado]])),"dd")&amp;" Dias")</f>
        <v>listo</v>
      </c>
      <c r="AS451" s="14" t="str">
        <f ca="1">IF(PaquetesTramos_estados_1[[#This Row],[estado_paquete]]="Empaquetado","listo",IF(NOW()&lt;PaquetesTramos_estados_1[[#This Row],[TimeLimite]],"Dentro de Tiempo","Fuera de Tiempo"))</f>
        <v>listo</v>
      </c>
      <c r="AT451" s="19" t="str">
        <f t="shared" si="7"/>
        <v>13:52</v>
      </c>
    </row>
    <row r="452" spans="1:46" x14ac:dyDescent="0.25">
      <c r="A452" s="14" t="s">
        <v>1607</v>
      </c>
      <c r="B452" s="14" t="s">
        <v>17</v>
      </c>
      <c r="C452" s="14" t="s">
        <v>5</v>
      </c>
      <c r="D452" s="14" t="s">
        <v>1</v>
      </c>
      <c r="E452" s="14" t="s">
        <v>1</v>
      </c>
      <c r="F452" s="14" t="s">
        <v>19</v>
      </c>
      <c r="G452" s="14" t="s">
        <v>3</v>
      </c>
      <c r="H452" s="14" t="s">
        <v>288</v>
      </c>
      <c r="I452" s="14" t="s">
        <v>288</v>
      </c>
      <c r="J452" s="15">
        <v>45441</v>
      </c>
      <c r="K452" s="14" t="s">
        <v>1608</v>
      </c>
      <c r="L452" s="16">
        <v>45439.614247685182</v>
      </c>
      <c r="M452" s="16"/>
      <c r="N452" s="16"/>
      <c r="O452" s="14" t="s">
        <v>288</v>
      </c>
      <c r="P452" s="14" t="s">
        <v>288</v>
      </c>
      <c r="Q452" s="14" t="s">
        <v>288</v>
      </c>
      <c r="R452" s="14" t="s">
        <v>288</v>
      </c>
      <c r="S452" s="14" t="s">
        <v>288</v>
      </c>
      <c r="T452" s="14" t="s">
        <v>17</v>
      </c>
      <c r="U452" s="14" t="s">
        <v>18</v>
      </c>
      <c r="V452" s="14" t="s">
        <v>87</v>
      </c>
      <c r="W452" s="14" t="s">
        <v>288</v>
      </c>
      <c r="X452" s="14" t="s">
        <v>288</v>
      </c>
      <c r="Y452" s="14" t="s">
        <v>288</v>
      </c>
      <c r="Z452" s="14" t="s">
        <v>288</v>
      </c>
      <c r="AA452" s="14" t="s">
        <v>7</v>
      </c>
      <c r="AB452" s="14" t="s">
        <v>1609</v>
      </c>
      <c r="AC452" s="14" t="s">
        <v>8</v>
      </c>
      <c r="AD452" s="14" t="s">
        <v>32</v>
      </c>
      <c r="AE452" s="14" t="s">
        <v>5</v>
      </c>
      <c r="AF452" s="14" t="s">
        <v>290</v>
      </c>
      <c r="AG452" s="14" t="s">
        <v>291</v>
      </c>
      <c r="AH452" s="14" t="s">
        <v>1610</v>
      </c>
      <c r="AI452">
        <v>32836141</v>
      </c>
      <c r="AJ452" s="16">
        <v>45439.614247685182</v>
      </c>
      <c r="AK452">
        <v>1</v>
      </c>
      <c r="AL452">
        <v>338.39</v>
      </c>
      <c r="AM452">
        <v>60.91</v>
      </c>
      <c r="AN452">
        <v>399.3</v>
      </c>
      <c r="AO452" s="14" t="e">
        <f>VLOOKUP(PaquetesTramos_estados_1[[#This Row],[tienda_stock]],#REF!,2,0)</f>
        <v>#REF!</v>
      </c>
      <c r="AP452" s="18">
        <v>1.0138888888888888</v>
      </c>
      <c r="AQ452" s="19">
        <f>IF(PaquetesTramos_estados_1[[#This Row],[estado_paquete]]="Empaquetado","listo",PaquetesTramos_estados_1[[#This Row],[pagado]]+(PaquetesTramos_estados_1[[#This Row],[Lead Time]]-1))</f>
        <v>45439.628136574072</v>
      </c>
      <c r="AR452" s="16" t="e">
        <f ca="1">IF(PaquetesTramos_estados_1[[#This Row],[estado_paquete]]="empaquetado","listo",TEXT((DAY(TODAY())-DAY(PaquetesTramos_estados_1[[#This Row],[pagado]])),"dd")&amp;" Dias")</f>
        <v>#VALUE!</v>
      </c>
      <c r="AS452" s="14" t="str">
        <f ca="1">IF(PaquetesTramos_estados_1[[#This Row],[estado_paquete]]="Empaquetado","listo",IF(NOW()&lt;PaquetesTramos_estados_1[[#This Row],[TimeLimite]],"Dentro de Tiempo","Fuera de Tiempo"))</f>
        <v>Fuera de Tiempo</v>
      </c>
      <c r="AT452" s="19" t="str">
        <f t="shared" si="7"/>
        <v>14:44</v>
      </c>
    </row>
    <row r="453" spans="1:46" x14ac:dyDescent="0.25">
      <c r="A453" s="14" t="s">
        <v>1611</v>
      </c>
      <c r="B453" s="14" t="s">
        <v>292</v>
      </c>
      <c r="C453" s="14" t="s">
        <v>127</v>
      </c>
      <c r="D453" s="14" t="s">
        <v>73</v>
      </c>
      <c r="E453" s="14" t="s">
        <v>74</v>
      </c>
      <c r="F453" s="14" t="s">
        <v>74</v>
      </c>
      <c r="G453" s="14" t="s">
        <v>35</v>
      </c>
      <c r="H453" s="14" t="s">
        <v>288</v>
      </c>
      <c r="I453" s="14" t="s">
        <v>288</v>
      </c>
      <c r="J453" s="15">
        <v>45443</v>
      </c>
      <c r="K453" s="14" t="s">
        <v>1612</v>
      </c>
      <c r="L453" s="16">
        <v>45439.624837962961</v>
      </c>
      <c r="M453" s="16">
        <v>45439.766597222224</v>
      </c>
      <c r="N453" s="16"/>
      <c r="O453" s="14" t="s">
        <v>288</v>
      </c>
      <c r="P453" s="14" t="s">
        <v>288</v>
      </c>
      <c r="Q453" s="14" t="s">
        <v>288</v>
      </c>
      <c r="R453" s="14" t="s">
        <v>288</v>
      </c>
      <c r="S453" s="14" t="s">
        <v>288</v>
      </c>
      <c r="T453" s="14" t="s">
        <v>292</v>
      </c>
      <c r="U453" s="14" t="s">
        <v>5</v>
      </c>
      <c r="V453" s="14" t="s">
        <v>6</v>
      </c>
      <c r="W453" s="14" t="s">
        <v>127</v>
      </c>
      <c r="X453" s="14" t="s">
        <v>73</v>
      </c>
      <c r="Y453" s="14" t="s">
        <v>74</v>
      </c>
      <c r="Z453" s="14" t="s">
        <v>74</v>
      </c>
      <c r="AA453" s="14" t="s">
        <v>7</v>
      </c>
      <c r="AB453" s="14" t="s">
        <v>1613</v>
      </c>
      <c r="AC453" s="14" t="s">
        <v>8</v>
      </c>
      <c r="AD453" s="14" t="s">
        <v>27</v>
      </c>
      <c r="AE453" s="14" t="s">
        <v>5</v>
      </c>
      <c r="AF453" s="14" t="s">
        <v>290</v>
      </c>
      <c r="AG453" s="14" t="s">
        <v>291</v>
      </c>
      <c r="AH453" s="14" t="s">
        <v>1614</v>
      </c>
      <c r="AI453">
        <v>73360905</v>
      </c>
      <c r="AJ453" s="16">
        <v>45439.624837962961</v>
      </c>
      <c r="AK453">
        <v>1</v>
      </c>
      <c r="AL453">
        <v>199.32</v>
      </c>
      <c r="AM453">
        <v>35.880000000000003</v>
      </c>
      <c r="AN453">
        <v>235.2</v>
      </c>
      <c r="AO453" s="14" t="e">
        <f>VLOOKUP(PaquetesTramos_estados_1[[#This Row],[tienda_stock]],#REF!,2,0)</f>
        <v>#REF!</v>
      </c>
      <c r="AP453" s="18">
        <v>1.0138888888888888</v>
      </c>
      <c r="AQ453" s="19" t="str">
        <f>IF(PaquetesTramos_estados_1[[#This Row],[estado_paquete]]="Empaquetado","listo",PaquetesTramos_estados_1[[#This Row],[pagado]]+(PaquetesTramos_estados_1[[#This Row],[Lead Time]]-1))</f>
        <v>listo</v>
      </c>
      <c r="AR453" s="16" t="str">
        <f ca="1">IF(PaquetesTramos_estados_1[[#This Row],[estado_paquete]]="empaquetado","listo",TEXT((DAY(TODAY())-DAY(PaquetesTramos_estados_1[[#This Row],[pagado]])),"dd")&amp;" Dias")</f>
        <v>listo</v>
      </c>
      <c r="AS453" s="14" t="str">
        <f ca="1">IF(PaquetesTramos_estados_1[[#This Row],[estado_paquete]]="Empaquetado","listo",IF(NOW()&lt;PaquetesTramos_estados_1[[#This Row],[TimeLimite]],"Dentro de Tiempo","Fuera de Tiempo"))</f>
        <v>listo</v>
      </c>
      <c r="AT453" s="19" t="str">
        <f t="shared" si="7"/>
        <v>14:59</v>
      </c>
    </row>
    <row r="454" spans="1:46" x14ac:dyDescent="0.25">
      <c r="A454" s="14" t="s">
        <v>1615</v>
      </c>
      <c r="B454" s="14" t="s">
        <v>292</v>
      </c>
      <c r="C454" s="14" t="s">
        <v>294</v>
      </c>
      <c r="D454" s="14" t="s">
        <v>1</v>
      </c>
      <c r="E454" s="14" t="s">
        <v>1</v>
      </c>
      <c r="F454" s="14" t="s">
        <v>13</v>
      </c>
      <c r="G454" s="14" t="s">
        <v>399</v>
      </c>
      <c r="H454" s="14" t="s">
        <v>288</v>
      </c>
      <c r="I454" s="14" t="s">
        <v>288</v>
      </c>
      <c r="J454" s="15">
        <v>45440</v>
      </c>
      <c r="K454" s="14" t="s">
        <v>1616</v>
      </c>
      <c r="L454" s="16">
        <v>45439.677233796298</v>
      </c>
      <c r="M454" s="16">
        <v>45440.171365740738</v>
      </c>
      <c r="N454" s="16"/>
      <c r="O454" s="14" t="s">
        <v>288</v>
      </c>
      <c r="P454" s="14" t="s">
        <v>288</v>
      </c>
      <c r="Q454" s="14" t="s">
        <v>288</v>
      </c>
      <c r="R454" s="14" t="s">
        <v>288</v>
      </c>
      <c r="S454" s="14" t="s">
        <v>288</v>
      </c>
      <c r="T454" s="14" t="s">
        <v>292</v>
      </c>
      <c r="U454" s="14" t="s">
        <v>5</v>
      </c>
      <c r="V454" s="14" t="s">
        <v>6</v>
      </c>
      <c r="W454" s="14" t="s">
        <v>294</v>
      </c>
      <c r="X454" s="14" t="s">
        <v>1</v>
      </c>
      <c r="Y454" s="14" t="s">
        <v>1</v>
      </c>
      <c r="Z454" s="14" t="s">
        <v>13</v>
      </c>
      <c r="AA454" s="14" t="s">
        <v>7</v>
      </c>
      <c r="AB454" s="14" t="s">
        <v>1617</v>
      </c>
      <c r="AC454" s="14" t="s">
        <v>8</v>
      </c>
      <c r="AD454" s="14" t="s">
        <v>9</v>
      </c>
      <c r="AE454" s="14" t="s">
        <v>294</v>
      </c>
      <c r="AF454" s="14" t="s">
        <v>290</v>
      </c>
      <c r="AG454" s="14" t="s">
        <v>291</v>
      </c>
      <c r="AH454" s="14" t="s">
        <v>1618</v>
      </c>
      <c r="AI454">
        <v>41348205</v>
      </c>
      <c r="AJ454" s="16">
        <v>45439.677233796298</v>
      </c>
      <c r="AK454">
        <v>1</v>
      </c>
      <c r="AL454">
        <v>113.73</v>
      </c>
      <c r="AM454">
        <v>20.47</v>
      </c>
      <c r="AN454">
        <v>134.19999999999999</v>
      </c>
      <c r="AO454" s="14" t="e">
        <f>VLOOKUP(PaquetesTramos_estados_1[[#This Row],[tienda_stock]],#REF!,2,0)</f>
        <v>#REF!</v>
      </c>
      <c r="AP454" s="18">
        <v>1.0138888888888888</v>
      </c>
      <c r="AQ454" s="19" t="str">
        <f>IF(PaquetesTramos_estados_1[[#This Row],[estado_paquete]]="Empaquetado","listo",PaquetesTramos_estados_1[[#This Row],[pagado]]+(PaquetesTramos_estados_1[[#This Row],[Lead Time]]-1))</f>
        <v>listo</v>
      </c>
      <c r="AR454" s="16" t="str">
        <f ca="1">IF(PaquetesTramos_estados_1[[#This Row],[estado_paquete]]="empaquetado","listo",TEXT((DAY(TODAY())-DAY(PaquetesTramos_estados_1[[#This Row],[pagado]])),"dd")&amp;" Dias")</f>
        <v>listo</v>
      </c>
      <c r="AS454" s="14" t="str">
        <f ca="1">IF(PaquetesTramos_estados_1[[#This Row],[estado_paquete]]="Empaquetado","listo",IF(NOW()&lt;PaquetesTramos_estados_1[[#This Row],[TimeLimite]],"Dentro de Tiempo","Fuera de Tiempo"))</f>
        <v>listo</v>
      </c>
      <c r="AT454" s="19" t="str">
        <f t="shared" si="7"/>
        <v>16:15</v>
      </c>
    </row>
    <row r="455" spans="1:46" x14ac:dyDescent="0.25">
      <c r="A455" s="14" t="s">
        <v>1619</v>
      </c>
      <c r="B455" s="14" t="s">
        <v>292</v>
      </c>
      <c r="C455" s="14" t="s">
        <v>101</v>
      </c>
      <c r="D455" s="14" t="s">
        <v>102</v>
      </c>
      <c r="E455" s="14" t="s">
        <v>103</v>
      </c>
      <c r="F455" s="14" t="s">
        <v>102</v>
      </c>
      <c r="G455" s="14" t="s">
        <v>35</v>
      </c>
      <c r="H455" s="14" t="s">
        <v>288</v>
      </c>
      <c r="I455" s="14" t="s">
        <v>288</v>
      </c>
      <c r="J455" s="15">
        <v>45442</v>
      </c>
      <c r="K455" s="14" t="s">
        <v>1620</v>
      </c>
      <c r="L455" s="16">
        <v>45439.686886574076</v>
      </c>
      <c r="M455" s="16">
        <v>45439.779074074075</v>
      </c>
      <c r="N455" s="16"/>
      <c r="O455" s="14" t="s">
        <v>288</v>
      </c>
      <c r="P455" s="14" t="s">
        <v>288</v>
      </c>
      <c r="Q455" s="14" t="s">
        <v>288</v>
      </c>
      <c r="R455" s="14" t="s">
        <v>288</v>
      </c>
      <c r="S455" s="14" t="s">
        <v>288</v>
      </c>
      <c r="T455" s="14" t="s">
        <v>292</v>
      </c>
      <c r="U455" s="14" t="s">
        <v>5</v>
      </c>
      <c r="V455" s="14" t="s">
        <v>6</v>
      </c>
      <c r="W455" s="14" t="s">
        <v>101</v>
      </c>
      <c r="X455" s="14" t="s">
        <v>102</v>
      </c>
      <c r="Y455" s="14" t="s">
        <v>103</v>
      </c>
      <c r="Z455" s="14" t="s">
        <v>102</v>
      </c>
      <c r="AA455" s="14" t="s">
        <v>7</v>
      </c>
      <c r="AB455" s="14" t="s">
        <v>1621</v>
      </c>
      <c r="AC455" s="14" t="s">
        <v>8</v>
      </c>
      <c r="AD455" s="14" t="s">
        <v>10</v>
      </c>
      <c r="AE455" s="14" t="s">
        <v>101</v>
      </c>
      <c r="AF455" s="14" t="s">
        <v>290</v>
      </c>
      <c r="AG455" s="14" t="s">
        <v>291</v>
      </c>
      <c r="AH455" s="14" t="s">
        <v>1622</v>
      </c>
      <c r="AI455">
        <v>46971124</v>
      </c>
      <c r="AJ455" s="16">
        <v>45439.686886574076</v>
      </c>
      <c r="AK455">
        <v>1</v>
      </c>
      <c r="AL455">
        <v>131.18</v>
      </c>
      <c r="AM455">
        <v>23.62</v>
      </c>
      <c r="AN455">
        <v>154.80000000000001</v>
      </c>
      <c r="AO455" s="14" t="e">
        <f>VLOOKUP(PaquetesTramos_estados_1[[#This Row],[tienda_stock]],#REF!,2,0)</f>
        <v>#REF!</v>
      </c>
      <c r="AP455" s="18">
        <v>1.0138888888888888</v>
      </c>
      <c r="AQ455" s="19" t="str">
        <f>IF(PaquetesTramos_estados_1[[#This Row],[estado_paquete]]="Empaquetado","listo",PaquetesTramos_estados_1[[#This Row],[pagado]]+(PaquetesTramos_estados_1[[#This Row],[Lead Time]]-1))</f>
        <v>listo</v>
      </c>
      <c r="AR455" s="16" t="str">
        <f ca="1">IF(PaquetesTramos_estados_1[[#This Row],[estado_paquete]]="empaquetado","listo",TEXT((DAY(TODAY())-DAY(PaquetesTramos_estados_1[[#This Row],[pagado]])),"dd")&amp;" Dias")</f>
        <v>listo</v>
      </c>
      <c r="AS455" s="14" t="str">
        <f ca="1">IF(PaquetesTramos_estados_1[[#This Row],[estado_paquete]]="Empaquetado","listo",IF(NOW()&lt;PaquetesTramos_estados_1[[#This Row],[TimeLimite]],"Dentro de Tiempo","Fuera de Tiempo"))</f>
        <v>listo</v>
      </c>
      <c r="AT455" s="19" t="str">
        <f t="shared" si="7"/>
        <v>16:29</v>
      </c>
    </row>
    <row r="456" spans="1:46" x14ac:dyDescent="0.25">
      <c r="A456" s="14" t="s">
        <v>2514</v>
      </c>
      <c r="B456" s="14" t="s">
        <v>292</v>
      </c>
      <c r="C456" s="14" t="s">
        <v>288</v>
      </c>
      <c r="D456" s="14" t="s">
        <v>1</v>
      </c>
      <c r="E456" s="14" t="s">
        <v>1</v>
      </c>
      <c r="F456" s="14" t="s">
        <v>169</v>
      </c>
      <c r="G456" s="14" t="s">
        <v>30</v>
      </c>
      <c r="H456" s="14" t="s">
        <v>2515</v>
      </c>
      <c r="I456" s="14" t="s">
        <v>288</v>
      </c>
      <c r="J456" s="15">
        <v>45440</v>
      </c>
      <c r="K456" s="14" t="s">
        <v>2516</v>
      </c>
      <c r="L456" s="16">
        <v>45439.965474537035</v>
      </c>
      <c r="M456" s="16">
        <v>45440.210023148145</v>
      </c>
      <c r="N456" s="16"/>
      <c r="O456" s="14" t="s">
        <v>288</v>
      </c>
      <c r="P456" s="14" t="s">
        <v>288</v>
      </c>
      <c r="Q456" s="14" t="s">
        <v>288</v>
      </c>
      <c r="R456" s="14" t="s">
        <v>288</v>
      </c>
      <c r="S456" s="14" t="s">
        <v>288</v>
      </c>
      <c r="T456" s="14" t="s">
        <v>292</v>
      </c>
      <c r="U456" s="14" t="s">
        <v>5</v>
      </c>
      <c r="V456" s="14" t="s">
        <v>87</v>
      </c>
      <c r="W456" s="14" t="s">
        <v>288</v>
      </c>
      <c r="X456" s="14" t="s">
        <v>288</v>
      </c>
      <c r="Y456" s="14" t="s">
        <v>288</v>
      </c>
      <c r="Z456" s="14" t="s">
        <v>288</v>
      </c>
      <c r="AA456" s="14" t="s">
        <v>7</v>
      </c>
      <c r="AB456" s="14" t="s">
        <v>2517</v>
      </c>
      <c r="AC456" s="14" t="s">
        <v>8</v>
      </c>
      <c r="AD456" s="14" t="s">
        <v>27</v>
      </c>
      <c r="AE456" s="14" t="s">
        <v>5</v>
      </c>
      <c r="AF456" s="14" t="s">
        <v>290</v>
      </c>
      <c r="AG456" s="14" t="s">
        <v>291</v>
      </c>
      <c r="AH456" s="14" t="s">
        <v>2518</v>
      </c>
      <c r="AI456">
        <v>70501944</v>
      </c>
      <c r="AJ456" s="16">
        <v>45439.965474537035</v>
      </c>
      <c r="AK456">
        <v>2</v>
      </c>
      <c r="AL456">
        <v>175.59</v>
      </c>
      <c r="AM456">
        <v>31.61</v>
      </c>
      <c r="AN456">
        <v>207.2</v>
      </c>
      <c r="AO456" s="14" t="e">
        <f>VLOOKUP(PaquetesTramos_estados_1[[#This Row],[tienda_stock]],#REF!,2,0)</f>
        <v>#REF!</v>
      </c>
      <c r="AP456" s="18">
        <v>1.0138888888888888</v>
      </c>
      <c r="AQ456" s="19" t="str">
        <f>IF(PaquetesTramos_estados_1[[#This Row],[estado_paquete]]="Empaquetado","listo",PaquetesTramos_estados_1[[#This Row],[pagado]]+(PaquetesTramos_estados_1[[#This Row],[Lead Time]]-1))</f>
        <v>listo</v>
      </c>
      <c r="AR456" s="16" t="str">
        <f ca="1">IF(PaquetesTramos_estados_1[[#This Row],[estado_paquete]]="empaquetado","listo",TEXT((DAY(TODAY())-DAY(PaquetesTramos_estados_1[[#This Row],[pagado]])),"dd")&amp;" Dias")</f>
        <v>listo</v>
      </c>
      <c r="AS456" s="14" t="str">
        <f ca="1">IF(PaquetesTramos_estados_1[[#This Row],[estado_paquete]]="Empaquetado","listo",IF(NOW()&lt;PaquetesTramos_estados_1[[#This Row],[TimeLimite]],"Dentro de Tiempo","Fuera de Tiempo"))</f>
        <v>listo</v>
      </c>
      <c r="AT456" s="19" t="str">
        <f t="shared" si="7"/>
        <v>23:10</v>
      </c>
    </row>
    <row r="457" spans="1:46" x14ac:dyDescent="0.25">
      <c r="A457" s="14" t="s">
        <v>2519</v>
      </c>
      <c r="B457" s="14" t="s">
        <v>17</v>
      </c>
      <c r="C457" s="14" t="s">
        <v>33</v>
      </c>
      <c r="D457" s="14" t="s">
        <v>29</v>
      </c>
      <c r="E457" s="14" t="s">
        <v>29</v>
      </c>
      <c r="F457" s="14" t="s">
        <v>29</v>
      </c>
      <c r="G457" s="14" t="s">
        <v>288</v>
      </c>
      <c r="H457" s="14" t="s">
        <v>288</v>
      </c>
      <c r="I457" s="14" t="s">
        <v>288</v>
      </c>
      <c r="J457" s="15">
        <v>45439</v>
      </c>
      <c r="K457" s="14" t="s">
        <v>2520</v>
      </c>
      <c r="L457" s="16">
        <v>45439.996331018519</v>
      </c>
      <c r="M457" s="16"/>
      <c r="N457" s="16"/>
      <c r="O457" s="14" t="s">
        <v>288</v>
      </c>
      <c r="P457" s="14" t="s">
        <v>288</v>
      </c>
      <c r="Q457" s="14" t="s">
        <v>288</v>
      </c>
      <c r="R457" s="14" t="s">
        <v>288</v>
      </c>
      <c r="S457" s="14" t="s">
        <v>288</v>
      </c>
      <c r="T457" s="14" t="s">
        <v>17</v>
      </c>
      <c r="U457" s="14" t="s">
        <v>33</v>
      </c>
      <c r="V457" s="14" t="s">
        <v>85</v>
      </c>
      <c r="W457" s="14" t="s">
        <v>33</v>
      </c>
      <c r="X457" s="14" t="s">
        <v>29</v>
      </c>
      <c r="Y457" s="14" t="s">
        <v>29</v>
      </c>
      <c r="Z457" s="14" t="s">
        <v>29</v>
      </c>
      <c r="AA457" s="14" t="s">
        <v>7</v>
      </c>
      <c r="AB457" s="14" t="s">
        <v>2521</v>
      </c>
      <c r="AC457" s="14" t="s">
        <v>8</v>
      </c>
      <c r="AD457" s="14" t="s">
        <v>27</v>
      </c>
      <c r="AE457" s="14" t="s">
        <v>5</v>
      </c>
      <c r="AF457" s="14" t="s">
        <v>290</v>
      </c>
      <c r="AG457" s="14" t="s">
        <v>291</v>
      </c>
      <c r="AH457" s="14" t="s">
        <v>2522</v>
      </c>
      <c r="AI457">
        <v>43968593</v>
      </c>
      <c r="AJ457" s="16">
        <v>45439.996331018519</v>
      </c>
      <c r="AK457">
        <v>1</v>
      </c>
      <c r="AL457">
        <v>25.34</v>
      </c>
      <c r="AM457">
        <v>4.5599999999999996</v>
      </c>
      <c r="AN457">
        <v>29.9</v>
      </c>
      <c r="AO457" s="14" t="e">
        <f>VLOOKUP(PaquetesTramos_estados_1[[#This Row],[tienda_stock]],#REF!,2,0)</f>
        <v>#REF!</v>
      </c>
      <c r="AP457" s="18">
        <v>1.0138888888888888</v>
      </c>
      <c r="AQ457" s="19">
        <f>IF(PaquetesTramos_estados_1[[#This Row],[estado_paquete]]="Empaquetado","listo",PaquetesTramos_estados_1[[#This Row],[pagado]]+(PaquetesTramos_estados_1[[#This Row],[Lead Time]]-1))</f>
        <v>45440.01021990741</v>
      </c>
      <c r="AR457" s="16" t="e">
        <f ca="1">IF(PaquetesTramos_estados_1[[#This Row],[estado_paquete]]="empaquetado","listo",TEXT((DAY(TODAY())-DAY(PaquetesTramos_estados_1[[#This Row],[pagado]])),"dd")&amp;" Dias")</f>
        <v>#VALUE!</v>
      </c>
      <c r="AS4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457" s="19" t="str">
        <f t="shared" si="7"/>
        <v>23:54</v>
      </c>
    </row>
    <row r="458" spans="1:46" x14ac:dyDescent="0.25">
      <c r="A458" s="14" t="s">
        <v>2523</v>
      </c>
      <c r="B458" s="14" t="s">
        <v>17</v>
      </c>
      <c r="C458" s="14" t="s">
        <v>288</v>
      </c>
      <c r="D458" s="14" t="s">
        <v>69</v>
      </c>
      <c r="E458" s="14" t="s">
        <v>220</v>
      </c>
      <c r="F458" s="14" t="s">
        <v>220</v>
      </c>
      <c r="G458" s="14" t="s">
        <v>494</v>
      </c>
      <c r="H458" s="14" t="s">
        <v>288</v>
      </c>
      <c r="I458" s="14" t="s">
        <v>288</v>
      </c>
      <c r="J458" s="15">
        <v>45442</v>
      </c>
      <c r="K458" s="14" t="s">
        <v>2524</v>
      </c>
      <c r="L458" s="16">
        <v>45440.040752314817</v>
      </c>
      <c r="M458" s="16"/>
      <c r="N458" s="16"/>
      <c r="O458" s="14" t="s">
        <v>288</v>
      </c>
      <c r="P458" s="14" t="s">
        <v>288</v>
      </c>
      <c r="Q458" s="14" t="s">
        <v>288</v>
      </c>
      <c r="R458" s="14" t="s">
        <v>288</v>
      </c>
      <c r="S458" s="14" t="s">
        <v>288</v>
      </c>
      <c r="T458" s="14" t="s">
        <v>17</v>
      </c>
      <c r="U458" s="14" t="s">
        <v>5</v>
      </c>
      <c r="V458" s="14" t="s">
        <v>87</v>
      </c>
      <c r="W458" s="14" t="s">
        <v>288</v>
      </c>
      <c r="X458" s="14" t="s">
        <v>288</v>
      </c>
      <c r="Y458" s="14" t="s">
        <v>288</v>
      </c>
      <c r="Z458" s="14" t="s">
        <v>288</v>
      </c>
      <c r="AA458" s="14" t="s">
        <v>7</v>
      </c>
      <c r="AB458" s="14" t="s">
        <v>2525</v>
      </c>
      <c r="AC458" s="14" t="s">
        <v>8</v>
      </c>
      <c r="AD458" s="14" t="s">
        <v>32</v>
      </c>
      <c r="AE458" s="14" t="s">
        <v>5</v>
      </c>
      <c r="AF458" s="14" t="s">
        <v>290</v>
      </c>
      <c r="AG458" s="14" t="s">
        <v>291</v>
      </c>
      <c r="AH458" s="14" t="s">
        <v>2526</v>
      </c>
      <c r="AI458">
        <v>73521043</v>
      </c>
      <c r="AJ458" s="16">
        <v>45440.040752314817</v>
      </c>
      <c r="AK458">
        <v>1</v>
      </c>
      <c r="AL458">
        <v>265.93</v>
      </c>
      <c r="AM458">
        <v>47.87</v>
      </c>
      <c r="AN458">
        <v>313.8</v>
      </c>
      <c r="AO458" s="14" t="e">
        <f>VLOOKUP(PaquetesTramos_estados_1[[#This Row],[tienda_stock]],#REF!,2,0)</f>
        <v>#REF!</v>
      </c>
      <c r="AP458" s="18">
        <v>1.0138888888888888</v>
      </c>
      <c r="AQ458" s="19">
        <f>IF(PaquetesTramos_estados_1[[#This Row],[estado_paquete]]="Empaquetado","listo",PaquetesTramos_estados_1[[#This Row],[pagado]]+(PaquetesTramos_estados_1[[#This Row],[Lead Time]]-1))</f>
        <v>45440.054641203707</v>
      </c>
      <c r="AR458" s="16" t="e">
        <f ca="1">IF(PaquetesTramos_estados_1[[#This Row],[estado_paquete]]="empaquetado","listo",TEXT((DAY(TODAY())-DAY(PaquetesTramos_estados_1[[#This Row],[pagado]])),"dd")&amp;" Dias")</f>
        <v>#VALUE!</v>
      </c>
      <c r="AS4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458" s="19" t="str">
        <f t="shared" si="7"/>
        <v>00:58</v>
      </c>
    </row>
    <row r="459" spans="1:46" x14ac:dyDescent="0.25">
      <c r="A459" s="14" t="s">
        <v>2527</v>
      </c>
      <c r="B459" s="14" t="s">
        <v>292</v>
      </c>
      <c r="C459" s="14" t="s">
        <v>71</v>
      </c>
      <c r="D459" s="14" t="s">
        <v>69</v>
      </c>
      <c r="E459" s="14" t="s">
        <v>70</v>
      </c>
      <c r="F459" s="14" t="s">
        <v>70</v>
      </c>
      <c r="G459" s="14" t="s">
        <v>35</v>
      </c>
      <c r="H459" s="14" t="s">
        <v>288</v>
      </c>
      <c r="I459" s="14" t="s">
        <v>288</v>
      </c>
      <c r="J459" s="15">
        <v>45444</v>
      </c>
      <c r="K459" s="14" t="s">
        <v>2528</v>
      </c>
      <c r="L459" s="16">
        <v>45440.059537037036</v>
      </c>
      <c r="M459" s="16">
        <v>45440.235011574077</v>
      </c>
      <c r="N459" s="16"/>
      <c r="O459" s="14" t="s">
        <v>288</v>
      </c>
      <c r="P459" s="14" t="s">
        <v>288</v>
      </c>
      <c r="Q459" s="14" t="s">
        <v>288</v>
      </c>
      <c r="R459" s="14" t="s">
        <v>288</v>
      </c>
      <c r="S459" s="14" t="s">
        <v>288</v>
      </c>
      <c r="T459" s="14" t="s">
        <v>292</v>
      </c>
      <c r="U459" s="14" t="s">
        <v>5</v>
      </c>
      <c r="V459" s="14" t="s">
        <v>6</v>
      </c>
      <c r="W459" s="14" t="s">
        <v>71</v>
      </c>
      <c r="X459" s="14" t="s">
        <v>69</v>
      </c>
      <c r="Y459" s="14" t="s">
        <v>70</v>
      </c>
      <c r="Z459" s="14" t="s">
        <v>70</v>
      </c>
      <c r="AA459" s="14" t="s">
        <v>7</v>
      </c>
      <c r="AB459" s="14" t="s">
        <v>2529</v>
      </c>
      <c r="AC459" s="14" t="s">
        <v>8</v>
      </c>
      <c r="AD459" s="14" t="s">
        <v>88</v>
      </c>
      <c r="AE459" s="14" t="s">
        <v>5</v>
      </c>
      <c r="AF459" s="14" t="s">
        <v>290</v>
      </c>
      <c r="AG459" s="14" t="s">
        <v>291</v>
      </c>
      <c r="AH459" s="14" t="s">
        <v>2530</v>
      </c>
      <c r="AI459">
        <v>46205756</v>
      </c>
      <c r="AJ459" s="16">
        <v>45440.059537037036</v>
      </c>
      <c r="AK459">
        <v>2</v>
      </c>
      <c r="AL459">
        <v>145</v>
      </c>
      <c r="AM459">
        <v>26.1</v>
      </c>
      <c r="AN459">
        <v>171.1</v>
      </c>
      <c r="AO459" s="14" t="e">
        <f>VLOOKUP(PaquetesTramos_estados_1[[#This Row],[tienda_stock]],#REF!,2,0)</f>
        <v>#REF!</v>
      </c>
      <c r="AP459" s="18">
        <v>1.0138888888888888</v>
      </c>
      <c r="AQ459" s="19" t="str">
        <f>IF(PaquetesTramos_estados_1[[#This Row],[estado_paquete]]="Empaquetado","listo",PaquetesTramos_estados_1[[#This Row],[pagado]]+(PaquetesTramos_estados_1[[#This Row],[Lead Time]]-1))</f>
        <v>listo</v>
      </c>
      <c r="AR459" s="16" t="str">
        <f ca="1">IF(PaquetesTramos_estados_1[[#This Row],[estado_paquete]]="empaquetado","listo",TEXT((DAY(TODAY())-DAY(PaquetesTramos_estados_1[[#This Row],[pagado]])),"dd")&amp;" Dias")</f>
        <v>listo</v>
      </c>
      <c r="AS459" s="14" t="str">
        <f ca="1">IF(PaquetesTramos_estados_1[[#This Row],[estado_paquete]]="Empaquetado","listo",IF(NOW()&lt;PaquetesTramos_estados_1[[#This Row],[TimeLimite]],"Dentro de Tiempo","Fuera de Tiempo"))</f>
        <v>listo</v>
      </c>
      <c r="AT459" s="19" t="str">
        <f t="shared" si="7"/>
        <v>01:25</v>
      </c>
    </row>
    <row r="460" spans="1:46" x14ac:dyDescent="0.25">
      <c r="A460" s="14" t="s">
        <v>2531</v>
      </c>
      <c r="B460" s="14" t="s">
        <v>292</v>
      </c>
      <c r="C460" s="14" t="s">
        <v>95</v>
      </c>
      <c r="D460" s="14" t="s">
        <v>96</v>
      </c>
      <c r="E460" s="14" t="s">
        <v>97</v>
      </c>
      <c r="F460" s="14" t="s">
        <v>98</v>
      </c>
      <c r="G460" s="14" t="s">
        <v>288</v>
      </c>
      <c r="H460" s="14" t="s">
        <v>288</v>
      </c>
      <c r="I460" s="14" t="s">
        <v>288</v>
      </c>
      <c r="J460" s="15">
        <v>45437</v>
      </c>
      <c r="K460" s="14" t="s">
        <v>2532</v>
      </c>
      <c r="L460" s="16">
        <v>45437.578206018516</v>
      </c>
      <c r="M460" s="16">
        <v>45439.64334490741</v>
      </c>
      <c r="N460" s="16"/>
      <c r="O460" s="14" t="s">
        <v>288</v>
      </c>
      <c r="P460" s="14" t="s">
        <v>288</v>
      </c>
      <c r="Q460" s="14" t="s">
        <v>288</v>
      </c>
      <c r="R460" s="14" t="s">
        <v>288</v>
      </c>
      <c r="S460" s="14" t="s">
        <v>288</v>
      </c>
      <c r="T460" s="14" t="s">
        <v>292</v>
      </c>
      <c r="U460" s="14" t="s">
        <v>2292</v>
      </c>
      <c r="V460" s="14" t="s">
        <v>6</v>
      </c>
      <c r="W460" s="14" t="s">
        <v>95</v>
      </c>
      <c r="X460" s="14" t="s">
        <v>96</v>
      </c>
      <c r="Y460" s="14" t="s">
        <v>97</v>
      </c>
      <c r="Z460" s="14" t="s">
        <v>98</v>
      </c>
      <c r="AA460" s="14" t="s">
        <v>7</v>
      </c>
      <c r="AB460" s="14" t="s">
        <v>2533</v>
      </c>
      <c r="AC460" s="14" t="s">
        <v>8</v>
      </c>
      <c r="AD460" s="14" t="s">
        <v>88</v>
      </c>
      <c r="AE460" s="14" t="s">
        <v>5</v>
      </c>
      <c r="AF460" s="14" t="s">
        <v>290</v>
      </c>
      <c r="AG460" s="14" t="s">
        <v>291</v>
      </c>
      <c r="AH460" s="14" t="s">
        <v>2534</v>
      </c>
      <c r="AI460">
        <v>70343184</v>
      </c>
      <c r="AJ460" s="16">
        <v>45437.578206018516</v>
      </c>
      <c r="AK460">
        <v>1</v>
      </c>
      <c r="AL460">
        <v>25.34</v>
      </c>
      <c r="AM460">
        <v>4.5599999999999996</v>
      </c>
      <c r="AN460">
        <v>29.9</v>
      </c>
      <c r="AO460" s="14" t="e">
        <f>VLOOKUP(PaquetesTramos_estados_1[[#This Row],[tienda_stock]],#REF!,2,0)</f>
        <v>#REF!</v>
      </c>
      <c r="AP460" s="18">
        <v>1.0138888888888888</v>
      </c>
      <c r="AQ460" s="19" t="str">
        <f>IF(PaquetesTramos_estados_1[[#This Row],[estado_paquete]]="Empaquetado","listo",PaquetesTramos_estados_1[[#This Row],[pagado]]+(PaquetesTramos_estados_1[[#This Row],[Lead Time]]-1))</f>
        <v>listo</v>
      </c>
      <c r="AR460" s="16" t="str">
        <f ca="1">IF(PaquetesTramos_estados_1[[#This Row],[estado_paquete]]="empaquetado","listo",TEXT((DAY(TODAY())-DAY(PaquetesTramos_estados_1[[#This Row],[pagado]])),"dd")&amp;" Dias")</f>
        <v>listo</v>
      </c>
      <c r="AS460" s="14" t="str">
        <f ca="1">IF(PaquetesTramos_estados_1[[#This Row],[estado_paquete]]="Empaquetado","listo",IF(NOW()&lt;PaquetesTramos_estados_1[[#This Row],[TimeLimite]],"Dentro de Tiempo","Fuera de Tiempo"))</f>
        <v>listo</v>
      </c>
      <c r="AT460" s="19" t="str">
        <f t="shared" si="7"/>
        <v>13:52</v>
      </c>
    </row>
    <row r="461" spans="1:46" x14ac:dyDescent="0.25">
      <c r="A461" s="14" t="s">
        <v>2575</v>
      </c>
      <c r="B461" s="14" t="s">
        <v>292</v>
      </c>
      <c r="C461" s="14" t="s">
        <v>0</v>
      </c>
      <c r="D461" s="14" t="s">
        <v>1</v>
      </c>
      <c r="E461" s="14" t="s">
        <v>1</v>
      </c>
      <c r="F461" s="14" t="s">
        <v>2</v>
      </c>
      <c r="G461" s="14" t="s">
        <v>399</v>
      </c>
      <c r="H461" s="14" t="s">
        <v>288</v>
      </c>
      <c r="I461" s="14" t="s">
        <v>288</v>
      </c>
      <c r="J461" s="15">
        <v>45439</v>
      </c>
      <c r="K461" s="14" t="s">
        <v>2576</v>
      </c>
      <c r="L461" s="16">
        <v>45438.759409722225</v>
      </c>
      <c r="M461" s="16">
        <v>45439.143726851849</v>
      </c>
      <c r="N461" s="16"/>
      <c r="O461" s="14" t="s">
        <v>288</v>
      </c>
      <c r="P461" s="14" t="s">
        <v>288</v>
      </c>
      <c r="Q461" s="14" t="s">
        <v>288</v>
      </c>
      <c r="R461" s="14" t="s">
        <v>288</v>
      </c>
      <c r="S461" s="14" t="s">
        <v>288</v>
      </c>
      <c r="T461" s="14" t="s">
        <v>292</v>
      </c>
      <c r="U461" s="14" t="s">
        <v>5</v>
      </c>
      <c r="V461" s="14" t="s">
        <v>6</v>
      </c>
      <c r="W461" s="14" t="s">
        <v>0</v>
      </c>
      <c r="X461" s="14" t="s">
        <v>1</v>
      </c>
      <c r="Y461" s="14" t="s">
        <v>1</v>
      </c>
      <c r="Z461" s="14" t="s">
        <v>2</v>
      </c>
      <c r="AA461" s="14" t="s">
        <v>56</v>
      </c>
      <c r="AB461" s="14" t="s">
        <v>2537</v>
      </c>
      <c r="AC461" s="14" t="s">
        <v>8</v>
      </c>
      <c r="AD461" s="14" t="s">
        <v>10</v>
      </c>
      <c r="AE461" s="14" t="s">
        <v>0</v>
      </c>
      <c r="AF461" s="14" t="s">
        <v>290</v>
      </c>
      <c r="AG461" s="14" t="s">
        <v>291</v>
      </c>
      <c r="AH461" s="14" t="s">
        <v>2538</v>
      </c>
      <c r="AI461">
        <v>256282</v>
      </c>
      <c r="AJ461" s="16">
        <v>45438.759409722225</v>
      </c>
      <c r="AK461">
        <v>2</v>
      </c>
      <c r="AL461">
        <v>184.07</v>
      </c>
      <c r="AM461">
        <v>33.130000000000003</v>
      </c>
      <c r="AN461">
        <v>217.2</v>
      </c>
      <c r="AO461" s="14" t="e">
        <f>VLOOKUP(PaquetesTramos_estados_1[[#This Row],[tienda_stock]],#REF!,2,0)</f>
        <v>#REF!</v>
      </c>
      <c r="AP461" s="18">
        <v>1.0138888888888888</v>
      </c>
      <c r="AQ461" s="19" t="str">
        <f>IF(PaquetesTramos_estados_1[[#This Row],[estado_paquete]]="Empaquetado","listo",PaquetesTramos_estados_1[[#This Row],[pagado]]+(PaquetesTramos_estados_1[[#This Row],[Lead Time]]-1))</f>
        <v>listo</v>
      </c>
      <c r="AR461" s="16" t="str">
        <f ca="1">IF(PaquetesTramos_estados_1[[#This Row],[estado_paquete]]="empaquetado","listo",TEXT((DAY(TODAY())-DAY(PaquetesTramos_estados_1[[#This Row],[pagado]])),"dd")&amp;" Dias")</f>
        <v>listo</v>
      </c>
      <c r="AS461" s="14" t="str">
        <f ca="1">IF(PaquetesTramos_estados_1[[#This Row],[estado_paquete]]="Empaquetado","listo",IF(NOW()&lt;PaquetesTramos_estados_1[[#This Row],[TimeLimite]],"Dentro de Tiempo","Fuera de Tiempo"))</f>
        <v>listo</v>
      </c>
      <c r="AT461" s="19" t="str">
        <f t="shared" si="7"/>
        <v>18:13</v>
      </c>
    </row>
    <row r="462" spans="1:46" x14ac:dyDescent="0.25">
      <c r="A462" s="14" t="s">
        <v>2686</v>
      </c>
      <c r="B462" s="14" t="s">
        <v>292</v>
      </c>
      <c r="C462" s="14" t="s">
        <v>63</v>
      </c>
      <c r="D462" s="14" t="s">
        <v>64</v>
      </c>
      <c r="E462" s="14" t="s">
        <v>65</v>
      </c>
      <c r="F462" s="14" t="s">
        <v>66</v>
      </c>
      <c r="G462" s="14" t="s">
        <v>35</v>
      </c>
      <c r="H462" s="14" t="s">
        <v>288</v>
      </c>
      <c r="I462" s="14" t="s">
        <v>288</v>
      </c>
      <c r="J462" s="15">
        <v>45443</v>
      </c>
      <c r="K462" s="14" t="s">
        <v>2687</v>
      </c>
      <c r="L462" s="16">
        <v>45439.48605324074</v>
      </c>
      <c r="M462" s="16">
        <v>45439.672164351854</v>
      </c>
      <c r="N462" s="16"/>
      <c r="O462" s="14" t="s">
        <v>288</v>
      </c>
      <c r="P462" s="14" t="s">
        <v>288</v>
      </c>
      <c r="Q462" s="14" t="s">
        <v>288</v>
      </c>
      <c r="R462" s="14" t="s">
        <v>288</v>
      </c>
      <c r="S462" s="14" t="s">
        <v>288</v>
      </c>
      <c r="T462" s="14" t="s">
        <v>292</v>
      </c>
      <c r="U462" s="14" t="s">
        <v>5</v>
      </c>
      <c r="V462" s="14" t="s">
        <v>6</v>
      </c>
      <c r="W462" s="14" t="s">
        <v>63</v>
      </c>
      <c r="X462" s="14" t="s">
        <v>64</v>
      </c>
      <c r="Y462" s="14" t="s">
        <v>65</v>
      </c>
      <c r="Z462" s="14" t="s">
        <v>66</v>
      </c>
      <c r="AA462" s="14" t="s">
        <v>7</v>
      </c>
      <c r="AB462" s="14" t="s">
        <v>2688</v>
      </c>
      <c r="AC462" s="14" t="s">
        <v>8</v>
      </c>
      <c r="AD462" s="14" t="s">
        <v>10</v>
      </c>
      <c r="AE462" s="14" t="s">
        <v>63</v>
      </c>
      <c r="AF462" s="14" t="s">
        <v>290</v>
      </c>
      <c r="AG462" s="14" t="s">
        <v>291</v>
      </c>
      <c r="AH462" s="14" t="s">
        <v>2689</v>
      </c>
      <c r="AI462">
        <v>47944615</v>
      </c>
      <c r="AJ462" s="16">
        <v>45439.48605324074</v>
      </c>
      <c r="AK462">
        <v>1</v>
      </c>
      <c r="AL462">
        <v>258.3</v>
      </c>
      <c r="AM462">
        <v>46.5</v>
      </c>
      <c r="AN462">
        <v>304.8</v>
      </c>
      <c r="AO462" s="14" t="e">
        <f>VLOOKUP(PaquetesTramos_estados_1[[#This Row],[tienda_stock]],#REF!,2,0)</f>
        <v>#REF!</v>
      </c>
      <c r="AP462" s="18">
        <v>1.0138888888888888</v>
      </c>
      <c r="AQ462" s="19" t="str">
        <f>IF(PaquetesTramos_estados_1[[#This Row],[estado_paquete]]="Empaquetado","listo",PaquetesTramos_estados_1[[#This Row],[pagado]]+(PaquetesTramos_estados_1[[#This Row],[Lead Time]]-1))</f>
        <v>listo</v>
      </c>
      <c r="AR462" s="16" t="str">
        <f ca="1">IF(PaquetesTramos_estados_1[[#This Row],[estado_paquete]]="empaquetado","listo",TEXT((DAY(TODAY())-DAY(PaquetesTramos_estados_1[[#This Row],[pagado]])),"dd")&amp;" Dias")</f>
        <v>listo</v>
      </c>
      <c r="AS462" s="14" t="str">
        <f ca="1">IF(PaquetesTramos_estados_1[[#This Row],[estado_paquete]]="Empaquetado","listo",IF(NOW()&lt;PaquetesTramos_estados_1[[#This Row],[TimeLimite]],"Dentro de Tiempo","Fuera de Tiempo"))</f>
        <v>listo</v>
      </c>
      <c r="AT462" s="19" t="str">
        <f t="shared" si="7"/>
        <v>11:39</v>
      </c>
    </row>
    <row r="463" spans="1:46" x14ac:dyDescent="0.25">
      <c r="A463" s="14" t="s">
        <v>2690</v>
      </c>
      <c r="B463" s="14" t="s">
        <v>292</v>
      </c>
      <c r="C463" s="14" t="s">
        <v>135</v>
      </c>
      <c r="D463" s="14" t="s">
        <v>81</v>
      </c>
      <c r="E463" s="14" t="s">
        <v>185</v>
      </c>
      <c r="F463" s="14" t="s">
        <v>186</v>
      </c>
      <c r="G463" s="14" t="s">
        <v>35</v>
      </c>
      <c r="H463" s="14" t="s">
        <v>288</v>
      </c>
      <c r="I463" s="14" t="s">
        <v>288</v>
      </c>
      <c r="J463" s="15">
        <v>45444</v>
      </c>
      <c r="K463" s="14" t="s">
        <v>2691</v>
      </c>
      <c r="L463" s="16">
        <v>45439.553240740737</v>
      </c>
      <c r="M463" s="16">
        <v>45439.855671296296</v>
      </c>
      <c r="N463" s="16"/>
      <c r="O463" s="14" t="s">
        <v>288</v>
      </c>
      <c r="P463" s="14" t="s">
        <v>288</v>
      </c>
      <c r="Q463" s="14" t="s">
        <v>288</v>
      </c>
      <c r="R463" s="14" t="s">
        <v>288</v>
      </c>
      <c r="S463" s="14" t="s">
        <v>288</v>
      </c>
      <c r="T463" s="14" t="s">
        <v>292</v>
      </c>
      <c r="U463" s="14" t="s">
        <v>5</v>
      </c>
      <c r="V463" s="14" t="s">
        <v>6</v>
      </c>
      <c r="W463" s="14" t="s">
        <v>135</v>
      </c>
      <c r="X463" s="14" t="s">
        <v>81</v>
      </c>
      <c r="Y463" s="14" t="s">
        <v>185</v>
      </c>
      <c r="Z463" s="14" t="s">
        <v>186</v>
      </c>
      <c r="AA463" s="14" t="s">
        <v>7</v>
      </c>
      <c r="AB463" s="14" t="s">
        <v>2692</v>
      </c>
      <c r="AC463" s="14" t="s">
        <v>8</v>
      </c>
      <c r="AD463" s="14" t="s">
        <v>27</v>
      </c>
      <c r="AE463" s="14" t="s">
        <v>5</v>
      </c>
      <c r="AF463" s="14" t="s">
        <v>290</v>
      </c>
      <c r="AG463" s="14" t="s">
        <v>291</v>
      </c>
      <c r="AH463" s="14" t="s">
        <v>2693</v>
      </c>
      <c r="AI463">
        <v>46409125</v>
      </c>
      <c r="AJ463" s="16">
        <v>45439.553240740737</v>
      </c>
      <c r="AK463">
        <v>1</v>
      </c>
      <c r="AL463">
        <v>240.59</v>
      </c>
      <c r="AM463">
        <v>43.31</v>
      </c>
      <c r="AN463">
        <v>283.89999999999998</v>
      </c>
      <c r="AO463" s="14" t="e">
        <f>VLOOKUP(PaquetesTramos_estados_1[[#This Row],[tienda_stock]],#REF!,2,0)</f>
        <v>#REF!</v>
      </c>
      <c r="AP463" s="18">
        <v>1.0138888888888888</v>
      </c>
      <c r="AQ463" s="19" t="str">
        <f>IF(PaquetesTramos_estados_1[[#This Row],[estado_paquete]]="Empaquetado","listo",PaquetesTramos_estados_1[[#This Row],[pagado]]+(PaquetesTramos_estados_1[[#This Row],[Lead Time]]-1))</f>
        <v>listo</v>
      </c>
      <c r="AR463" s="16" t="str">
        <f ca="1">IF(PaquetesTramos_estados_1[[#This Row],[estado_paquete]]="empaquetado","listo",TEXT((DAY(TODAY())-DAY(PaquetesTramos_estados_1[[#This Row],[pagado]])),"dd")&amp;" Dias")</f>
        <v>listo</v>
      </c>
      <c r="AS463" s="14" t="str">
        <f ca="1">IF(PaquetesTramos_estados_1[[#This Row],[estado_paquete]]="Empaquetado","listo",IF(NOW()&lt;PaquetesTramos_estados_1[[#This Row],[TimeLimite]],"Dentro de Tiempo","Fuera de Tiempo"))</f>
        <v>listo</v>
      </c>
      <c r="AT463" s="19" t="str">
        <f t="shared" si="7"/>
        <v>13:16</v>
      </c>
    </row>
    <row r="464" spans="1:46" x14ac:dyDescent="0.25">
      <c r="A464" s="14" t="s">
        <v>2694</v>
      </c>
      <c r="B464" s="14" t="s">
        <v>17</v>
      </c>
      <c r="C464" s="14" t="s">
        <v>5</v>
      </c>
      <c r="D464" s="14" t="s">
        <v>1</v>
      </c>
      <c r="E464" s="14" t="s">
        <v>1</v>
      </c>
      <c r="F464" s="14" t="s">
        <v>19</v>
      </c>
      <c r="G464" s="14" t="s">
        <v>3</v>
      </c>
      <c r="H464" s="14" t="s">
        <v>288</v>
      </c>
      <c r="I464" s="14" t="s">
        <v>288</v>
      </c>
      <c r="J464" s="15">
        <v>45444</v>
      </c>
      <c r="K464" s="14" t="s">
        <v>2695</v>
      </c>
      <c r="L464" s="16">
        <v>45439.569479166668</v>
      </c>
      <c r="M464" s="16"/>
      <c r="N464" s="16"/>
      <c r="O464" s="14" t="s">
        <v>288</v>
      </c>
      <c r="P464" s="14" t="s">
        <v>288</v>
      </c>
      <c r="Q464" s="14" t="s">
        <v>288</v>
      </c>
      <c r="R464" s="14" t="s">
        <v>288</v>
      </c>
      <c r="S464" s="14" t="s">
        <v>288</v>
      </c>
      <c r="T464" s="14" t="s">
        <v>17</v>
      </c>
      <c r="U464" s="14" t="s">
        <v>18</v>
      </c>
      <c r="V464" s="14" t="s">
        <v>6</v>
      </c>
      <c r="W464" s="14" t="s">
        <v>95</v>
      </c>
      <c r="X464" s="14" t="s">
        <v>96</v>
      </c>
      <c r="Y464" s="14" t="s">
        <v>97</v>
      </c>
      <c r="Z464" s="14" t="s">
        <v>98</v>
      </c>
      <c r="AA464" s="14" t="s">
        <v>56</v>
      </c>
      <c r="AB464" s="14" t="s">
        <v>2600</v>
      </c>
      <c r="AC464" s="14" t="s">
        <v>8</v>
      </c>
      <c r="AD464" s="14" t="s">
        <v>32</v>
      </c>
      <c r="AE464" s="14" t="s">
        <v>5</v>
      </c>
      <c r="AF464" s="14" t="s">
        <v>290</v>
      </c>
      <c r="AG464" s="14" t="s">
        <v>291</v>
      </c>
      <c r="AH464" s="14" t="s">
        <v>2601</v>
      </c>
      <c r="AI464">
        <v>42775104</v>
      </c>
      <c r="AJ464" s="16">
        <v>45439.569479166668</v>
      </c>
      <c r="AK464">
        <v>5</v>
      </c>
      <c r="AL464">
        <v>511.95</v>
      </c>
      <c r="AM464">
        <v>92.15</v>
      </c>
      <c r="AN464">
        <v>604.1</v>
      </c>
      <c r="AO464" s="14" t="e">
        <f>VLOOKUP(PaquetesTramos_estados_1[[#This Row],[tienda_stock]],#REF!,2,0)</f>
        <v>#REF!</v>
      </c>
      <c r="AP464" s="18">
        <v>1.0138888888888888</v>
      </c>
      <c r="AQ464" s="19">
        <f>IF(PaquetesTramos_estados_1[[#This Row],[estado_paquete]]="Empaquetado","listo",PaquetesTramos_estados_1[[#This Row],[pagado]]+(PaquetesTramos_estados_1[[#This Row],[Lead Time]]-1))</f>
        <v>45439.583368055559</v>
      </c>
      <c r="AR464" s="16" t="e">
        <f ca="1">IF(PaquetesTramos_estados_1[[#This Row],[estado_paquete]]="empaquetado","listo",TEXT((DAY(TODAY())-DAY(PaquetesTramos_estados_1[[#This Row],[pagado]])),"dd")&amp;" Dias")</f>
        <v>#VALUE!</v>
      </c>
      <c r="AS4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464" s="19" t="str">
        <f t="shared" si="7"/>
        <v>13:40</v>
      </c>
    </row>
    <row r="465" spans="1:46" x14ac:dyDescent="0.25">
      <c r="A465" s="14" t="s">
        <v>2696</v>
      </c>
      <c r="B465" s="14" t="s">
        <v>292</v>
      </c>
      <c r="C465" s="14" t="s">
        <v>130</v>
      </c>
      <c r="D465" s="14" t="s">
        <v>96</v>
      </c>
      <c r="E465" s="14" t="s">
        <v>131</v>
      </c>
      <c r="F465" s="14" t="s">
        <v>131</v>
      </c>
      <c r="G465" s="14" t="s">
        <v>35</v>
      </c>
      <c r="H465" s="14" t="s">
        <v>288</v>
      </c>
      <c r="I465" s="14" t="s">
        <v>288</v>
      </c>
      <c r="J465" s="15">
        <v>45447</v>
      </c>
      <c r="K465" s="14" t="s">
        <v>2697</v>
      </c>
      <c r="L465" s="16">
        <v>45439.6875</v>
      </c>
      <c r="M465" s="16">
        <v>45440.204189814816</v>
      </c>
      <c r="N465" s="16"/>
      <c r="O465" s="14" t="s">
        <v>288</v>
      </c>
      <c r="P465" s="14" t="s">
        <v>288</v>
      </c>
      <c r="Q465" s="14" t="s">
        <v>288</v>
      </c>
      <c r="R465" s="14" t="s">
        <v>288</v>
      </c>
      <c r="S465" s="14" t="s">
        <v>288</v>
      </c>
      <c r="T465" s="14" t="s">
        <v>292</v>
      </c>
      <c r="U465" s="14" t="s">
        <v>5</v>
      </c>
      <c r="V465" s="14" t="s">
        <v>6</v>
      </c>
      <c r="W465" s="14" t="s">
        <v>130</v>
      </c>
      <c r="X465" s="14" t="s">
        <v>96</v>
      </c>
      <c r="Y465" s="14" t="s">
        <v>131</v>
      </c>
      <c r="Z465" s="14" t="s">
        <v>131</v>
      </c>
      <c r="AA465" s="14" t="s">
        <v>7</v>
      </c>
      <c r="AB465" s="14" t="s">
        <v>2698</v>
      </c>
      <c r="AC465" s="14" t="s">
        <v>8</v>
      </c>
      <c r="AD465" s="14" t="s">
        <v>10</v>
      </c>
      <c r="AE465" s="14" t="s">
        <v>130</v>
      </c>
      <c r="AF465" s="14" t="s">
        <v>296</v>
      </c>
      <c r="AG465" s="14" t="s">
        <v>291</v>
      </c>
      <c r="AH465" s="14" t="s">
        <v>2699</v>
      </c>
      <c r="AI465">
        <v>71241493</v>
      </c>
      <c r="AJ465" s="16">
        <v>45439.6875</v>
      </c>
      <c r="AK465">
        <v>1</v>
      </c>
      <c r="AL465">
        <v>373.9</v>
      </c>
      <c r="AM465">
        <v>0</v>
      </c>
      <c r="AN465">
        <v>373.9</v>
      </c>
      <c r="AO465" s="14" t="e">
        <f>VLOOKUP(PaquetesTramos_estados_1[[#This Row],[tienda_stock]],#REF!,2,0)</f>
        <v>#REF!</v>
      </c>
      <c r="AP465" s="18">
        <v>1.0138888888888888</v>
      </c>
      <c r="AQ465" s="19" t="str">
        <f>IF(PaquetesTramos_estados_1[[#This Row],[estado_paquete]]="Empaquetado","listo",PaquetesTramos_estados_1[[#This Row],[pagado]]+(PaquetesTramos_estados_1[[#This Row],[Lead Time]]-1))</f>
        <v>listo</v>
      </c>
      <c r="AR465" s="16" t="str">
        <f ca="1">IF(PaquetesTramos_estados_1[[#This Row],[estado_paquete]]="empaquetado","listo",TEXT((DAY(TODAY())-DAY(PaquetesTramos_estados_1[[#This Row],[pagado]])),"dd")&amp;" Dias")</f>
        <v>listo</v>
      </c>
      <c r="AS465" s="14" t="str">
        <f ca="1">IF(PaquetesTramos_estados_1[[#This Row],[estado_paquete]]="Empaquetado","listo",IF(NOW()&lt;PaquetesTramos_estados_1[[#This Row],[TimeLimite]],"Dentro de Tiempo","Fuera de Tiempo"))</f>
        <v>listo</v>
      </c>
      <c r="AT465" s="19" t="str">
        <f t="shared" si="7"/>
        <v>16:30</v>
      </c>
    </row>
    <row r="466" spans="1:46" x14ac:dyDescent="0.25">
      <c r="A466" s="14" t="s">
        <v>2700</v>
      </c>
      <c r="B466" s="14" t="s">
        <v>292</v>
      </c>
      <c r="C466" s="14" t="s">
        <v>156</v>
      </c>
      <c r="D466" s="14" t="s">
        <v>46</v>
      </c>
      <c r="E466" s="14" t="s">
        <v>157</v>
      </c>
      <c r="F466" s="14" t="s">
        <v>158</v>
      </c>
      <c r="G466" s="14" t="s">
        <v>35</v>
      </c>
      <c r="H466" s="14" t="s">
        <v>288</v>
      </c>
      <c r="I466" s="14" t="s">
        <v>288</v>
      </c>
      <c r="J466" s="15">
        <v>45442</v>
      </c>
      <c r="K466" s="14" t="s">
        <v>2701</v>
      </c>
      <c r="L466" s="16">
        <v>45439.703449074077</v>
      </c>
      <c r="M466" s="16">
        <v>45440.214097222219</v>
      </c>
      <c r="N466" s="16"/>
      <c r="O466" s="14" t="s">
        <v>288</v>
      </c>
      <c r="P466" s="14" t="s">
        <v>288</v>
      </c>
      <c r="Q466" s="14" t="s">
        <v>288</v>
      </c>
      <c r="R466" s="14" t="s">
        <v>288</v>
      </c>
      <c r="S466" s="14" t="s">
        <v>288</v>
      </c>
      <c r="T466" s="14" t="s">
        <v>292</v>
      </c>
      <c r="U466" s="14" t="s">
        <v>5</v>
      </c>
      <c r="V466" s="14" t="s">
        <v>6</v>
      </c>
      <c r="W466" s="14" t="s">
        <v>156</v>
      </c>
      <c r="X466" s="14" t="s">
        <v>46</v>
      </c>
      <c r="Y466" s="14" t="s">
        <v>157</v>
      </c>
      <c r="Z466" s="14" t="s">
        <v>158</v>
      </c>
      <c r="AA466" s="14" t="s">
        <v>7</v>
      </c>
      <c r="AB466" s="14" t="s">
        <v>2702</v>
      </c>
      <c r="AC466" s="14" t="s">
        <v>8</v>
      </c>
      <c r="AD466" s="14" t="s">
        <v>9</v>
      </c>
      <c r="AE466" s="14" t="s">
        <v>156</v>
      </c>
      <c r="AF466" s="14" t="s">
        <v>290</v>
      </c>
      <c r="AG466" s="14" t="s">
        <v>291</v>
      </c>
      <c r="AH466" s="14" t="s">
        <v>2703</v>
      </c>
      <c r="AI466">
        <v>21872555</v>
      </c>
      <c r="AJ466" s="16">
        <v>45439.703449074077</v>
      </c>
      <c r="AK466">
        <v>1</v>
      </c>
      <c r="AL466">
        <v>199.32</v>
      </c>
      <c r="AM466">
        <v>35.880000000000003</v>
      </c>
      <c r="AN466">
        <v>235.2</v>
      </c>
      <c r="AO466" s="14" t="e">
        <f>VLOOKUP(PaquetesTramos_estados_1[[#This Row],[tienda_stock]],#REF!,2,0)</f>
        <v>#REF!</v>
      </c>
      <c r="AP466" s="18">
        <v>1.0138888888888888</v>
      </c>
      <c r="AQ466" s="19" t="str">
        <f>IF(PaquetesTramos_estados_1[[#This Row],[estado_paquete]]="Empaquetado","listo",PaquetesTramos_estados_1[[#This Row],[pagado]]+(PaquetesTramos_estados_1[[#This Row],[Lead Time]]-1))</f>
        <v>listo</v>
      </c>
      <c r="AR466" s="16" t="str">
        <f ca="1">IF(PaquetesTramos_estados_1[[#This Row],[estado_paquete]]="empaquetado","listo",TEXT((DAY(TODAY())-DAY(PaquetesTramos_estados_1[[#This Row],[pagado]])),"dd")&amp;" Dias")</f>
        <v>listo</v>
      </c>
      <c r="AS466" s="14" t="str">
        <f ca="1">IF(PaquetesTramos_estados_1[[#This Row],[estado_paquete]]="Empaquetado","listo",IF(NOW()&lt;PaquetesTramos_estados_1[[#This Row],[TimeLimite]],"Dentro de Tiempo","Fuera de Tiempo"))</f>
        <v>listo</v>
      </c>
      <c r="AT466" s="19" t="str">
        <f t="shared" si="7"/>
        <v>16:52</v>
      </c>
    </row>
    <row r="467" spans="1:46" x14ac:dyDescent="0.25">
      <c r="A467" s="14" t="s">
        <v>2704</v>
      </c>
      <c r="B467" s="14" t="s">
        <v>292</v>
      </c>
      <c r="C467" s="14" t="s">
        <v>5</v>
      </c>
      <c r="D467" s="14" t="s">
        <v>1</v>
      </c>
      <c r="E467" s="14" t="s">
        <v>1</v>
      </c>
      <c r="F467" s="14" t="s">
        <v>19</v>
      </c>
      <c r="G467" s="14" t="s">
        <v>332</v>
      </c>
      <c r="H467" s="14" t="s">
        <v>288</v>
      </c>
      <c r="I467" s="14" t="s">
        <v>288</v>
      </c>
      <c r="J467" s="15">
        <v>45441</v>
      </c>
      <c r="K467" s="14" t="s">
        <v>2705</v>
      </c>
      <c r="L467" s="16">
        <v>45439.761886574073</v>
      </c>
      <c r="M467" s="16">
        <v>45439.887013888889</v>
      </c>
      <c r="N467" s="16"/>
      <c r="O467" s="14" t="s">
        <v>288</v>
      </c>
      <c r="P467" s="14" t="s">
        <v>288</v>
      </c>
      <c r="Q467" s="14" t="s">
        <v>288</v>
      </c>
      <c r="R467" s="14" t="s">
        <v>288</v>
      </c>
      <c r="S467" s="14" t="s">
        <v>288</v>
      </c>
      <c r="T467" s="14" t="s">
        <v>292</v>
      </c>
      <c r="U467" s="14" t="s">
        <v>161</v>
      </c>
      <c r="V467" s="14" t="s">
        <v>6</v>
      </c>
      <c r="W467" s="14" t="s">
        <v>180</v>
      </c>
      <c r="X467" s="14" t="s">
        <v>1</v>
      </c>
      <c r="Y467" s="14" t="s">
        <v>1</v>
      </c>
      <c r="Z467" s="14" t="s">
        <v>152</v>
      </c>
      <c r="AA467" s="14" t="s">
        <v>7</v>
      </c>
      <c r="AB467" s="14" t="s">
        <v>2706</v>
      </c>
      <c r="AC467" s="14" t="s">
        <v>8</v>
      </c>
      <c r="AD467" s="14" t="s">
        <v>9</v>
      </c>
      <c r="AE467" s="14" t="s">
        <v>180</v>
      </c>
      <c r="AF467" s="14" t="s">
        <v>290</v>
      </c>
      <c r="AG467" s="14" t="s">
        <v>291</v>
      </c>
      <c r="AH467" s="14" t="s">
        <v>2707</v>
      </c>
      <c r="AI467">
        <v>42486433</v>
      </c>
      <c r="AJ467" s="16">
        <v>45439.761886574073</v>
      </c>
      <c r="AK467">
        <v>1</v>
      </c>
      <c r="AL467">
        <v>103.22</v>
      </c>
      <c r="AM467">
        <v>18.579999999999998</v>
      </c>
      <c r="AN467">
        <v>121.8</v>
      </c>
      <c r="AO467" s="14" t="e">
        <f>VLOOKUP(PaquetesTramos_estados_1[[#This Row],[tienda_stock]],#REF!,2,0)</f>
        <v>#REF!</v>
      </c>
      <c r="AP467" s="18">
        <v>1.0138888888888888</v>
      </c>
      <c r="AQ467" s="19" t="str">
        <f>IF(PaquetesTramos_estados_1[[#This Row],[estado_paquete]]="Empaquetado","listo",PaquetesTramos_estados_1[[#This Row],[pagado]]+(PaquetesTramos_estados_1[[#This Row],[Lead Time]]-1))</f>
        <v>listo</v>
      </c>
      <c r="AR467" s="16" t="str">
        <f ca="1">IF(PaquetesTramos_estados_1[[#This Row],[estado_paquete]]="empaquetado","listo",TEXT((DAY(TODAY())-DAY(PaquetesTramos_estados_1[[#This Row],[pagado]])),"dd")&amp;" Dias")</f>
        <v>listo</v>
      </c>
      <c r="AS467" s="14" t="str">
        <f ca="1">IF(PaquetesTramos_estados_1[[#This Row],[estado_paquete]]="Empaquetado","listo",IF(NOW()&lt;PaquetesTramos_estados_1[[#This Row],[TimeLimite]],"Dentro de Tiempo","Fuera de Tiempo"))</f>
        <v>listo</v>
      </c>
      <c r="AT467" s="19" t="str">
        <f t="shared" si="7"/>
        <v>18:17</v>
      </c>
    </row>
    <row r="468" spans="1:46" x14ac:dyDescent="0.25">
      <c r="A468" s="14" t="s">
        <v>2730</v>
      </c>
      <c r="B468" s="14" t="s">
        <v>292</v>
      </c>
      <c r="C468" s="14" t="s">
        <v>154</v>
      </c>
      <c r="D468" s="14" t="s">
        <v>91</v>
      </c>
      <c r="E468" s="14" t="s">
        <v>91</v>
      </c>
      <c r="F468" s="14" t="s">
        <v>91</v>
      </c>
      <c r="G468" s="14" t="s">
        <v>3</v>
      </c>
      <c r="H468" s="14" t="s">
        <v>288</v>
      </c>
      <c r="I468" s="14" t="s">
        <v>288</v>
      </c>
      <c r="J468" s="15">
        <v>45440</v>
      </c>
      <c r="K468" s="14" t="s">
        <v>2731</v>
      </c>
      <c r="L468" s="16">
        <v>45437.630266203705</v>
      </c>
      <c r="M468" s="16">
        <v>45437.68582175926</v>
      </c>
      <c r="N468" s="16"/>
      <c r="O468" s="14" t="s">
        <v>288</v>
      </c>
      <c r="P468" s="14" t="s">
        <v>288</v>
      </c>
      <c r="Q468" s="14" t="s">
        <v>288</v>
      </c>
      <c r="R468" s="14" t="s">
        <v>288</v>
      </c>
      <c r="S468" s="14" t="s">
        <v>288</v>
      </c>
      <c r="T468" s="14" t="s">
        <v>292</v>
      </c>
      <c r="U468" s="14" t="s">
        <v>1160</v>
      </c>
      <c r="V468" s="14" t="s">
        <v>6</v>
      </c>
      <c r="W468" s="14" t="s">
        <v>154</v>
      </c>
      <c r="X468" s="14" t="s">
        <v>91</v>
      </c>
      <c r="Y468" s="14" t="s">
        <v>91</v>
      </c>
      <c r="Z468" s="14" t="s">
        <v>91</v>
      </c>
      <c r="AA468" s="14" t="s">
        <v>7</v>
      </c>
      <c r="AB468" s="14" t="s">
        <v>2732</v>
      </c>
      <c r="AC468" s="14" t="s">
        <v>8</v>
      </c>
      <c r="AD468" s="14" t="s">
        <v>9</v>
      </c>
      <c r="AE468" s="14" t="s">
        <v>154</v>
      </c>
      <c r="AF468" s="14" t="s">
        <v>290</v>
      </c>
      <c r="AG468" s="14" t="s">
        <v>291</v>
      </c>
      <c r="AH468" s="14" t="s">
        <v>2733</v>
      </c>
      <c r="AI468">
        <v>29641086</v>
      </c>
      <c r="AJ468" s="16">
        <v>45437.630266203705</v>
      </c>
      <c r="AK468">
        <v>1</v>
      </c>
      <c r="AL468">
        <v>128.63999999999999</v>
      </c>
      <c r="AM468">
        <v>23.16</v>
      </c>
      <c r="AN468">
        <v>151.80000000000001</v>
      </c>
      <c r="AO468" s="14" t="e">
        <f>VLOOKUP(PaquetesTramos_estados_1[[#This Row],[tienda_stock]],#REF!,2,0)</f>
        <v>#REF!</v>
      </c>
      <c r="AP468" s="18">
        <v>1.0138888888888888</v>
      </c>
      <c r="AQ468" s="19" t="str">
        <f>IF(PaquetesTramos_estados_1[[#This Row],[estado_paquete]]="Empaquetado","listo",PaquetesTramos_estados_1[[#This Row],[pagado]]+(PaquetesTramos_estados_1[[#This Row],[Lead Time]]-1))</f>
        <v>listo</v>
      </c>
      <c r="AR468" s="16" t="str">
        <f ca="1">IF(PaquetesTramos_estados_1[[#This Row],[estado_paquete]]="empaquetado","listo",TEXT((DAY(TODAY())-DAY(PaquetesTramos_estados_1[[#This Row],[pagado]])),"dd")&amp;" Dias")</f>
        <v>listo</v>
      </c>
      <c r="AS468" s="14" t="str">
        <f ca="1">IF(PaquetesTramos_estados_1[[#This Row],[estado_paquete]]="Empaquetado","listo",IF(NOW()&lt;PaquetesTramos_estados_1[[#This Row],[TimeLimite]],"Dentro de Tiempo","Fuera de Tiempo"))</f>
        <v>listo</v>
      </c>
      <c r="AT468" s="19" t="str">
        <f t="shared" si="7"/>
        <v>15:07</v>
      </c>
    </row>
    <row r="469" spans="1:46" x14ac:dyDescent="0.25">
      <c r="A469" s="14" t="s">
        <v>2708</v>
      </c>
      <c r="B469" s="14" t="s">
        <v>20</v>
      </c>
      <c r="C469" s="14" t="s">
        <v>288</v>
      </c>
      <c r="D469" s="14" t="s">
        <v>69</v>
      </c>
      <c r="E469" s="14" t="s">
        <v>231</v>
      </c>
      <c r="F469" s="14" t="s">
        <v>231</v>
      </c>
      <c r="G469" s="14" t="s">
        <v>494</v>
      </c>
      <c r="H469" s="14" t="s">
        <v>288</v>
      </c>
      <c r="I469" s="14" t="s">
        <v>288</v>
      </c>
      <c r="J469" s="15">
        <v>45442</v>
      </c>
      <c r="K469" s="14" t="s">
        <v>2709</v>
      </c>
      <c r="L469" s="16">
        <v>45439.829039351855</v>
      </c>
      <c r="M469" s="16"/>
      <c r="N469" s="16"/>
      <c r="O469" s="14" t="s">
        <v>288</v>
      </c>
      <c r="P469" s="14" t="s">
        <v>288</v>
      </c>
      <c r="Q469" s="14" t="s">
        <v>288</v>
      </c>
      <c r="R469" s="14" t="s">
        <v>288</v>
      </c>
      <c r="S469" s="14" t="s">
        <v>288</v>
      </c>
      <c r="T469" s="14" t="s">
        <v>20</v>
      </c>
      <c r="U469" s="14" t="s">
        <v>5</v>
      </c>
      <c r="V469" s="14" t="s">
        <v>87</v>
      </c>
      <c r="W469" s="14" t="s">
        <v>288</v>
      </c>
      <c r="X469" s="14" t="s">
        <v>288</v>
      </c>
      <c r="Y469" s="14" t="s">
        <v>288</v>
      </c>
      <c r="Z469" s="14" t="s">
        <v>288</v>
      </c>
      <c r="AA469" s="14" t="s">
        <v>7</v>
      </c>
      <c r="AB469" s="14" t="s">
        <v>2710</v>
      </c>
      <c r="AC469" s="14" t="s">
        <v>8</v>
      </c>
      <c r="AD469" s="14" t="s">
        <v>27</v>
      </c>
      <c r="AE469" s="14" t="s">
        <v>5</v>
      </c>
      <c r="AF469" s="14" t="s">
        <v>290</v>
      </c>
      <c r="AG469" s="14" t="s">
        <v>291</v>
      </c>
      <c r="AH469" s="14" t="s">
        <v>2711</v>
      </c>
      <c r="AI469">
        <v>45687648</v>
      </c>
      <c r="AJ469" s="16">
        <v>45439.829039351855</v>
      </c>
      <c r="AK469">
        <v>1</v>
      </c>
      <c r="AL469">
        <v>227.88</v>
      </c>
      <c r="AM469">
        <v>41.02</v>
      </c>
      <c r="AN469">
        <v>268.89999999999998</v>
      </c>
      <c r="AO469" s="14" t="e">
        <f>VLOOKUP(PaquetesTramos_estados_1[[#This Row],[tienda_stock]],#REF!,2,0)</f>
        <v>#REF!</v>
      </c>
      <c r="AP469" s="18">
        <v>1.0138888888888888</v>
      </c>
      <c r="AQ469" s="19">
        <f>IF(PaquetesTramos_estados_1[[#This Row],[estado_paquete]]="Empaquetado","listo",PaquetesTramos_estados_1[[#This Row],[pagado]]+(PaquetesTramos_estados_1[[#This Row],[Lead Time]]-1))</f>
        <v>45439.842928240745</v>
      </c>
      <c r="AR469" s="16" t="e">
        <f ca="1">IF(PaquetesTramos_estados_1[[#This Row],[estado_paquete]]="empaquetado","listo",TEXT((DAY(TODAY())-DAY(PaquetesTramos_estados_1[[#This Row],[pagado]])),"dd")&amp;" Dias")</f>
        <v>#VALUE!</v>
      </c>
      <c r="AS4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469" s="19" t="str">
        <f t="shared" si="7"/>
        <v>19:53</v>
      </c>
    </row>
    <row r="470" spans="1:46" x14ac:dyDescent="0.25">
      <c r="A470" s="14" t="s">
        <v>2712</v>
      </c>
      <c r="B470" s="14" t="s">
        <v>292</v>
      </c>
      <c r="C470" s="14" t="s">
        <v>45</v>
      </c>
      <c r="D470" s="14" t="s">
        <v>46</v>
      </c>
      <c r="E470" s="14" t="s">
        <v>46</v>
      </c>
      <c r="F470" s="14" t="s">
        <v>46</v>
      </c>
      <c r="G470" s="14" t="s">
        <v>35</v>
      </c>
      <c r="H470" s="14" t="s">
        <v>288</v>
      </c>
      <c r="I470" s="14" t="s">
        <v>288</v>
      </c>
      <c r="J470" s="15">
        <v>45442</v>
      </c>
      <c r="K470" s="14" t="s">
        <v>2713</v>
      </c>
      <c r="L470" s="16">
        <v>45439.823067129626</v>
      </c>
      <c r="M470" s="16">
        <v>45440.304212962961</v>
      </c>
      <c r="N470" s="16"/>
      <c r="O470" s="14" t="s">
        <v>288</v>
      </c>
      <c r="P470" s="14" t="s">
        <v>288</v>
      </c>
      <c r="Q470" s="14" t="s">
        <v>288</v>
      </c>
      <c r="R470" s="14" t="s">
        <v>288</v>
      </c>
      <c r="S470" s="14" t="s">
        <v>288</v>
      </c>
      <c r="T470" s="14" t="s">
        <v>292</v>
      </c>
      <c r="U470" s="14" t="s">
        <v>5</v>
      </c>
      <c r="V470" s="14" t="s">
        <v>6</v>
      </c>
      <c r="W470" s="14" t="s">
        <v>45</v>
      </c>
      <c r="X470" s="14" t="s">
        <v>46</v>
      </c>
      <c r="Y470" s="14" t="s">
        <v>46</v>
      </c>
      <c r="Z470" s="14" t="s">
        <v>46</v>
      </c>
      <c r="AA470" s="14" t="s">
        <v>7</v>
      </c>
      <c r="AB470" s="14" t="s">
        <v>2714</v>
      </c>
      <c r="AC470" s="14" t="s">
        <v>8</v>
      </c>
      <c r="AD470" s="14" t="s">
        <v>10</v>
      </c>
      <c r="AE470" s="14" t="s">
        <v>45</v>
      </c>
      <c r="AF470" s="14" t="s">
        <v>290</v>
      </c>
      <c r="AG470" s="14" t="s">
        <v>291</v>
      </c>
      <c r="AH470" s="14" t="s">
        <v>2715</v>
      </c>
      <c r="AI470">
        <v>74389762</v>
      </c>
      <c r="AJ470" s="16">
        <v>45439.823067129626</v>
      </c>
      <c r="AK470">
        <v>1</v>
      </c>
      <c r="AL470">
        <v>96.52</v>
      </c>
      <c r="AM470">
        <v>17.38</v>
      </c>
      <c r="AN470">
        <v>113.9</v>
      </c>
      <c r="AO470" s="14" t="e">
        <f>VLOOKUP(PaquetesTramos_estados_1[[#This Row],[tienda_stock]],#REF!,2,0)</f>
        <v>#REF!</v>
      </c>
      <c r="AP470" s="18">
        <v>1.0138888888888888</v>
      </c>
      <c r="AQ470" s="19" t="str">
        <f>IF(PaquetesTramos_estados_1[[#This Row],[estado_paquete]]="Empaquetado","listo",PaquetesTramos_estados_1[[#This Row],[pagado]]+(PaquetesTramos_estados_1[[#This Row],[Lead Time]]-1))</f>
        <v>listo</v>
      </c>
      <c r="AR470" s="16" t="str">
        <f ca="1">IF(PaquetesTramos_estados_1[[#This Row],[estado_paquete]]="empaquetado","listo",TEXT((DAY(TODAY())-DAY(PaquetesTramos_estados_1[[#This Row],[pagado]])),"dd")&amp;" Dias")</f>
        <v>listo</v>
      </c>
      <c r="AS470" s="14" t="str">
        <f ca="1">IF(PaquetesTramos_estados_1[[#This Row],[estado_paquete]]="Empaquetado","listo",IF(NOW()&lt;PaquetesTramos_estados_1[[#This Row],[TimeLimite]],"Dentro de Tiempo","Fuera de Tiempo"))</f>
        <v>listo</v>
      </c>
      <c r="AT470" s="19" t="str">
        <f t="shared" si="7"/>
        <v>19:45</v>
      </c>
    </row>
    <row r="471" spans="1:46" x14ac:dyDescent="0.25">
      <c r="A471" s="14" t="s">
        <v>2716</v>
      </c>
      <c r="B471" s="14" t="s">
        <v>20</v>
      </c>
      <c r="C471" s="14" t="s">
        <v>126</v>
      </c>
      <c r="D471" s="14" t="s">
        <v>91</v>
      </c>
      <c r="E471" s="14" t="s">
        <v>91</v>
      </c>
      <c r="F471" s="14" t="s">
        <v>91</v>
      </c>
      <c r="G471" s="14" t="s">
        <v>35</v>
      </c>
      <c r="H471" s="14" t="s">
        <v>288</v>
      </c>
      <c r="I471" s="14" t="s">
        <v>288</v>
      </c>
      <c r="J471" s="15">
        <v>45443</v>
      </c>
      <c r="K471" s="14" t="s">
        <v>2717</v>
      </c>
      <c r="L471" s="16">
        <v>45439.83494212963</v>
      </c>
      <c r="M471" s="16"/>
      <c r="N471" s="16"/>
      <c r="O471" s="14" t="s">
        <v>288</v>
      </c>
      <c r="P471" s="14" t="s">
        <v>288</v>
      </c>
      <c r="Q471" s="14" t="s">
        <v>288</v>
      </c>
      <c r="R471" s="14" t="s">
        <v>288</v>
      </c>
      <c r="S471" s="14" t="s">
        <v>288</v>
      </c>
      <c r="T471" s="14" t="s">
        <v>20</v>
      </c>
      <c r="U471" s="14" t="s">
        <v>5</v>
      </c>
      <c r="V471" s="14" t="s">
        <v>6</v>
      </c>
      <c r="W471" s="14" t="s">
        <v>126</v>
      </c>
      <c r="X471" s="14" t="s">
        <v>91</v>
      </c>
      <c r="Y471" s="14" t="s">
        <v>91</v>
      </c>
      <c r="Z471" s="14" t="s">
        <v>91</v>
      </c>
      <c r="AA471" s="14" t="s">
        <v>7</v>
      </c>
      <c r="AB471" s="14" t="s">
        <v>2718</v>
      </c>
      <c r="AC471" s="14" t="s">
        <v>8</v>
      </c>
      <c r="AD471" s="14" t="s">
        <v>27</v>
      </c>
      <c r="AE471" s="14" t="s">
        <v>5</v>
      </c>
      <c r="AF471" s="14" t="s">
        <v>290</v>
      </c>
      <c r="AG471" s="14" t="s">
        <v>291</v>
      </c>
      <c r="AH471" s="14" t="s">
        <v>2719</v>
      </c>
      <c r="AI471">
        <v>75746192</v>
      </c>
      <c r="AJ471" s="16">
        <v>45439.83494212963</v>
      </c>
      <c r="AK471">
        <v>2</v>
      </c>
      <c r="AL471">
        <v>116.7</v>
      </c>
      <c r="AM471">
        <v>21</v>
      </c>
      <c r="AN471">
        <v>137.69999999999999</v>
      </c>
      <c r="AO471" s="14" t="e">
        <f>VLOOKUP(PaquetesTramos_estados_1[[#This Row],[tienda_stock]],#REF!,2,0)</f>
        <v>#REF!</v>
      </c>
      <c r="AP471" s="18">
        <v>1.0138888888888888</v>
      </c>
      <c r="AQ471" s="19">
        <f>IF(PaquetesTramos_estados_1[[#This Row],[estado_paquete]]="Empaquetado","listo",PaquetesTramos_estados_1[[#This Row],[pagado]]+(PaquetesTramos_estados_1[[#This Row],[Lead Time]]-1))</f>
        <v>45439.84883101852</v>
      </c>
      <c r="AR471" s="16" t="e">
        <f ca="1">IF(PaquetesTramos_estados_1[[#This Row],[estado_paquete]]="empaquetado","listo",TEXT((DAY(TODAY())-DAY(PaquetesTramos_estados_1[[#This Row],[pagado]])),"dd")&amp;" Dias")</f>
        <v>#VALUE!</v>
      </c>
      <c r="AS4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471" s="19" t="str">
        <f t="shared" si="7"/>
        <v>20:02</v>
      </c>
    </row>
    <row r="472" spans="1:46" x14ac:dyDescent="0.25">
      <c r="A472" s="14" t="s">
        <v>2720</v>
      </c>
      <c r="B472" s="14" t="s">
        <v>17</v>
      </c>
      <c r="C472" s="14" t="s">
        <v>5</v>
      </c>
      <c r="D472" s="14" t="s">
        <v>1</v>
      </c>
      <c r="E472" s="14" t="s">
        <v>1</v>
      </c>
      <c r="F472" s="14" t="s">
        <v>19</v>
      </c>
      <c r="G472" s="14" t="s">
        <v>3</v>
      </c>
      <c r="H472" s="14" t="s">
        <v>288</v>
      </c>
      <c r="I472" s="14" t="s">
        <v>288</v>
      </c>
      <c r="J472" s="15">
        <v>45443</v>
      </c>
      <c r="K472" s="14" t="s">
        <v>2721</v>
      </c>
      <c r="L472" s="16">
        <v>45439.844814814816</v>
      </c>
      <c r="M472" s="16"/>
      <c r="N472" s="16"/>
      <c r="O472" s="14" t="s">
        <v>288</v>
      </c>
      <c r="P472" s="14" t="s">
        <v>288</v>
      </c>
      <c r="Q472" s="14" t="s">
        <v>288</v>
      </c>
      <c r="R472" s="14" t="s">
        <v>288</v>
      </c>
      <c r="S472" s="14" t="s">
        <v>288</v>
      </c>
      <c r="T472" s="14" t="s">
        <v>17</v>
      </c>
      <c r="U472" s="14" t="s">
        <v>75</v>
      </c>
      <c r="V472" s="14" t="s">
        <v>6</v>
      </c>
      <c r="W472" s="14" t="s">
        <v>126</v>
      </c>
      <c r="X472" s="14" t="s">
        <v>91</v>
      </c>
      <c r="Y472" s="14" t="s">
        <v>91</v>
      </c>
      <c r="Z472" s="14" t="s">
        <v>91</v>
      </c>
      <c r="AA472" s="14" t="s">
        <v>7</v>
      </c>
      <c r="AB472" s="14" t="s">
        <v>2722</v>
      </c>
      <c r="AC472" s="14" t="s">
        <v>8</v>
      </c>
      <c r="AD472" s="14" t="s">
        <v>9</v>
      </c>
      <c r="AE472" s="14" t="s">
        <v>126</v>
      </c>
      <c r="AF472" s="14" t="s">
        <v>290</v>
      </c>
      <c r="AG472" s="14" t="s">
        <v>291</v>
      </c>
      <c r="AH472" s="14" t="s">
        <v>2723</v>
      </c>
      <c r="AI472">
        <v>73274834</v>
      </c>
      <c r="AJ472" s="16">
        <v>45439.844814814816</v>
      </c>
      <c r="AK472">
        <v>1</v>
      </c>
      <c r="AL472">
        <v>88.81</v>
      </c>
      <c r="AM472">
        <v>15.99</v>
      </c>
      <c r="AN472">
        <v>104.8</v>
      </c>
      <c r="AO472" s="14" t="e">
        <f>VLOOKUP(PaquetesTramos_estados_1[[#This Row],[tienda_stock]],#REF!,2,0)</f>
        <v>#REF!</v>
      </c>
      <c r="AP472" s="18">
        <v>1.0138888888888888</v>
      </c>
      <c r="AQ472" s="19">
        <f>IF(PaquetesTramos_estados_1[[#This Row],[estado_paquete]]="Empaquetado","listo",PaquetesTramos_estados_1[[#This Row],[pagado]]+(PaquetesTramos_estados_1[[#This Row],[Lead Time]]-1))</f>
        <v>45439.858703703707</v>
      </c>
      <c r="AR472" s="16" t="e">
        <f ca="1">IF(PaquetesTramos_estados_1[[#This Row],[estado_paquete]]="empaquetado","listo",TEXT((DAY(TODAY())-DAY(PaquetesTramos_estados_1[[#This Row],[pagado]])),"dd")&amp;" Dias")</f>
        <v>#VALUE!</v>
      </c>
      <c r="AS472" s="14" t="str">
        <f ca="1">IF(PaquetesTramos_estados_1[[#This Row],[estado_paquete]]="Empaquetado","listo",IF(NOW()&lt;PaquetesTramos_estados_1[[#This Row],[TimeLimite]],"Dentro de Tiempo","Fuera de Tiempo"))</f>
        <v>Fuera de Tiempo</v>
      </c>
      <c r="AT472" s="19" t="str">
        <f t="shared" si="7"/>
        <v>20:16</v>
      </c>
    </row>
    <row r="473" spans="1:46" x14ac:dyDescent="0.25">
      <c r="A473" s="14" t="s">
        <v>2724</v>
      </c>
      <c r="B473" s="14" t="s">
        <v>20</v>
      </c>
      <c r="C473" s="14" t="s">
        <v>76</v>
      </c>
      <c r="D473" s="14" t="s">
        <v>77</v>
      </c>
      <c r="E473" s="14" t="s">
        <v>78</v>
      </c>
      <c r="F473" s="14" t="s">
        <v>79</v>
      </c>
      <c r="G473" s="14" t="s">
        <v>35</v>
      </c>
      <c r="H473" s="14" t="s">
        <v>288</v>
      </c>
      <c r="I473" s="14" t="s">
        <v>288</v>
      </c>
      <c r="J473" s="15">
        <v>45444</v>
      </c>
      <c r="K473" s="14" t="s">
        <v>2725</v>
      </c>
      <c r="L473" s="16">
        <v>45439.855370370373</v>
      </c>
      <c r="M473" s="16"/>
      <c r="N473" s="16"/>
      <c r="O473" s="14" t="s">
        <v>288</v>
      </c>
      <c r="P473" s="14" t="s">
        <v>288</v>
      </c>
      <c r="Q473" s="14" t="s">
        <v>288</v>
      </c>
      <c r="R473" s="14" t="s">
        <v>288</v>
      </c>
      <c r="S473" s="14" t="s">
        <v>288</v>
      </c>
      <c r="T473" s="14" t="s">
        <v>20</v>
      </c>
      <c r="U473" s="14" t="s">
        <v>5</v>
      </c>
      <c r="V473" s="14" t="s">
        <v>6</v>
      </c>
      <c r="W473" s="14" t="s">
        <v>76</v>
      </c>
      <c r="X473" s="14" t="s">
        <v>77</v>
      </c>
      <c r="Y473" s="14" t="s">
        <v>78</v>
      </c>
      <c r="Z473" s="14" t="s">
        <v>79</v>
      </c>
      <c r="AA473" s="14" t="s">
        <v>7</v>
      </c>
      <c r="AB473" s="14" t="s">
        <v>2726</v>
      </c>
      <c r="AC473" s="14" t="s">
        <v>8</v>
      </c>
      <c r="AD473" s="14" t="s">
        <v>10</v>
      </c>
      <c r="AE473" s="14" t="s">
        <v>76</v>
      </c>
      <c r="AF473" s="14" t="s">
        <v>295</v>
      </c>
      <c r="AG473" s="14" t="s">
        <v>291</v>
      </c>
      <c r="AH473" s="14" t="s">
        <v>2727</v>
      </c>
      <c r="AI473">
        <v>60723697</v>
      </c>
      <c r="AJ473" s="16">
        <v>45439.855370370373</v>
      </c>
      <c r="AK473">
        <v>1</v>
      </c>
      <c r="AL473">
        <v>102.8</v>
      </c>
      <c r="AM473">
        <v>0</v>
      </c>
      <c r="AN473">
        <v>102.8</v>
      </c>
      <c r="AO473" s="14" t="e">
        <f>VLOOKUP(PaquetesTramos_estados_1[[#This Row],[tienda_stock]],#REF!,2,0)</f>
        <v>#REF!</v>
      </c>
      <c r="AP473" s="18">
        <v>1.0138888888888888</v>
      </c>
      <c r="AQ473" s="19">
        <f>IF(PaquetesTramos_estados_1[[#This Row],[estado_paquete]]="Empaquetado","listo",PaquetesTramos_estados_1[[#This Row],[pagado]]+(PaquetesTramos_estados_1[[#This Row],[Lead Time]]-1))</f>
        <v>45439.869259259263</v>
      </c>
      <c r="AR473" s="16" t="e">
        <f ca="1">IF(PaquetesTramos_estados_1[[#This Row],[estado_paquete]]="empaquetado","listo",TEXT((DAY(TODAY())-DAY(PaquetesTramos_estados_1[[#This Row],[pagado]])),"dd")&amp;" Dias")</f>
        <v>#VALUE!</v>
      </c>
      <c r="AS4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473" s="19" t="str">
        <f t="shared" si="7"/>
        <v>20:31</v>
      </c>
    </row>
    <row r="474" spans="1:46" x14ac:dyDescent="0.25">
      <c r="A474" s="14" t="s">
        <v>2734</v>
      </c>
      <c r="B474" s="14" t="s">
        <v>292</v>
      </c>
      <c r="C474" s="14" t="s">
        <v>126</v>
      </c>
      <c r="D474" s="14" t="s">
        <v>91</v>
      </c>
      <c r="E474" s="14" t="s">
        <v>91</v>
      </c>
      <c r="F474" s="14" t="s">
        <v>91</v>
      </c>
      <c r="G474" s="14" t="s">
        <v>35</v>
      </c>
      <c r="H474" s="14" t="s">
        <v>288</v>
      </c>
      <c r="I474" s="14" t="s">
        <v>288</v>
      </c>
      <c r="J474" s="15">
        <v>45442</v>
      </c>
      <c r="K474" s="14" t="s">
        <v>2735</v>
      </c>
      <c r="L474" s="16">
        <v>45438.000231481485</v>
      </c>
      <c r="M474" s="16">
        <v>45439.784733796296</v>
      </c>
      <c r="N474" s="16"/>
      <c r="O474" s="14" t="s">
        <v>288</v>
      </c>
      <c r="P474" s="14" t="s">
        <v>288</v>
      </c>
      <c r="Q474" s="14" t="s">
        <v>288</v>
      </c>
      <c r="R474" s="14" t="s">
        <v>288</v>
      </c>
      <c r="S474" s="14" t="s">
        <v>288</v>
      </c>
      <c r="T474" s="14" t="s">
        <v>292</v>
      </c>
      <c r="U474" s="14" t="s">
        <v>5</v>
      </c>
      <c r="V474" s="14" t="s">
        <v>6</v>
      </c>
      <c r="W474" s="14" t="s">
        <v>126</v>
      </c>
      <c r="X474" s="14" t="s">
        <v>91</v>
      </c>
      <c r="Y474" s="14" t="s">
        <v>91</v>
      </c>
      <c r="Z474" s="14" t="s">
        <v>91</v>
      </c>
      <c r="AA474" s="14" t="s">
        <v>57</v>
      </c>
      <c r="AB474" s="14" t="s">
        <v>2736</v>
      </c>
      <c r="AC474" s="14" t="s">
        <v>8</v>
      </c>
      <c r="AD474" s="14" t="s">
        <v>27</v>
      </c>
      <c r="AE474" s="14" t="s">
        <v>5</v>
      </c>
      <c r="AF474" s="14" t="s">
        <v>290</v>
      </c>
      <c r="AG474" s="14" t="s">
        <v>291</v>
      </c>
      <c r="AH474" s="14" t="s">
        <v>2737</v>
      </c>
      <c r="AI474">
        <v>44253946</v>
      </c>
      <c r="AJ474" s="16">
        <v>45438.000231481485</v>
      </c>
      <c r="AK474">
        <v>5</v>
      </c>
      <c r="AL474">
        <v>304.47000000000003</v>
      </c>
      <c r="AM474">
        <v>54.83</v>
      </c>
      <c r="AN474">
        <v>359.3</v>
      </c>
      <c r="AO474" s="14" t="e">
        <f>VLOOKUP(PaquetesTramos_estados_1[[#This Row],[tienda_stock]],#REF!,2,0)</f>
        <v>#REF!</v>
      </c>
      <c r="AP474" s="18">
        <v>1.0138888888888888</v>
      </c>
      <c r="AQ474" s="19" t="str">
        <f>IF(PaquetesTramos_estados_1[[#This Row],[estado_paquete]]="Empaquetado","listo",PaquetesTramos_estados_1[[#This Row],[pagado]]+(PaquetesTramos_estados_1[[#This Row],[Lead Time]]-1))</f>
        <v>listo</v>
      </c>
      <c r="AR474" s="16" t="str">
        <f ca="1">IF(PaquetesTramos_estados_1[[#This Row],[estado_paquete]]="empaquetado","listo",TEXT((DAY(TODAY())-DAY(PaquetesTramos_estados_1[[#This Row],[pagado]])),"dd")&amp;" Dias")</f>
        <v>listo</v>
      </c>
      <c r="AS474" s="14" t="str">
        <f ca="1">IF(PaquetesTramos_estados_1[[#This Row],[estado_paquete]]="Empaquetado","listo",IF(NOW()&lt;PaquetesTramos_estados_1[[#This Row],[TimeLimite]],"Dentro de Tiempo","Fuera de Tiempo"))</f>
        <v>listo</v>
      </c>
      <c r="AT474" s="19" t="str">
        <f t="shared" si="7"/>
        <v>00:00</v>
      </c>
    </row>
    <row r="475" spans="1:46" x14ac:dyDescent="0.25">
      <c r="A475" s="14" t="s">
        <v>2738</v>
      </c>
      <c r="B475" s="14" t="s">
        <v>292</v>
      </c>
      <c r="C475" s="14" t="s">
        <v>126</v>
      </c>
      <c r="D475" s="14" t="s">
        <v>91</v>
      </c>
      <c r="E475" s="14" t="s">
        <v>91</v>
      </c>
      <c r="F475" s="14" t="s">
        <v>91</v>
      </c>
      <c r="G475" s="14" t="s">
        <v>35</v>
      </c>
      <c r="H475" s="14" t="s">
        <v>288</v>
      </c>
      <c r="I475" s="14" t="s">
        <v>288</v>
      </c>
      <c r="J475" s="15">
        <v>45442</v>
      </c>
      <c r="K475" s="14" t="s">
        <v>2739</v>
      </c>
      <c r="L475" s="16">
        <v>45438.000231481485</v>
      </c>
      <c r="M475" s="16">
        <v>45438.514467592591</v>
      </c>
      <c r="N475" s="16"/>
      <c r="O475" s="14" t="s">
        <v>288</v>
      </c>
      <c r="P475" s="14" t="s">
        <v>288</v>
      </c>
      <c r="Q475" s="14" t="s">
        <v>288</v>
      </c>
      <c r="R475" s="14" t="s">
        <v>288</v>
      </c>
      <c r="S475" s="14" t="s">
        <v>288</v>
      </c>
      <c r="T475" s="14" t="s">
        <v>292</v>
      </c>
      <c r="U475" s="14" t="s">
        <v>5</v>
      </c>
      <c r="V475" s="14" t="s">
        <v>6</v>
      </c>
      <c r="W475" s="14" t="s">
        <v>126</v>
      </c>
      <c r="X475" s="14" t="s">
        <v>91</v>
      </c>
      <c r="Y475" s="14" t="s">
        <v>91</v>
      </c>
      <c r="Z475" s="14" t="s">
        <v>91</v>
      </c>
      <c r="AA475" s="14" t="s">
        <v>56</v>
      </c>
      <c r="AB475" s="14" t="s">
        <v>2736</v>
      </c>
      <c r="AC475" s="14" t="s">
        <v>8</v>
      </c>
      <c r="AD475" s="14" t="s">
        <v>27</v>
      </c>
      <c r="AE475" s="14" t="s">
        <v>5</v>
      </c>
      <c r="AF475" s="14" t="s">
        <v>290</v>
      </c>
      <c r="AG475" s="14" t="s">
        <v>291</v>
      </c>
      <c r="AH475" s="14" t="s">
        <v>2737</v>
      </c>
      <c r="AI475">
        <v>44253946</v>
      </c>
      <c r="AJ475" s="16">
        <v>45438.000231481485</v>
      </c>
      <c r="AK475">
        <v>5</v>
      </c>
      <c r="AL475">
        <v>304.47000000000003</v>
      </c>
      <c r="AM475">
        <v>54.83</v>
      </c>
      <c r="AN475">
        <v>359.3</v>
      </c>
      <c r="AO475" s="14" t="e">
        <f>VLOOKUP(PaquetesTramos_estados_1[[#This Row],[tienda_stock]],#REF!,2,0)</f>
        <v>#REF!</v>
      </c>
      <c r="AP475" s="18">
        <v>1.0138888888888888</v>
      </c>
      <c r="AQ475" s="19" t="str">
        <f>IF(PaquetesTramos_estados_1[[#This Row],[estado_paquete]]="Empaquetado","listo",PaquetesTramos_estados_1[[#This Row],[pagado]]+(PaquetesTramos_estados_1[[#This Row],[Lead Time]]-1))</f>
        <v>listo</v>
      </c>
      <c r="AR475" s="16" t="str">
        <f ca="1">IF(PaquetesTramos_estados_1[[#This Row],[estado_paquete]]="empaquetado","listo",TEXT((DAY(TODAY())-DAY(PaquetesTramos_estados_1[[#This Row],[pagado]])),"dd")&amp;" Dias")</f>
        <v>listo</v>
      </c>
      <c r="AS475" s="14" t="str">
        <f ca="1">IF(PaquetesTramos_estados_1[[#This Row],[estado_paquete]]="Empaquetado","listo",IF(NOW()&lt;PaquetesTramos_estados_1[[#This Row],[TimeLimite]],"Dentro de Tiempo","Fuera de Tiempo"))</f>
        <v>listo</v>
      </c>
      <c r="AT475" s="19" t="str">
        <f t="shared" si="7"/>
        <v>00:00</v>
      </c>
    </row>
    <row r="476" spans="1:46" x14ac:dyDescent="0.25">
      <c r="A476" s="14" t="s">
        <v>2728</v>
      </c>
      <c r="B476" s="14" t="s">
        <v>292</v>
      </c>
      <c r="C476" s="14" t="s">
        <v>5</v>
      </c>
      <c r="D476" s="14" t="s">
        <v>1</v>
      </c>
      <c r="E476" s="14" t="s">
        <v>1</v>
      </c>
      <c r="F476" s="14" t="s">
        <v>19</v>
      </c>
      <c r="G476" s="14" t="s">
        <v>332</v>
      </c>
      <c r="H476" s="14" t="s">
        <v>288</v>
      </c>
      <c r="I476" s="14" t="s">
        <v>288</v>
      </c>
      <c r="J476" s="15">
        <v>45444</v>
      </c>
      <c r="K476" s="14" t="s">
        <v>2729</v>
      </c>
      <c r="L476" s="16">
        <v>45439.761921296296</v>
      </c>
      <c r="M476" s="16">
        <v>45439.780127314814</v>
      </c>
      <c r="N476" s="16"/>
      <c r="O476" s="14" t="s">
        <v>288</v>
      </c>
      <c r="P476" s="14" t="s">
        <v>288</v>
      </c>
      <c r="Q476" s="14" t="s">
        <v>288</v>
      </c>
      <c r="R476" s="14" t="s">
        <v>288</v>
      </c>
      <c r="S476" s="14" t="s">
        <v>288</v>
      </c>
      <c r="T476" s="14" t="s">
        <v>292</v>
      </c>
      <c r="U476" s="14" t="s">
        <v>24</v>
      </c>
      <c r="V476" s="14" t="s">
        <v>6</v>
      </c>
      <c r="W476" s="14" t="s">
        <v>49</v>
      </c>
      <c r="X476" s="14" t="s">
        <v>50</v>
      </c>
      <c r="Y476" s="14" t="s">
        <v>51</v>
      </c>
      <c r="Z476" s="14" t="s">
        <v>51</v>
      </c>
      <c r="AA476" s="14" t="s">
        <v>7</v>
      </c>
      <c r="AB476" s="14" t="s">
        <v>2637</v>
      </c>
      <c r="AC476" s="14" t="s">
        <v>8</v>
      </c>
      <c r="AD476" s="14" t="s">
        <v>32</v>
      </c>
      <c r="AE476" s="14" t="s">
        <v>5</v>
      </c>
      <c r="AF476" s="14" t="s">
        <v>290</v>
      </c>
      <c r="AG476" s="14" t="s">
        <v>291</v>
      </c>
      <c r="AH476" s="14" t="s">
        <v>2638</v>
      </c>
      <c r="AI476">
        <v>9999959</v>
      </c>
      <c r="AJ476" s="16">
        <v>45439.761921296296</v>
      </c>
      <c r="AK476">
        <v>2</v>
      </c>
      <c r="AL476">
        <v>50.5</v>
      </c>
      <c r="AM476">
        <v>9.1</v>
      </c>
      <c r="AN476">
        <v>59.6</v>
      </c>
      <c r="AO476" s="14" t="e">
        <f>VLOOKUP(PaquetesTramos_estados_1[[#This Row],[tienda_stock]],#REF!,2,0)</f>
        <v>#REF!</v>
      </c>
      <c r="AP476" s="18">
        <v>1.0138888888888888</v>
      </c>
      <c r="AQ476" s="19" t="str">
        <f>IF(PaquetesTramos_estados_1[[#This Row],[estado_paquete]]="Empaquetado","listo",PaquetesTramos_estados_1[[#This Row],[pagado]]+(PaquetesTramos_estados_1[[#This Row],[Lead Time]]-1))</f>
        <v>listo</v>
      </c>
      <c r="AR476" s="16" t="str">
        <f ca="1">IF(PaquetesTramos_estados_1[[#This Row],[estado_paquete]]="empaquetado","listo",TEXT((DAY(TODAY())-DAY(PaquetesTramos_estados_1[[#This Row],[pagado]])),"dd")&amp;" Dias")</f>
        <v>listo</v>
      </c>
      <c r="AS476" s="14" t="str">
        <f ca="1">IF(PaquetesTramos_estados_1[[#This Row],[estado_paquete]]="Empaquetado","listo",IF(NOW()&lt;PaquetesTramos_estados_1[[#This Row],[TimeLimite]],"Dentro de Tiempo","Fuera de Tiempo"))</f>
        <v>listo</v>
      </c>
      <c r="AT476" s="19" t="str">
        <f t="shared" si="7"/>
        <v>18:17</v>
      </c>
    </row>
    <row r="477" spans="1:46" x14ac:dyDescent="0.25">
      <c r="A477" s="14" t="s">
        <v>2740</v>
      </c>
      <c r="B477" s="14" t="s">
        <v>292</v>
      </c>
      <c r="C477" s="14" t="s">
        <v>39</v>
      </c>
      <c r="D477" s="14" t="s">
        <v>40</v>
      </c>
      <c r="E477" s="14" t="s">
        <v>40</v>
      </c>
      <c r="F477" s="14" t="s">
        <v>40</v>
      </c>
      <c r="G477" s="14" t="s">
        <v>35</v>
      </c>
      <c r="H477" s="14" t="s">
        <v>288</v>
      </c>
      <c r="I477" s="14" t="s">
        <v>288</v>
      </c>
      <c r="J477" s="15">
        <v>45443</v>
      </c>
      <c r="K477" s="14" t="s">
        <v>2741</v>
      </c>
      <c r="L477" s="16">
        <v>45438.91578703704</v>
      </c>
      <c r="M477" s="16">
        <v>45439.388842592591</v>
      </c>
      <c r="N477" s="16"/>
      <c r="O477" s="14" t="s">
        <v>288</v>
      </c>
      <c r="P477" s="14" t="s">
        <v>288</v>
      </c>
      <c r="Q477" s="14" t="s">
        <v>288</v>
      </c>
      <c r="R477" s="14" t="s">
        <v>288</v>
      </c>
      <c r="S477" s="14" t="s">
        <v>288</v>
      </c>
      <c r="T477" s="14" t="s">
        <v>292</v>
      </c>
      <c r="U477" s="14" t="s">
        <v>5</v>
      </c>
      <c r="V477" s="14" t="s">
        <v>6</v>
      </c>
      <c r="W477" s="14" t="s">
        <v>39</v>
      </c>
      <c r="X477" s="14" t="s">
        <v>40</v>
      </c>
      <c r="Y477" s="14" t="s">
        <v>40</v>
      </c>
      <c r="Z477" s="14" t="s">
        <v>40</v>
      </c>
      <c r="AA477" s="14" t="s">
        <v>7</v>
      </c>
      <c r="AB477" s="14" t="s">
        <v>2742</v>
      </c>
      <c r="AC477" s="14" t="s">
        <v>8</v>
      </c>
      <c r="AD477" s="14" t="s">
        <v>88</v>
      </c>
      <c r="AE477" s="14" t="s">
        <v>5</v>
      </c>
      <c r="AF477" s="14" t="s">
        <v>290</v>
      </c>
      <c r="AG477" s="14" t="s">
        <v>291</v>
      </c>
      <c r="AH477" s="14" t="s">
        <v>2743</v>
      </c>
      <c r="AI477">
        <v>23807595</v>
      </c>
      <c r="AJ477" s="16">
        <v>45438.91578703704</v>
      </c>
      <c r="AK477">
        <v>2</v>
      </c>
      <c r="AL477">
        <v>257.79000000000002</v>
      </c>
      <c r="AM477">
        <v>46.41</v>
      </c>
      <c r="AN477">
        <v>304.2</v>
      </c>
      <c r="AO477" s="14" t="e">
        <f>VLOOKUP(PaquetesTramos_estados_1[[#This Row],[tienda_stock]],#REF!,2,0)</f>
        <v>#REF!</v>
      </c>
      <c r="AP477" s="18">
        <v>1.0138888888888888</v>
      </c>
      <c r="AQ477" s="19" t="str">
        <f>IF(PaquetesTramos_estados_1[[#This Row],[estado_paquete]]="Empaquetado","listo",PaquetesTramos_estados_1[[#This Row],[pagado]]+(PaquetesTramos_estados_1[[#This Row],[Lead Time]]-1))</f>
        <v>listo</v>
      </c>
      <c r="AR477" s="16" t="str">
        <f ca="1">IF(PaquetesTramos_estados_1[[#This Row],[estado_paquete]]="empaquetado","listo",TEXT((DAY(TODAY())-DAY(PaquetesTramos_estados_1[[#This Row],[pagado]])),"dd")&amp;" Dias")</f>
        <v>listo</v>
      </c>
      <c r="AS477" s="14" t="str">
        <f ca="1">IF(PaquetesTramos_estados_1[[#This Row],[estado_paquete]]="Empaquetado","listo",IF(NOW()&lt;PaquetesTramos_estados_1[[#This Row],[TimeLimite]],"Dentro de Tiempo","Fuera de Tiempo"))</f>
        <v>listo</v>
      </c>
      <c r="AT477" s="19" t="str">
        <f t="shared" si="7"/>
        <v>21:58</v>
      </c>
    </row>
    <row r="478" spans="1:46" x14ac:dyDescent="0.25">
      <c r="A478" s="14" t="s">
        <v>2744</v>
      </c>
      <c r="B478" s="14" t="s">
        <v>292</v>
      </c>
      <c r="C478" s="14" t="s">
        <v>75</v>
      </c>
      <c r="D478" s="14" t="s">
        <v>1</v>
      </c>
      <c r="E478" s="14" t="s">
        <v>1</v>
      </c>
      <c r="F478" s="14" t="s">
        <v>19</v>
      </c>
      <c r="G478" s="14" t="s">
        <v>3</v>
      </c>
      <c r="H478" s="14" t="s">
        <v>288</v>
      </c>
      <c r="I478" s="14" t="s">
        <v>288</v>
      </c>
      <c r="J478" s="15">
        <v>45439</v>
      </c>
      <c r="K478" s="14" t="s">
        <v>2745</v>
      </c>
      <c r="L478" s="16">
        <v>45438.928993055553</v>
      </c>
      <c r="M478" s="16">
        <v>45439.7346875</v>
      </c>
      <c r="N478" s="16"/>
      <c r="O478" s="14" t="s">
        <v>288</v>
      </c>
      <c r="P478" s="14" t="s">
        <v>288</v>
      </c>
      <c r="Q478" s="14" t="s">
        <v>288</v>
      </c>
      <c r="R478" s="14" t="s">
        <v>288</v>
      </c>
      <c r="S478" s="14" t="s">
        <v>288</v>
      </c>
      <c r="T478" s="14" t="s">
        <v>292</v>
      </c>
      <c r="U478" s="14" t="s">
        <v>18</v>
      </c>
      <c r="V478" s="14" t="s">
        <v>6</v>
      </c>
      <c r="W478" s="14" t="s">
        <v>75</v>
      </c>
      <c r="X478" s="14" t="s">
        <v>1</v>
      </c>
      <c r="Y478" s="14" t="s">
        <v>1</v>
      </c>
      <c r="Z478" s="14" t="s">
        <v>19</v>
      </c>
      <c r="AA478" s="14" t="s">
        <v>7</v>
      </c>
      <c r="AB478" s="14" t="s">
        <v>2746</v>
      </c>
      <c r="AC478" s="14" t="s">
        <v>8</v>
      </c>
      <c r="AD478" s="14" t="s">
        <v>27</v>
      </c>
      <c r="AE478" s="14" t="s">
        <v>5</v>
      </c>
      <c r="AF478" s="14" t="s">
        <v>290</v>
      </c>
      <c r="AG478" s="14" t="s">
        <v>291</v>
      </c>
      <c r="AH478" s="14" t="s">
        <v>2747</v>
      </c>
      <c r="AI478">
        <v>80349991</v>
      </c>
      <c r="AJ478" s="16">
        <v>45438.928993055553</v>
      </c>
      <c r="AK478">
        <v>3</v>
      </c>
      <c r="AL478">
        <v>151.78</v>
      </c>
      <c r="AM478">
        <v>27.32</v>
      </c>
      <c r="AN478">
        <v>179.1</v>
      </c>
      <c r="AO478" s="14" t="e">
        <f>VLOOKUP(PaquetesTramos_estados_1[[#This Row],[tienda_stock]],#REF!,2,0)</f>
        <v>#REF!</v>
      </c>
      <c r="AP478" s="18">
        <v>1.0138888888888888</v>
      </c>
      <c r="AQ478" s="19" t="str">
        <f>IF(PaquetesTramos_estados_1[[#This Row],[estado_paquete]]="Empaquetado","listo",PaquetesTramos_estados_1[[#This Row],[pagado]]+(PaquetesTramos_estados_1[[#This Row],[Lead Time]]-1))</f>
        <v>listo</v>
      </c>
      <c r="AR478" s="16" t="str">
        <f ca="1">IF(PaquetesTramos_estados_1[[#This Row],[estado_paquete]]="empaquetado","listo",TEXT((DAY(TODAY())-DAY(PaquetesTramos_estados_1[[#This Row],[pagado]])),"dd")&amp;" Dias")</f>
        <v>listo</v>
      </c>
      <c r="AS478" s="14" t="str">
        <f ca="1">IF(PaquetesTramos_estados_1[[#This Row],[estado_paquete]]="Empaquetado","listo",IF(NOW()&lt;PaquetesTramos_estados_1[[#This Row],[TimeLimite]],"Dentro de Tiempo","Fuera de Tiempo"))</f>
        <v>listo</v>
      </c>
      <c r="AT478" s="19" t="str">
        <f t="shared" si="7"/>
        <v>22:17</v>
      </c>
    </row>
    <row r="479" spans="1:46" x14ac:dyDescent="0.25">
      <c r="A479" s="14" t="s">
        <v>2748</v>
      </c>
      <c r="B479" s="14" t="s">
        <v>292</v>
      </c>
      <c r="C479" s="14" t="s">
        <v>154</v>
      </c>
      <c r="D479" s="14" t="s">
        <v>91</v>
      </c>
      <c r="E479" s="14" t="s">
        <v>91</v>
      </c>
      <c r="F479" s="14" t="s">
        <v>91</v>
      </c>
      <c r="G479" s="14" t="s">
        <v>35</v>
      </c>
      <c r="H479" s="14" t="s">
        <v>288</v>
      </c>
      <c r="I479" s="14" t="s">
        <v>288</v>
      </c>
      <c r="J479" s="15">
        <v>45443</v>
      </c>
      <c r="K479" s="14" t="s">
        <v>2749</v>
      </c>
      <c r="L479" s="16">
        <v>45439.363668981481</v>
      </c>
      <c r="M479" s="16">
        <v>45439.486087962963</v>
      </c>
      <c r="N479" s="16"/>
      <c r="O479" s="14" t="s">
        <v>288</v>
      </c>
      <c r="P479" s="14" t="s">
        <v>288</v>
      </c>
      <c r="Q479" s="14" t="s">
        <v>288</v>
      </c>
      <c r="R479" s="14" t="s">
        <v>288</v>
      </c>
      <c r="S479" s="14" t="s">
        <v>288</v>
      </c>
      <c r="T479" s="14" t="s">
        <v>292</v>
      </c>
      <c r="U479" s="14" t="s">
        <v>5</v>
      </c>
      <c r="V479" s="14" t="s">
        <v>6</v>
      </c>
      <c r="W479" s="14" t="s">
        <v>154</v>
      </c>
      <c r="X479" s="14" t="s">
        <v>91</v>
      </c>
      <c r="Y479" s="14" t="s">
        <v>91</v>
      </c>
      <c r="Z479" s="14" t="s">
        <v>91</v>
      </c>
      <c r="AA479" s="14" t="s">
        <v>7</v>
      </c>
      <c r="AB479" s="14" t="s">
        <v>2750</v>
      </c>
      <c r="AC479" s="14" t="s">
        <v>8</v>
      </c>
      <c r="AD479" s="14" t="s">
        <v>88</v>
      </c>
      <c r="AE479" s="14" t="s">
        <v>5</v>
      </c>
      <c r="AF479" s="14" t="s">
        <v>290</v>
      </c>
      <c r="AG479" s="14" t="s">
        <v>291</v>
      </c>
      <c r="AH479" s="14" t="s">
        <v>2751</v>
      </c>
      <c r="AI479">
        <v>29691652</v>
      </c>
      <c r="AJ479" s="16">
        <v>45439.363668981481</v>
      </c>
      <c r="AK479">
        <v>1</v>
      </c>
      <c r="AL479">
        <v>140</v>
      </c>
      <c r="AM479">
        <v>25.2</v>
      </c>
      <c r="AN479">
        <v>165.2</v>
      </c>
      <c r="AO479" s="14" t="e">
        <f>VLOOKUP(PaquetesTramos_estados_1[[#This Row],[tienda_stock]],#REF!,2,0)</f>
        <v>#REF!</v>
      </c>
      <c r="AP479" s="18">
        <v>1.0138888888888888</v>
      </c>
      <c r="AQ479" s="19" t="str">
        <f>IF(PaquetesTramos_estados_1[[#This Row],[estado_paquete]]="Empaquetado","listo",PaquetesTramos_estados_1[[#This Row],[pagado]]+(PaquetesTramos_estados_1[[#This Row],[Lead Time]]-1))</f>
        <v>listo</v>
      </c>
      <c r="AR479" s="16" t="str">
        <f ca="1">IF(PaquetesTramos_estados_1[[#This Row],[estado_paquete]]="empaquetado","listo",TEXT((DAY(TODAY())-DAY(PaquetesTramos_estados_1[[#This Row],[pagado]])),"dd")&amp;" Dias")</f>
        <v>listo</v>
      </c>
      <c r="AS479" s="14" t="str">
        <f ca="1">IF(PaquetesTramos_estados_1[[#This Row],[estado_paquete]]="Empaquetado","listo",IF(NOW()&lt;PaquetesTramos_estados_1[[#This Row],[TimeLimite]],"Dentro de Tiempo","Fuera de Tiempo"))</f>
        <v>listo</v>
      </c>
      <c r="AT479" s="19" t="str">
        <f t="shared" si="7"/>
        <v>08:43</v>
      </c>
    </row>
    <row r="480" spans="1:46" x14ac:dyDescent="0.25">
      <c r="A480" s="14" t="s">
        <v>2752</v>
      </c>
      <c r="B480" s="14" t="s">
        <v>17</v>
      </c>
      <c r="C480" s="14" t="s">
        <v>5</v>
      </c>
      <c r="D480" s="14" t="s">
        <v>1</v>
      </c>
      <c r="E480" s="14" t="s">
        <v>1</v>
      </c>
      <c r="F480" s="14" t="s">
        <v>19</v>
      </c>
      <c r="G480" s="14" t="s">
        <v>399</v>
      </c>
      <c r="H480" s="14" t="s">
        <v>288</v>
      </c>
      <c r="I480" s="14" t="s">
        <v>288</v>
      </c>
      <c r="J480" s="15">
        <v>45441</v>
      </c>
      <c r="K480" s="14" t="s">
        <v>2753</v>
      </c>
      <c r="L480" s="16">
        <v>45439.390462962961</v>
      </c>
      <c r="M480" s="16"/>
      <c r="N480" s="16"/>
      <c r="O480" s="14" t="s">
        <v>288</v>
      </c>
      <c r="P480" s="14" t="s">
        <v>288</v>
      </c>
      <c r="Q480" s="14" t="s">
        <v>288</v>
      </c>
      <c r="R480" s="14" t="s">
        <v>288</v>
      </c>
      <c r="S480" s="14" t="s">
        <v>288</v>
      </c>
      <c r="T480" s="14" t="s">
        <v>17</v>
      </c>
      <c r="U480" s="14" t="s">
        <v>1015</v>
      </c>
      <c r="V480" s="14" t="s">
        <v>6</v>
      </c>
      <c r="W480" s="14" t="s">
        <v>294</v>
      </c>
      <c r="X480" s="14" t="s">
        <v>1</v>
      </c>
      <c r="Y480" s="14" t="s">
        <v>1</v>
      </c>
      <c r="Z480" s="14" t="s">
        <v>13</v>
      </c>
      <c r="AA480" s="14" t="s">
        <v>7</v>
      </c>
      <c r="AB480" s="14" t="s">
        <v>2754</v>
      </c>
      <c r="AC480" s="14" t="s">
        <v>8</v>
      </c>
      <c r="AD480" s="14" t="s">
        <v>32</v>
      </c>
      <c r="AE480" s="14" t="s">
        <v>5</v>
      </c>
      <c r="AF480" s="14" t="s">
        <v>290</v>
      </c>
      <c r="AG480" s="14" t="s">
        <v>291</v>
      </c>
      <c r="AH480" s="14" t="s">
        <v>2755</v>
      </c>
      <c r="AI480">
        <v>40795018</v>
      </c>
      <c r="AJ480" s="16">
        <v>45439.390462962961</v>
      </c>
      <c r="AK480">
        <v>1</v>
      </c>
      <c r="AL480">
        <v>35.42</v>
      </c>
      <c r="AM480">
        <v>6.38</v>
      </c>
      <c r="AN480">
        <v>41.8</v>
      </c>
      <c r="AO480" s="14" t="e">
        <f>VLOOKUP(PaquetesTramos_estados_1[[#This Row],[tienda_stock]],#REF!,2,0)</f>
        <v>#REF!</v>
      </c>
      <c r="AP480" s="18">
        <v>1.0138888888888888</v>
      </c>
      <c r="AQ480" s="19">
        <f>IF(PaquetesTramos_estados_1[[#This Row],[estado_paquete]]="Empaquetado","listo",PaquetesTramos_estados_1[[#This Row],[pagado]]+(PaquetesTramos_estados_1[[#This Row],[Lead Time]]-1))</f>
        <v>45439.404351851852</v>
      </c>
      <c r="AR480" s="16" t="e">
        <f ca="1">IF(PaquetesTramos_estados_1[[#This Row],[estado_paquete]]="empaquetado","listo",TEXT((DAY(TODAY())-DAY(PaquetesTramos_estados_1[[#This Row],[pagado]])),"dd")&amp;" Dias")</f>
        <v>#VALUE!</v>
      </c>
      <c r="AS4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480" s="19" t="str">
        <f t="shared" si="7"/>
        <v>09:22</v>
      </c>
    </row>
    <row r="481" spans="1:46" x14ac:dyDescent="0.25">
      <c r="A481" s="14" t="s">
        <v>2756</v>
      </c>
      <c r="B481" s="14" t="s">
        <v>292</v>
      </c>
      <c r="C481" s="14" t="s">
        <v>151</v>
      </c>
      <c r="D481" s="14" t="s">
        <v>81</v>
      </c>
      <c r="E481" s="14" t="s">
        <v>82</v>
      </c>
      <c r="F481" s="14" t="s">
        <v>82</v>
      </c>
      <c r="G481" s="14" t="s">
        <v>35</v>
      </c>
      <c r="H481" s="14" t="s">
        <v>288</v>
      </c>
      <c r="I481" s="14" t="s">
        <v>288</v>
      </c>
      <c r="J481" s="15">
        <v>45443</v>
      </c>
      <c r="K481" s="14" t="s">
        <v>2757</v>
      </c>
      <c r="L481" s="16">
        <v>45439.431087962963</v>
      </c>
      <c r="M481" s="16">
        <v>45440.197337962964</v>
      </c>
      <c r="N481" s="16"/>
      <c r="O481" s="14" t="s">
        <v>288</v>
      </c>
      <c r="P481" s="14" t="s">
        <v>288</v>
      </c>
      <c r="Q481" s="14" t="s">
        <v>288</v>
      </c>
      <c r="R481" s="14" t="s">
        <v>288</v>
      </c>
      <c r="S481" s="14" t="s">
        <v>288</v>
      </c>
      <c r="T481" s="14" t="s">
        <v>292</v>
      </c>
      <c r="U481" s="14" t="s">
        <v>5</v>
      </c>
      <c r="V481" s="14" t="s">
        <v>6</v>
      </c>
      <c r="W481" s="14" t="s">
        <v>151</v>
      </c>
      <c r="X481" s="14" t="s">
        <v>81</v>
      </c>
      <c r="Y481" s="14" t="s">
        <v>82</v>
      </c>
      <c r="Z481" s="14" t="s">
        <v>82</v>
      </c>
      <c r="AA481" s="14" t="s">
        <v>7</v>
      </c>
      <c r="AB481" s="14" t="s">
        <v>2758</v>
      </c>
      <c r="AC481" s="14" t="s">
        <v>8</v>
      </c>
      <c r="AD481" s="14" t="s">
        <v>27</v>
      </c>
      <c r="AE481" s="14" t="s">
        <v>5</v>
      </c>
      <c r="AF481" s="14" t="s">
        <v>290</v>
      </c>
      <c r="AG481" s="14" t="s">
        <v>291</v>
      </c>
      <c r="AH481" s="14" t="s">
        <v>2759</v>
      </c>
      <c r="AI481">
        <v>41649024</v>
      </c>
      <c r="AJ481" s="16">
        <v>45439.431087962963</v>
      </c>
      <c r="AK481">
        <v>10</v>
      </c>
      <c r="AL481">
        <v>323.19</v>
      </c>
      <c r="AM481">
        <v>58.21</v>
      </c>
      <c r="AN481">
        <v>381.4</v>
      </c>
      <c r="AO481" s="14" t="e">
        <f>VLOOKUP(PaquetesTramos_estados_1[[#This Row],[tienda_stock]],#REF!,2,0)</f>
        <v>#REF!</v>
      </c>
      <c r="AP481" s="18">
        <v>1.0138888888888888</v>
      </c>
      <c r="AQ481" s="19" t="str">
        <f>IF(PaquetesTramos_estados_1[[#This Row],[estado_paquete]]="Empaquetado","listo",PaquetesTramos_estados_1[[#This Row],[pagado]]+(PaquetesTramos_estados_1[[#This Row],[Lead Time]]-1))</f>
        <v>listo</v>
      </c>
      <c r="AR481" s="16" t="str">
        <f ca="1">IF(PaquetesTramos_estados_1[[#This Row],[estado_paquete]]="empaquetado","listo",TEXT((DAY(TODAY())-DAY(PaquetesTramos_estados_1[[#This Row],[pagado]])),"dd")&amp;" Dias")</f>
        <v>listo</v>
      </c>
      <c r="AS481" s="14" t="str">
        <f ca="1">IF(PaquetesTramos_estados_1[[#This Row],[estado_paquete]]="Empaquetado","listo",IF(NOW()&lt;PaquetesTramos_estados_1[[#This Row],[TimeLimite]],"Dentro de Tiempo","Fuera de Tiempo"))</f>
        <v>listo</v>
      </c>
      <c r="AT481" s="19" t="str">
        <f t="shared" si="7"/>
        <v>10:20</v>
      </c>
    </row>
    <row r="482" spans="1:46" x14ac:dyDescent="0.25">
      <c r="A482" s="14" t="s">
        <v>2760</v>
      </c>
      <c r="B482" s="14" t="s">
        <v>292</v>
      </c>
      <c r="C482" s="14" t="s">
        <v>61</v>
      </c>
      <c r="D482" s="14" t="s">
        <v>1</v>
      </c>
      <c r="E482" s="14" t="s">
        <v>1</v>
      </c>
      <c r="F482" s="14" t="s">
        <v>62</v>
      </c>
      <c r="G482" s="14" t="s">
        <v>399</v>
      </c>
      <c r="H482" s="14" t="s">
        <v>288</v>
      </c>
      <c r="I482" s="14" t="s">
        <v>288</v>
      </c>
      <c r="J482" s="15">
        <v>45440</v>
      </c>
      <c r="K482" s="14" t="s">
        <v>2761</v>
      </c>
      <c r="L482" s="16">
        <v>45439.498483796298</v>
      </c>
      <c r="M482" s="16">
        <v>45439.695104166669</v>
      </c>
      <c r="N482" s="16"/>
      <c r="O482" s="14" t="s">
        <v>288</v>
      </c>
      <c r="P482" s="14" t="s">
        <v>288</v>
      </c>
      <c r="Q482" s="14" t="s">
        <v>288</v>
      </c>
      <c r="R482" s="14" t="s">
        <v>288</v>
      </c>
      <c r="S482" s="14" t="s">
        <v>288</v>
      </c>
      <c r="T482" s="14" t="s">
        <v>292</v>
      </c>
      <c r="U482" s="14" t="s">
        <v>5</v>
      </c>
      <c r="V482" s="14" t="s">
        <v>6</v>
      </c>
      <c r="W482" s="14" t="s">
        <v>61</v>
      </c>
      <c r="X482" s="14" t="s">
        <v>1</v>
      </c>
      <c r="Y482" s="14" t="s">
        <v>1</v>
      </c>
      <c r="Z482" s="14" t="s">
        <v>62</v>
      </c>
      <c r="AA482" s="14" t="s">
        <v>7</v>
      </c>
      <c r="AB482" s="14" t="s">
        <v>2762</v>
      </c>
      <c r="AC482" s="14" t="s">
        <v>8</v>
      </c>
      <c r="AD482" s="14" t="s">
        <v>9</v>
      </c>
      <c r="AE482" s="14" t="s">
        <v>61</v>
      </c>
      <c r="AF482" s="14" t="s">
        <v>290</v>
      </c>
      <c r="AG482" s="14" t="s">
        <v>291</v>
      </c>
      <c r="AH482" s="14" t="s">
        <v>2763</v>
      </c>
      <c r="AI482">
        <v>9156077</v>
      </c>
      <c r="AJ482" s="16">
        <v>45439.498483796298</v>
      </c>
      <c r="AK482">
        <v>1</v>
      </c>
      <c r="AL482">
        <v>128.63999999999999</v>
      </c>
      <c r="AM482">
        <v>23.16</v>
      </c>
      <c r="AN482">
        <v>151.80000000000001</v>
      </c>
      <c r="AO482" s="14" t="e">
        <f>VLOOKUP(PaquetesTramos_estados_1[[#This Row],[tienda_stock]],#REF!,2,0)</f>
        <v>#REF!</v>
      </c>
      <c r="AP482" s="18">
        <v>1.0138888888888888</v>
      </c>
      <c r="AQ482" s="19" t="str">
        <f>IF(PaquetesTramos_estados_1[[#This Row],[estado_paquete]]="Empaquetado","listo",PaquetesTramos_estados_1[[#This Row],[pagado]]+(PaquetesTramos_estados_1[[#This Row],[Lead Time]]-1))</f>
        <v>listo</v>
      </c>
      <c r="AR482" s="16" t="str">
        <f ca="1">IF(PaquetesTramos_estados_1[[#This Row],[estado_paquete]]="empaquetado","listo",TEXT((DAY(TODAY())-DAY(PaquetesTramos_estados_1[[#This Row],[pagado]])),"dd")&amp;" Dias")</f>
        <v>listo</v>
      </c>
      <c r="AS482" s="14" t="str">
        <f ca="1">IF(PaquetesTramos_estados_1[[#This Row],[estado_paquete]]="Empaquetado","listo",IF(NOW()&lt;PaquetesTramos_estados_1[[#This Row],[TimeLimite]],"Dentro de Tiempo","Fuera de Tiempo"))</f>
        <v>listo</v>
      </c>
      <c r="AT482" s="19" t="str">
        <f t="shared" si="7"/>
        <v>11:57</v>
      </c>
    </row>
    <row r="483" spans="1:46" x14ac:dyDescent="0.25">
      <c r="A483" s="14" t="s">
        <v>2764</v>
      </c>
      <c r="B483" s="14" t="s">
        <v>292</v>
      </c>
      <c r="C483" s="14" t="s">
        <v>2765</v>
      </c>
      <c r="D483" s="14" t="s">
        <v>1</v>
      </c>
      <c r="E483" s="14" t="s">
        <v>137</v>
      </c>
      <c r="F483" s="14" t="s">
        <v>138</v>
      </c>
      <c r="G483" s="14" t="s">
        <v>35</v>
      </c>
      <c r="H483" s="14" t="s">
        <v>288</v>
      </c>
      <c r="I483" s="14" t="s">
        <v>288</v>
      </c>
      <c r="J483" s="15">
        <v>45442</v>
      </c>
      <c r="K483" s="14" t="s">
        <v>2766</v>
      </c>
      <c r="L483" s="16">
        <v>45439.514374999999</v>
      </c>
      <c r="M483" s="16">
        <v>45439.716886574075</v>
      </c>
      <c r="N483" s="16"/>
      <c r="O483" s="14" t="s">
        <v>288</v>
      </c>
      <c r="P483" s="14" t="s">
        <v>288</v>
      </c>
      <c r="Q483" s="14" t="s">
        <v>288</v>
      </c>
      <c r="R483" s="14" t="s">
        <v>288</v>
      </c>
      <c r="S483" s="14" t="s">
        <v>288</v>
      </c>
      <c r="T483" s="14" t="s">
        <v>292</v>
      </c>
      <c r="U483" s="14" t="s">
        <v>5</v>
      </c>
      <c r="V483" s="14" t="s">
        <v>6</v>
      </c>
      <c r="W483" s="14" t="s">
        <v>2765</v>
      </c>
      <c r="X483" s="14" t="s">
        <v>1</v>
      </c>
      <c r="Y483" s="14" t="s">
        <v>137</v>
      </c>
      <c r="Z483" s="14" t="s">
        <v>138</v>
      </c>
      <c r="AA483" s="14" t="s">
        <v>7</v>
      </c>
      <c r="AB483" s="14" t="s">
        <v>2767</v>
      </c>
      <c r="AC483" s="14" t="s">
        <v>8</v>
      </c>
      <c r="AD483" s="14" t="s">
        <v>9</v>
      </c>
      <c r="AE483" s="14" t="s">
        <v>2765</v>
      </c>
      <c r="AF483" s="14" t="s">
        <v>290</v>
      </c>
      <c r="AG483" s="14" t="s">
        <v>291</v>
      </c>
      <c r="AH483" s="14" t="s">
        <v>2768</v>
      </c>
      <c r="AI483">
        <v>15604220</v>
      </c>
      <c r="AJ483" s="16">
        <v>45439.514374999999</v>
      </c>
      <c r="AK483">
        <v>1</v>
      </c>
      <c r="AL483">
        <v>120.59</v>
      </c>
      <c r="AM483">
        <v>21.71</v>
      </c>
      <c r="AN483">
        <v>142.30000000000001</v>
      </c>
      <c r="AO483" s="14" t="e">
        <f>VLOOKUP(PaquetesTramos_estados_1[[#This Row],[tienda_stock]],#REF!,2,0)</f>
        <v>#REF!</v>
      </c>
      <c r="AP483" s="18">
        <v>1.0138888888888888</v>
      </c>
      <c r="AQ483" s="19" t="str">
        <f>IF(PaquetesTramos_estados_1[[#This Row],[estado_paquete]]="Empaquetado","listo",PaquetesTramos_estados_1[[#This Row],[pagado]]+(PaquetesTramos_estados_1[[#This Row],[Lead Time]]-1))</f>
        <v>listo</v>
      </c>
      <c r="AR483" s="16" t="str">
        <f ca="1">IF(PaquetesTramos_estados_1[[#This Row],[estado_paquete]]="empaquetado","listo",TEXT((DAY(TODAY())-DAY(PaquetesTramos_estados_1[[#This Row],[pagado]])),"dd")&amp;" Dias")</f>
        <v>listo</v>
      </c>
      <c r="AS483" s="14" t="str">
        <f ca="1">IF(PaquetesTramos_estados_1[[#This Row],[estado_paquete]]="Empaquetado","listo",IF(NOW()&lt;PaquetesTramos_estados_1[[#This Row],[TimeLimite]],"Dentro de Tiempo","Fuera de Tiempo"))</f>
        <v>listo</v>
      </c>
      <c r="AT483" s="19" t="str">
        <f t="shared" si="7"/>
        <v>12:20</v>
      </c>
    </row>
    <row r="484" spans="1:46" x14ac:dyDescent="0.25">
      <c r="A484" s="14" t="s">
        <v>2769</v>
      </c>
      <c r="B484" s="14" t="s">
        <v>292</v>
      </c>
      <c r="C484" s="14" t="s">
        <v>288</v>
      </c>
      <c r="D484" s="14" t="s">
        <v>1</v>
      </c>
      <c r="E484" s="14" t="s">
        <v>1</v>
      </c>
      <c r="F484" s="14" t="s">
        <v>25</v>
      </c>
      <c r="G484" s="14" t="s">
        <v>494</v>
      </c>
      <c r="H484" s="14" t="s">
        <v>2770</v>
      </c>
      <c r="I484" s="14" t="s">
        <v>288</v>
      </c>
      <c r="J484" s="15">
        <v>45440</v>
      </c>
      <c r="K484" s="14" t="s">
        <v>2771</v>
      </c>
      <c r="L484" s="16">
        <v>45439.596643518518</v>
      </c>
      <c r="M484" s="16">
        <v>45439.786898148152</v>
      </c>
      <c r="N484" s="16"/>
      <c r="O484" s="14" t="s">
        <v>288</v>
      </c>
      <c r="P484" s="14" t="s">
        <v>288</v>
      </c>
      <c r="Q484" s="14" t="s">
        <v>288</v>
      </c>
      <c r="R484" s="14" t="s">
        <v>288</v>
      </c>
      <c r="S484" s="14" t="s">
        <v>288</v>
      </c>
      <c r="T484" s="14" t="s">
        <v>292</v>
      </c>
      <c r="U484" s="14" t="s">
        <v>5</v>
      </c>
      <c r="V484" s="14" t="s">
        <v>87</v>
      </c>
      <c r="W484" s="14" t="s">
        <v>288</v>
      </c>
      <c r="X484" s="14" t="s">
        <v>288</v>
      </c>
      <c r="Y484" s="14" t="s">
        <v>288</v>
      </c>
      <c r="Z484" s="14" t="s">
        <v>288</v>
      </c>
      <c r="AA484" s="14" t="s">
        <v>7</v>
      </c>
      <c r="AB484" s="14" t="s">
        <v>2772</v>
      </c>
      <c r="AC484" s="14" t="s">
        <v>8</v>
      </c>
      <c r="AD484" s="14" t="s">
        <v>88</v>
      </c>
      <c r="AE484" s="14" t="s">
        <v>5</v>
      </c>
      <c r="AF484" s="14" t="s">
        <v>290</v>
      </c>
      <c r="AG484" s="14" t="s">
        <v>291</v>
      </c>
      <c r="AH484" s="14" t="s">
        <v>2773</v>
      </c>
      <c r="AI484">
        <v>73203244</v>
      </c>
      <c r="AJ484" s="16">
        <v>45439.596643518518</v>
      </c>
      <c r="AK484">
        <v>1</v>
      </c>
      <c r="AL484">
        <v>47.29</v>
      </c>
      <c r="AM484">
        <v>8.51</v>
      </c>
      <c r="AN484">
        <v>55.8</v>
      </c>
      <c r="AO484" s="14" t="e">
        <f>VLOOKUP(PaquetesTramos_estados_1[[#This Row],[tienda_stock]],#REF!,2,0)</f>
        <v>#REF!</v>
      </c>
      <c r="AP484" s="18">
        <v>1.0138888888888888</v>
      </c>
      <c r="AQ484" s="19" t="str">
        <f>IF(PaquetesTramos_estados_1[[#This Row],[estado_paquete]]="Empaquetado","listo",PaquetesTramos_estados_1[[#This Row],[pagado]]+(PaquetesTramos_estados_1[[#This Row],[Lead Time]]-1))</f>
        <v>listo</v>
      </c>
      <c r="AR484" s="16" t="str">
        <f ca="1">IF(PaquetesTramos_estados_1[[#This Row],[estado_paquete]]="empaquetado","listo",TEXT((DAY(TODAY())-DAY(PaquetesTramos_estados_1[[#This Row],[pagado]])),"dd")&amp;" Dias")</f>
        <v>listo</v>
      </c>
      <c r="AS484" s="14" t="str">
        <f ca="1">IF(PaquetesTramos_estados_1[[#This Row],[estado_paquete]]="Empaquetado","listo",IF(NOW()&lt;PaquetesTramos_estados_1[[#This Row],[TimeLimite]],"Dentro de Tiempo","Fuera de Tiempo"))</f>
        <v>listo</v>
      </c>
      <c r="AT484" s="19" t="str">
        <f t="shared" si="7"/>
        <v>14:19</v>
      </c>
    </row>
    <row r="485" spans="1:46" x14ac:dyDescent="0.25">
      <c r="A485" s="14" t="s">
        <v>2774</v>
      </c>
      <c r="B485" s="14" t="s">
        <v>292</v>
      </c>
      <c r="C485" s="14" t="s">
        <v>123</v>
      </c>
      <c r="D485" s="14" t="s">
        <v>105</v>
      </c>
      <c r="E485" s="14" t="s">
        <v>105</v>
      </c>
      <c r="F485" s="14" t="s">
        <v>105</v>
      </c>
      <c r="G485" s="14" t="s">
        <v>30</v>
      </c>
      <c r="H485" s="14" t="s">
        <v>2775</v>
      </c>
      <c r="I485" s="14" t="s">
        <v>288</v>
      </c>
      <c r="J485" s="15">
        <v>45448</v>
      </c>
      <c r="K485" s="14" t="s">
        <v>2776</v>
      </c>
      <c r="L485" s="16">
        <v>45439.561064814814</v>
      </c>
      <c r="M485" s="16">
        <v>45439.567152777781</v>
      </c>
      <c r="N485" s="16"/>
      <c r="O485" s="14" t="s">
        <v>288</v>
      </c>
      <c r="P485" s="14" t="s">
        <v>288</v>
      </c>
      <c r="Q485" s="14" t="s">
        <v>288</v>
      </c>
      <c r="R485" s="14" t="s">
        <v>288</v>
      </c>
      <c r="S485" s="14" t="s">
        <v>288</v>
      </c>
      <c r="T485" s="14" t="s">
        <v>292</v>
      </c>
      <c r="U485" s="14" t="s">
        <v>151</v>
      </c>
      <c r="V485" s="14" t="s">
        <v>6</v>
      </c>
      <c r="W485" s="14" t="s">
        <v>123</v>
      </c>
      <c r="X485" s="14" t="s">
        <v>105</v>
      </c>
      <c r="Y485" s="14" t="s">
        <v>105</v>
      </c>
      <c r="Z485" s="14" t="s">
        <v>105</v>
      </c>
      <c r="AA485" s="14" t="s">
        <v>7</v>
      </c>
      <c r="AB485" s="14" t="s">
        <v>2654</v>
      </c>
      <c r="AC485" s="14" t="s">
        <v>8</v>
      </c>
      <c r="AD485" s="14" t="s">
        <v>27</v>
      </c>
      <c r="AE485" s="14" t="s">
        <v>5</v>
      </c>
      <c r="AF485" s="14" t="s">
        <v>290</v>
      </c>
      <c r="AG485" s="14" t="s">
        <v>291</v>
      </c>
      <c r="AH485" s="14" t="s">
        <v>2655</v>
      </c>
      <c r="AI485">
        <v>76275464</v>
      </c>
      <c r="AJ485" s="16">
        <v>45439.561064814814</v>
      </c>
      <c r="AK485">
        <v>2</v>
      </c>
      <c r="AL485">
        <v>58.98</v>
      </c>
      <c r="AM485">
        <v>10.62</v>
      </c>
      <c r="AN485">
        <v>69.599999999999994</v>
      </c>
      <c r="AO485" s="14" t="e">
        <f>VLOOKUP(PaquetesTramos_estados_1[[#This Row],[tienda_stock]],#REF!,2,0)</f>
        <v>#REF!</v>
      </c>
      <c r="AP485" s="18">
        <v>1.0138888888888888</v>
      </c>
      <c r="AQ485" s="19" t="str">
        <f>IF(PaquetesTramos_estados_1[[#This Row],[estado_paquete]]="Empaquetado","listo",PaquetesTramos_estados_1[[#This Row],[pagado]]+(PaquetesTramos_estados_1[[#This Row],[Lead Time]]-1))</f>
        <v>listo</v>
      </c>
      <c r="AR485" s="16" t="str">
        <f ca="1">IF(PaquetesTramos_estados_1[[#This Row],[estado_paquete]]="empaquetado","listo",TEXT((DAY(TODAY())-DAY(PaquetesTramos_estados_1[[#This Row],[pagado]])),"dd")&amp;" Dias")</f>
        <v>listo</v>
      </c>
      <c r="AS485" s="14" t="str">
        <f ca="1">IF(PaquetesTramos_estados_1[[#This Row],[estado_paquete]]="Empaquetado","listo",IF(NOW()&lt;PaquetesTramos_estados_1[[#This Row],[TimeLimite]],"Dentro de Tiempo","Fuera de Tiempo"))</f>
        <v>listo</v>
      </c>
      <c r="AT485" s="19" t="str">
        <f t="shared" si="7"/>
        <v>13:27</v>
      </c>
    </row>
    <row r="486" spans="1:46" x14ac:dyDescent="0.25">
      <c r="A486" s="14" t="s">
        <v>2777</v>
      </c>
      <c r="B486" s="14" t="s">
        <v>17</v>
      </c>
      <c r="C486" s="14" t="s">
        <v>5</v>
      </c>
      <c r="D486" s="14" t="s">
        <v>1</v>
      </c>
      <c r="E486" s="14" t="s">
        <v>1</v>
      </c>
      <c r="F486" s="14" t="s">
        <v>19</v>
      </c>
      <c r="G486" s="14" t="s">
        <v>3</v>
      </c>
      <c r="H486" s="14" t="s">
        <v>288</v>
      </c>
      <c r="I486" s="14" t="s">
        <v>288</v>
      </c>
      <c r="J486" s="15">
        <v>45444</v>
      </c>
      <c r="K486" s="14" t="s">
        <v>2778</v>
      </c>
      <c r="L486" s="16">
        <v>45439.625474537039</v>
      </c>
      <c r="M486" s="16"/>
      <c r="N486" s="16"/>
      <c r="O486" s="14" t="s">
        <v>288</v>
      </c>
      <c r="P486" s="14" t="s">
        <v>288</v>
      </c>
      <c r="Q486" s="14" t="s">
        <v>288</v>
      </c>
      <c r="R486" s="14" t="s">
        <v>288</v>
      </c>
      <c r="S486" s="14" t="s">
        <v>288</v>
      </c>
      <c r="T486" s="14" t="s">
        <v>17</v>
      </c>
      <c r="U486" s="14" t="s">
        <v>18</v>
      </c>
      <c r="V486" s="14" t="s">
        <v>6</v>
      </c>
      <c r="W486" s="14" t="s">
        <v>122</v>
      </c>
      <c r="X486" s="14" t="s">
        <v>77</v>
      </c>
      <c r="Y486" s="14" t="s">
        <v>78</v>
      </c>
      <c r="Z486" s="14" t="s">
        <v>227</v>
      </c>
      <c r="AA486" s="14" t="s">
        <v>7</v>
      </c>
      <c r="AB486" s="14" t="s">
        <v>2779</v>
      </c>
      <c r="AC486" s="14" t="s">
        <v>8</v>
      </c>
      <c r="AD486" s="14" t="s">
        <v>32</v>
      </c>
      <c r="AE486" s="14" t="s">
        <v>5</v>
      </c>
      <c r="AF486" s="14" t="s">
        <v>290</v>
      </c>
      <c r="AG486" s="14" t="s">
        <v>291</v>
      </c>
      <c r="AH486" s="14" t="s">
        <v>2780</v>
      </c>
      <c r="AI486">
        <v>42591607</v>
      </c>
      <c r="AJ486" s="16">
        <v>45439.625474537039</v>
      </c>
      <c r="AK486">
        <v>3</v>
      </c>
      <c r="AL486">
        <v>277.02999999999997</v>
      </c>
      <c r="AM486">
        <v>49.87</v>
      </c>
      <c r="AN486">
        <v>326.89999999999998</v>
      </c>
      <c r="AO486" s="14" t="e">
        <f>VLOOKUP(PaquetesTramos_estados_1[[#This Row],[tienda_stock]],#REF!,2,0)</f>
        <v>#REF!</v>
      </c>
      <c r="AP486" s="18">
        <v>1.0138888888888888</v>
      </c>
      <c r="AQ486" s="19">
        <f>IF(PaquetesTramos_estados_1[[#This Row],[estado_paquete]]="Empaquetado","listo",PaquetesTramos_estados_1[[#This Row],[pagado]]+(PaquetesTramos_estados_1[[#This Row],[Lead Time]]-1))</f>
        <v>45439.639363425929</v>
      </c>
      <c r="AR486" s="16" t="e">
        <f ca="1">IF(PaquetesTramos_estados_1[[#This Row],[estado_paquete]]="empaquetado","listo",TEXT((DAY(TODAY())-DAY(PaquetesTramos_estados_1[[#This Row],[pagado]])),"dd")&amp;" Dias")</f>
        <v>#VALUE!</v>
      </c>
      <c r="AS4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486" s="19" t="str">
        <f t="shared" si="7"/>
        <v>15:00</v>
      </c>
    </row>
    <row r="487" spans="1:46" x14ac:dyDescent="0.25">
      <c r="A487" s="14" t="s">
        <v>2781</v>
      </c>
      <c r="B487" s="14" t="s">
        <v>17</v>
      </c>
      <c r="C487" s="14" t="s">
        <v>5</v>
      </c>
      <c r="D487" s="14" t="s">
        <v>1</v>
      </c>
      <c r="E487" s="14" t="s">
        <v>1</v>
      </c>
      <c r="F487" s="14" t="s">
        <v>19</v>
      </c>
      <c r="G487" s="14" t="s">
        <v>3</v>
      </c>
      <c r="H487" s="14" t="s">
        <v>288</v>
      </c>
      <c r="I487" s="14" t="s">
        <v>288</v>
      </c>
      <c r="J487" s="15">
        <v>45440</v>
      </c>
      <c r="K487" s="14" t="s">
        <v>2782</v>
      </c>
      <c r="L487" s="16">
        <v>45439.67827546296</v>
      </c>
      <c r="M487" s="16"/>
      <c r="N487" s="16"/>
      <c r="O487" s="14" t="s">
        <v>288</v>
      </c>
      <c r="P487" s="14" t="s">
        <v>288</v>
      </c>
      <c r="Q487" s="14" t="s">
        <v>288</v>
      </c>
      <c r="R487" s="14" t="s">
        <v>288</v>
      </c>
      <c r="S487" s="14" t="s">
        <v>288</v>
      </c>
      <c r="T487" s="14" t="s">
        <v>17</v>
      </c>
      <c r="U487" s="14" t="s">
        <v>18</v>
      </c>
      <c r="V487" s="14" t="s">
        <v>6</v>
      </c>
      <c r="W487" s="14" t="s">
        <v>21</v>
      </c>
      <c r="X487" s="14" t="s">
        <v>1</v>
      </c>
      <c r="Y487" s="14" t="s">
        <v>1</v>
      </c>
      <c r="Z487" s="14" t="s">
        <v>113</v>
      </c>
      <c r="AA487" s="14" t="s">
        <v>7</v>
      </c>
      <c r="AB487" s="14" t="s">
        <v>2783</v>
      </c>
      <c r="AC487" s="14" t="s">
        <v>8</v>
      </c>
      <c r="AD487" s="14" t="s">
        <v>9</v>
      </c>
      <c r="AE487" s="14" t="s">
        <v>21</v>
      </c>
      <c r="AF487" s="14" t="s">
        <v>290</v>
      </c>
      <c r="AG487" s="14" t="s">
        <v>291</v>
      </c>
      <c r="AH487" s="14" t="s">
        <v>2784</v>
      </c>
      <c r="AI487">
        <v>43659645</v>
      </c>
      <c r="AJ487" s="16">
        <v>45439.67827546296</v>
      </c>
      <c r="AK487">
        <v>1</v>
      </c>
      <c r="AL487">
        <v>113.73</v>
      </c>
      <c r="AM487">
        <v>20.47</v>
      </c>
      <c r="AN487">
        <v>134.19999999999999</v>
      </c>
      <c r="AO487" s="14" t="e">
        <f>VLOOKUP(PaquetesTramos_estados_1[[#This Row],[tienda_stock]],#REF!,2,0)</f>
        <v>#REF!</v>
      </c>
      <c r="AP487" s="18">
        <v>1.0138888888888888</v>
      </c>
      <c r="AQ487" s="19">
        <f>IF(PaquetesTramos_estados_1[[#This Row],[estado_paquete]]="Empaquetado","listo",PaquetesTramos_estados_1[[#This Row],[pagado]]+(PaquetesTramos_estados_1[[#This Row],[Lead Time]]-1))</f>
        <v>45439.692164351851</v>
      </c>
      <c r="AR487" s="16" t="e">
        <f ca="1">IF(PaquetesTramos_estados_1[[#This Row],[estado_paquete]]="empaquetado","listo",TEXT((DAY(TODAY())-DAY(PaquetesTramos_estados_1[[#This Row],[pagado]])),"dd")&amp;" Dias")</f>
        <v>#VALUE!</v>
      </c>
      <c r="AS4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487" s="19" t="str">
        <f t="shared" si="7"/>
        <v>16:16</v>
      </c>
    </row>
    <row r="488" spans="1:46" x14ac:dyDescent="0.25">
      <c r="A488" s="14" t="s">
        <v>2785</v>
      </c>
      <c r="B488" s="14" t="s">
        <v>17</v>
      </c>
      <c r="C488" s="14" t="s">
        <v>5</v>
      </c>
      <c r="D488" s="14" t="s">
        <v>1</v>
      </c>
      <c r="E488" s="14" t="s">
        <v>1</v>
      </c>
      <c r="F488" s="14" t="s">
        <v>19</v>
      </c>
      <c r="G488" s="14" t="s">
        <v>3</v>
      </c>
      <c r="H488" s="14" t="s">
        <v>288</v>
      </c>
      <c r="I488" s="14" t="s">
        <v>288</v>
      </c>
      <c r="J488" s="15">
        <v>45443</v>
      </c>
      <c r="K488" s="14" t="s">
        <v>2786</v>
      </c>
      <c r="L488" s="16">
        <v>45439.708715277775</v>
      </c>
      <c r="M488" s="16"/>
      <c r="N488" s="16"/>
      <c r="O488" s="14" t="s">
        <v>288</v>
      </c>
      <c r="P488" s="14" t="s">
        <v>288</v>
      </c>
      <c r="Q488" s="14" t="s">
        <v>288</v>
      </c>
      <c r="R488" s="14" t="s">
        <v>288</v>
      </c>
      <c r="S488" s="14" t="s">
        <v>288</v>
      </c>
      <c r="T488" s="14" t="s">
        <v>17</v>
      </c>
      <c r="U488" s="14" t="s">
        <v>18</v>
      </c>
      <c r="V488" s="14" t="s">
        <v>6</v>
      </c>
      <c r="W488" s="14" t="s">
        <v>67</v>
      </c>
      <c r="X488" s="14" t="s">
        <v>64</v>
      </c>
      <c r="Y488" s="14" t="s">
        <v>65</v>
      </c>
      <c r="Z488" s="14" t="s">
        <v>66</v>
      </c>
      <c r="AA488" s="14" t="s">
        <v>7</v>
      </c>
      <c r="AB488" s="14" t="s">
        <v>2787</v>
      </c>
      <c r="AC488" s="14" t="s">
        <v>8</v>
      </c>
      <c r="AD488" s="14" t="s">
        <v>88</v>
      </c>
      <c r="AE488" s="14" t="s">
        <v>5</v>
      </c>
      <c r="AF488" s="14" t="s">
        <v>290</v>
      </c>
      <c r="AG488" s="14" t="s">
        <v>291</v>
      </c>
      <c r="AH488" s="14" t="s">
        <v>2788</v>
      </c>
      <c r="AI488">
        <v>70002593</v>
      </c>
      <c r="AJ488" s="16">
        <v>45439.708715277775</v>
      </c>
      <c r="AK488">
        <v>1</v>
      </c>
      <c r="AL488">
        <v>171.44</v>
      </c>
      <c r="AM488">
        <v>30.86</v>
      </c>
      <c r="AN488">
        <v>202.3</v>
      </c>
      <c r="AO488" s="14" t="e">
        <f>VLOOKUP(PaquetesTramos_estados_1[[#This Row],[tienda_stock]],#REF!,2,0)</f>
        <v>#REF!</v>
      </c>
      <c r="AP488" s="18">
        <v>1.0138888888888888</v>
      </c>
      <c r="AQ488" s="19">
        <f>IF(PaquetesTramos_estados_1[[#This Row],[estado_paquete]]="Empaquetado","listo",PaquetesTramos_estados_1[[#This Row],[pagado]]+(PaquetesTramos_estados_1[[#This Row],[Lead Time]]-1))</f>
        <v>45439.722604166665</v>
      </c>
      <c r="AR488" s="16" t="e">
        <f ca="1">IF(PaquetesTramos_estados_1[[#This Row],[estado_paquete]]="empaquetado","listo",TEXT((DAY(TODAY())-DAY(PaquetesTramos_estados_1[[#This Row],[pagado]])),"dd")&amp;" Dias")</f>
        <v>#VALUE!</v>
      </c>
      <c r="AS4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488" s="19" t="str">
        <f t="shared" si="7"/>
        <v>17:00</v>
      </c>
    </row>
    <row r="489" spans="1:46" x14ac:dyDescent="0.25">
      <c r="A489" s="14" t="s">
        <v>2789</v>
      </c>
      <c r="B489" s="14" t="s">
        <v>292</v>
      </c>
      <c r="C489" s="14" t="s">
        <v>544</v>
      </c>
      <c r="D489" s="14" t="s">
        <v>1</v>
      </c>
      <c r="E489" s="14" t="s">
        <v>1</v>
      </c>
      <c r="F489" s="14" t="s">
        <v>545</v>
      </c>
      <c r="G489" s="14" t="s">
        <v>35</v>
      </c>
      <c r="H489" s="14" t="s">
        <v>288</v>
      </c>
      <c r="I489" s="14" t="s">
        <v>288</v>
      </c>
      <c r="J489" s="15">
        <v>45440</v>
      </c>
      <c r="K489" s="14" t="s">
        <v>2790</v>
      </c>
      <c r="L489" s="16">
        <v>45439.778391203705</v>
      </c>
      <c r="M489" s="16">
        <v>45440.338090277779</v>
      </c>
      <c r="N489" s="16"/>
      <c r="O489" s="14" t="s">
        <v>288</v>
      </c>
      <c r="P489" s="14" t="s">
        <v>288</v>
      </c>
      <c r="Q489" s="14" t="s">
        <v>288</v>
      </c>
      <c r="R489" s="14" t="s">
        <v>288</v>
      </c>
      <c r="S489" s="14" t="s">
        <v>288</v>
      </c>
      <c r="T489" s="14" t="s">
        <v>292</v>
      </c>
      <c r="U489" s="14" t="s">
        <v>5</v>
      </c>
      <c r="V489" s="14" t="s">
        <v>6</v>
      </c>
      <c r="W489" s="14" t="s">
        <v>544</v>
      </c>
      <c r="X489" s="14" t="s">
        <v>1</v>
      </c>
      <c r="Y489" s="14" t="s">
        <v>1</v>
      </c>
      <c r="Z489" s="14" t="s">
        <v>545</v>
      </c>
      <c r="AA489" s="14" t="s">
        <v>7</v>
      </c>
      <c r="AB489" s="14" t="s">
        <v>2791</v>
      </c>
      <c r="AC489" s="14" t="s">
        <v>8</v>
      </c>
      <c r="AD489" s="14" t="s">
        <v>10</v>
      </c>
      <c r="AE489" s="14" t="s">
        <v>544</v>
      </c>
      <c r="AF489" s="14" t="s">
        <v>290</v>
      </c>
      <c r="AG489" s="14" t="s">
        <v>291</v>
      </c>
      <c r="AH489" s="14" t="s">
        <v>2792</v>
      </c>
      <c r="AI489">
        <v>10819471</v>
      </c>
      <c r="AJ489" s="16">
        <v>45439.778391203705</v>
      </c>
      <c r="AK489">
        <v>1</v>
      </c>
      <c r="AL489">
        <v>48.73</v>
      </c>
      <c r="AM489">
        <v>8.77</v>
      </c>
      <c r="AN489">
        <v>57.5</v>
      </c>
      <c r="AO489" s="14" t="e">
        <f>VLOOKUP(PaquetesTramos_estados_1[[#This Row],[tienda_stock]],#REF!,2,0)</f>
        <v>#REF!</v>
      </c>
      <c r="AP489" s="18">
        <v>1.0138888888888888</v>
      </c>
      <c r="AQ489" s="19" t="str">
        <f>IF(PaquetesTramos_estados_1[[#This Row],[estado_paquete]]="Empaquetado","listo",PaquetesTramos_estados_1[[#This Row],[pagado]]+(PaquetesTramos_estados_1[[#This Row],[Lead Time]]-1))</f>
        <v>listo</v>
      </c>
      <c r="AR489" s="16" t="str">
        <f ca="1">IF(PaquetesTramos_estados_1[[#This Row],[estado_paquete]]="empaquetado","listo",TEXT((DAY(TODAY())-DAY(PaquetesTramos_estados_1[[#This Row],[pagado]])),"dd")&amp;" Dias")</f>
        <v>listo</v>
      </c>
      <c r="AS489" s="14" t="str">
        <f ca="1">IF(PaquetesTramos_estados_1[[#This Row],[estado_paquete]]="Empaquetado","listo",IF(NOW()&lt;PaquetesTramos_estados_1[[#This Row],[TimeLimite]],"Dentro de Tiempo","Fuera de Tiempo"))</f>
        <v>listo</v>
      </c>
      <c r="AT489" s="19" t="str">
        <f t="shared" si="7"/>
        <v>18:40</v>
      </c>
    </row>
    <row r="490" spans="1:46" x14ac:dyDescent="0.25">
      <c r="A490" s="14" t="s">
        <v>2793</v>
      </c>
      <c r="B490" s="14" t="s">
        <v>20</v>
      </c>
      <c r="C490" s="14" t="s">
        <v>52</v>
      </c>
      <c r="D490" s="14" t="s">
        <v>53</v>
      </c>
      <c r="E490" s="14" t="s">
        <v>54</v>
      </c>
      <c r="F490" s="14" t="s">
        <v>55</v>
      </c>
      <c r="G490" s="14" t="s">
        <v>35</v>
      </c>
      <c r="H490" s="14" t="s">
        <v>288</v>
      </c>
      <c r="I490" s="14" t="s">
        <v>288</v>
      </c>
      <c r="J490" s="15">
        <v>45444</v>
      </c>
      <c r="K490" s="14" t="s">
        <v>2794</v>
      </c>
      <c r="L490" s="16">
        <v>45439.81826388889</v>
      </c>
      <c r="M490" s="16"/>
      <c r="N490" s="16"/>
      <c r="O490" s="14" t="s">
        <v>288</v>
      </c>
      <c r="P490" s="14" t="s">
        <v>288</v>
      </c>
      <c r="Q490" s="14" t="s">
        <v>288</v>
      </c>
      <c r="R490" s="14" t="s">
        <v>288</v>
      </c>
      <c r="S490" s="14" t="s">
        <v>288</v>
      </c>
      <c r="T490" s="14" t="s">
        <v>20</v>
      </c>
      <c r="U490" s="14" t="s">
        <v>5</v>
      </c>
      <c r="V490" s="14" t="s">
        <v>6</v>
      </c>
      <c r="W490" s="14" t="s">
        <v>52</v>
      </c>
      <c r="X490" s="14" t="s">
        <v>53</v>
      </c>
      <c r="Y490" s="14" t="s">
        <v>54</v>
      </c>
      <c r="Z490" s="14" t="s">
        <v>55</v>
      </c>
      <c r="AA490" s="14" t="s">
        <v>7</v>
      </c>
      <c r="AB490" s="14" t="s">
        <v>2795</v>
      </c>
      <c r="AC490" s="14" t="s">
        <v>8</v>
      </c>
      <c r="AD490" s="14" t="s">
        <v>10</v>
      </c>
      <c r="AE490" s="14" t="s">
        <v>52</v>
      </c>
      <c r="AF490" s="14" t="s">
        <v>290</v>
      </c>
      <c r="AG490" s="14" t="s">
        <v>291</v>
      </c>
      <c r="AH490" s="14" t="s">
        <v>2796</v>
      </c>
      <c r="AI490">
        <v>70570228</v>
      </c>
      <c r="AJ490" s="16">
        <v>45439.81826388889</v>
      </c>
      <c r="AK490">
        <v>1</v>
      </c>
      <c r="AL490">
        <v>169.66</v>
      </c>
      <c r="AM490">
        <v>30.54</v>
      </c>
      <c r="AN490">
        <v>200.2</v>
      </c>
      <c r="AO490" s="14" t="e">
        <f>VLOOKUP(PaquetesTramos_estados_1[[#This Row],[tienda_stock]],#REF!,2,0)</f>
        <v>#REF!</v>
      </c>
      <c r="AP490" s="18">
        <v>1.0138888888888888</v>
      </c>
      <c r="AQ490" s="19">
        <f>IF(PaquetesTramos_estados_1[[#This Row],[estado_paquete]]="Empaquetado","listo",PaquetesTramos_estados_1[[#This Row],[pagado]]+(PaquetesTramos_estados_1[[#This Row],[Lead Time]]-1))</f>
        <v>45439.832152777781</v>
      </c>
      <c r="AR490" s="16" t="e">
        <f ca="1">IF(PaquetesTramos_estados_1[[#This Row],[estado_paquete]]="empaquetado","listo",TEXT((DAY(TODAY())-DAY(PaquetesTramos_estados_1[[#This Row],[pagado]])),"dd")&amp;" Dias")</f>
        <v>#VALUE!</v>
      </c>
      <c r="AS4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0" s="19" t="str">
        <f t="shared" si="7"/>
        <v>19:38</v>
      </c>
    </row>
    <row r="491" spans="1:46" x14ac:dyDescent="0.25">
      <c r="A491" s="14" t="s">
        <v>2797</v>
      </c>
      <c r="B491" s="14" t="s">
        <v>20</v>
      </c>
      <c r="C491" s="14" t="s">
        <v>288</v>
      </c>
      <c r="D491" s="14" t="s">
        <v>1</v>
      </c>
      <c r="E491" s="14" t="s">
        <v>226</v>
      </c>
      <c r="F491" s="14" t="s">
        <v>225</v>
      </c>
      <c r="G491" s="14" t="s">
        <v>30</v>
      </c>
      <c r="H491" s="14" t="s">
        <v>288</v>
      </c>
      <c r="I491" s="14" t="s">
        <v>288</v>
      </c>
      <c r="J491" s="15">
        <v>45442</v>
      </c>
      <c r="K491" s="14" t="s">
        <v>2798</v>
      </c>
      <c r="L491" s="16">
        <v>45439.826273148145</v>
      </c>
      <c r="M491" s="16"/>
      <c r="N491" s="16"/>
      <c r="O491" s="14" t="s">
        <v>288</v>
      </c>
      <c r="P491" s="14" t="s">
        <v>288</v>
      </c>
      <c r="Q491" s="14" t="s">
        <v>288</v>
      </c>
      <c r="R491" s="14" t="s">
        <v>288</v>
      </c>
      <c r="S491" s="14" t="s">
        <v>288</v>
      </c>
      <c r="T491" s="14" t="s">
        <v>20</v>
      </c>
      <c r="U491" s="14" t="s">
        <v>5</v>
      </c>
      <c r="V491" s="14" t="s">
        <v>87</v>
      </c>
      <c r="W491" s="14" t="s">
        <v>288</v>
      </c>
      <c r="X491" s="14" t="s">
        <v>288</v>
      </c>
      <c r="Y491" s="14" t="s">
        <v>288</v>
      </c>
      <c r="Z491" s="14" t="s">
        <v>288</v>
      </c>
      <c r="AA491" s="14" t="s">
        <v>7</v>
      </c>
      <c r="AB491" s="14" t="s">
        <v>2680</v>
      </c>
      <c r="AC491" s="14" t="s">
        <v>8</v>
      </c>
      <c r="AD491" s="14" t="s">
        <v>93</v>
      </c>
      <c r="AE491" s="14" t="s">
        <v>5</v>
      </c>
      <c r="AF491" s="14" t="s">
        <v>290</v>
      </c>
      <c r="AG491" s="14" t="s">
        <v>291</v>
      </c>
      <c r="AH491" s="14" t="s">
        <v>2681</v>
      </c>
      <c r="AI491">
        <v>71987472</v>
      </c>
      <c r="AJ491" s="16">
        <v>45439.826273148145</v>
      </c>
      <c r="AK491">
        <v>3</v>
      </c>
      <c r="AL491">
        <v>92.45</v>
      </c>
      <c r="AM491">
        <v>16.649999999999999</v>
      </c>
      <c r="AN491">
        <v>109.1</v>
      </c>
      <c r="AO491" s="14" t="e">
        <f>VLOOKUP(PaquetesTramos_estados_1[[#This Row],[tienda_stock]],#REF!,2,0)</f>
        <v>#REF!</v>
      </c>
      <c r="AP491" s="18">
        <v>1.0138888888888888</v>
      </c>
      <c r="AQ491" s="19">
        <f>IF(PaquetesTramos_estados_1[[#This Row],[estado_paquete]]="Empaquetado","listo",PaquetesTramos_estados_1[[#This Row],[pagado]]+(PaquetesTramos_estados_1[[#This Row],[Lead Time]]-1))</f>
        <v>45439.840162037035</v>
      </c>
      <c r="AR491" s="16" t="e">
        <f ca="1">IF(PaquetesTramos_estados_1[[#This Row],[estado_paquete]]="empaquetado","listo",TEXT((DAY(TODAY())-DAY(PaquetesTramos_estados_1[[#This Row],[pagado]])),"dd")&amp;" Dias")</f>
        <v>#VALUE!</v>
      </c>
      <c r="AS4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1" s="19" t="str">
        <f t="shared" si="7"/>
        <v>19:49</v>
      </c>
    </row>
    <row r="492" spans="1:46" x14ac:dyDescent="0.25">
      <c r="A492" s="14" t="s">
        <v>1623</v>
      </c>
      <c r="B492" s="14" t="s">
        <v>292</v>
      </c>
      <c r="C492" s="14" t="s">
        <v>34</v>
      </c>
      <c r="D492" s="14" t="s">
        <v>64</v>
      </c>
      <c r="E492" s="14" t="s">
        <v>112</v>
      </c>
      <c r="F492" s="14" t="s">
        <v>112</v>
      </c>
      <c r="G492" s="14" t="s">
        <v>35</v>
      </c>
      <c r="H492" s="14" t="s">
        <v>288</v>
      </c>
      <c r="I492" s="14" t="s">
        <v>288</v>
      </c>
      <c r="J492" s="15">
        <v>45443</v>
      </c>
      <c r="K492" s="14" t="s">
        <v>1624</v>
      </c>
      <c r="L492" s="16">
        <v>45439.696944444448</v>
      </c>
      <c r="M492" s="16">
        <v>45439.850532407407</v>
      </c>
      <c r="N492" s="16"/>
      <c r="O492" s="14" t="s">
        <v>288</v>
      </c>
      <c r="P492" s="14" t="s">
        <v>288</v>
      </c>
      <c r="Q492" s="14" t="s">
        <v>288</v>
      </c>
      <c r="R492" s="14" t="s">
        <v>288</v>
      </c>
      <c r="S492" s="14" t="s">
        <v>288</v>
      </c>
      <c r="T492" s="14" t="s">
        <v>292</v>
      </c>
      <c r="U492" s="14" t="s">
        <v>5</v>
      </c>
      <c r="V492" s="14" t="s">
        <v>6</v>
      </c>
      <c r="W492" s="14" t="s">
        <v>34</v>
      </c>
      <c r="X492" s="14" t="s">
        <v>64</v>
      </c>
      <c r="Y492" s="14" t="s">
        <v>112</v>
      </c>
      <c r="Z492" s="14" t="s">
        <v>112</v>
      </c>
      <c r="AA492" s="14" t="s">
        <v>7</v>
      </c>
      <c r="AB492" s="14" t="s">
        <v>1625</v>
      </c>
      <c r="AC492" s="14" t="s">
        <v>8</v>
      </c>
      <c r="AD492" s="14" t="s">
        <v>32</v>
      </c>
      <c r="AE492" s="14" t="s">
        <v>5</v>
      </c>
      <c r="AF492" s="14" t="s">
        <v>290</v>
      </c>
      <c r="AG492" s="14" t="s">
        <v>291</v>
      </c>
      <c r="AH492" s="14" t="s">
        <v>1626</v>
      </c>
      <c r="AI492">
        <v>45556212</v>
      </c>
      <c r="AJ492" s="16">
        <v>45439.696944444448</v>
      </c>
      <c r="AK492">
        <v>1</v>
      </c>
      <c r="AL492">
        <v>171.44</v>
      </c>
      <c r="AM492">
        <v>30.86</v>
      </c>
      <c r="AN492">
        <v>202.3</v>
      </c>
      <c r="AO492" s="14" t="e">
        <f>VLOOKUP(PaquetesTramos_estados_1[[#This Row],[tienda_stock]],#REF!,2,0)</f>
        <v>#REF!</v>
      </c>
      <c r="AP492" s="18">
        <v>1.0138888888888888</v>
      </c>
      <c r="AQ492" s="19" t="str">
        <f>IF(PaquetesTramos_estados_1[[#This Row],[estado_paquete]]="Empaquetado","listo",PaquetesTramos_estados_1[[#This Row],[pagado]]+(PaquetesTramos_estados_1[[#This Row],[Lead Time]]-1))</f>
        <v>listo</v>
      </c>
      <c r="AR492" s="16" t="str">
        <f ca="1">IF(PaquetesTramos_estados_1[[#This Row],[estado_paquete]]="empaquetado","listo",TEXT((DAY(TODAY())-DAY(PaquetesTramos_estados_1[[#This Row],[pagado]])),"dd")&amp;" Dias")</f>
        <v>listo</v>
      </c>
      <c r="AS492" s="14" t="str">
        <f ca="1">IF(PaquetesTramos_estados_1[[#This Row],[estado_paquete]]="Empaquetado","listo",IF(NOW()&lt;PaquetesTramos_estados_1[[#This Row],[TimeLimite]],"Dentro de Tiempo","Fuera de Tiempo"))</f>
        <v>listo</v>
      </c>
      <c r="AT492" s="19" t="str">
        <f t="shared" si="7"/>
        <v>16:43</v>
      </c>
    </row>
    <row r="493" spans="1:46" x14ac:dyDescent="0.25">
      <c r="A493" s="14" t="s">
        <v>1627</v>
      </c>
      <c r="B493" s="14" t="s">
        <v>17</v>
      </c>
      <c r="C493" s="14" t="s">
        <v>84</v>
      </c>
      <c r="D493" s="14" t="s">
        <v>81</v>
      </c>
      <c r="E493" s="14" t="s">
        <v>82</v>
      </c>
      <c r="F493" s="14" t="s">
        <v>82</v>
      </c>
      <c r="G493" s="14" t="s">
        <v>30</v>
      </c>
      <c r="H493" s="14" t="s">
        <v>288</v>
      </c>
      <c r="I493" s="14" t="s">
        <v>288</v>
      </c>
      <c r="J493" s="15">
        <v>45448</v>
      </c>
      <c r="K493" s="14" t="s">
        <v>1628</v>
      </c>
      <c r="L493" s="16">
        <v>45439.811099537037</v>
      </c>
      <c r="M493" s="16"/>
      <c r="N493" s="16"/>
      <c r="O493" s="14" t="s">
        <v>288</v>
      </c>
      <c r="P493" s="14" t="s">
        <v>288</v>
      </c>
      <c r="Q493" s="14" t="s">
        <v>288</v>
      </c>
      <c r="R493" s="14" t="s">
        <v>288</v>
      </c>
      <c r="S493" s="14" t="s">
        <v>288</v>
      </c>
      <c r="T493" s="14" t="s">
        <v>17</v>
      </c>
      <c r="U493" s="14" t="s">
        <v>136</v>
      </c>
      <c r="V493" s="14" t="s">
        <v>6</v>
      </c>
      <c r="W493" s="14" t="s">
        <v>84</v>
      </c>
      <c r="X493" s="14" t="s">
        <v>81</v>
      </c>
      <c r="Y493" s="14" t="s">
        <v>82</v>
      </c>
      <c r="Z493" s="14" t="s">
        <v>82</v>
      </c>
      <c r="AA493" s="14" t="s">
        <v>7</v>
      </c>
      <c r="AB493" s="14" t="s">
        <v>1629</v>
      </c>
      <c r="AC493" s="14" t="s">
        <v>8</v>
      </c>
      <c r="AD493" s="14" t="s">
        <v>32</v>
      </c>
      <c r="AE493" s="14" t="s">
        <v>5</v>
      </c>
      <c r="AF493" s="14" t="s">
        <v>290</v>
      </c>
      <c r="AG493" s="14" t="s">
        <v>291</v>
      </c>
      <c r="AH493" s="14" t="s">
        <v>1630</v>
      </c>
      <c r="AI493">
        <v>75479516</v>
      </c>
      <c r="AJ493" s="16">
        <v>45439.811099537037</v>
      </c>
      <c r="AK493">
        <v>2</v>
      </c>
      <c r="AL493">
        <v>92.62</v>
      </c>
      <c r="AM493">
        <v>16.68</v>
      </c>
      <c r="AN493">
        <v>109.3</v>
      </c>
      <c r="AO493" s="14" t="e">
        <f>VLOOKUP(PaquetesTramos_estados_1[[#This Row],[tienda_stock]],#REF!,2,0)</f>
        <v>#REF!</v>
      </c>
      <c r="AP493" s="18">
        <v>1.0138888888888888</v>
      </c>
      <c r="AQ493" s="19">
        <f>IF(PaquetesTramos_estados_1[[#This Row],[estado_paquete]]="Empaquetado","listo",PaquetesTramos_estados_1[[#This Row],[pagado]]+(PaquetesTramos_estados_1[[#This Row],[Lead Time]]-1))</f>
        <v>45439.824988425928</v>
      </c>
      <c r="AR493" s="16" t="e">
        <f ca="1">IF(PaquetesTramos_estados_1[[#This Row],[estado_paquete]]="empaquetado","listo",TEXT((DAY(TODAY())-DAY(PaquetesTramos_estados_1[[#This Row],[pagado]])),"dd")&amp;" Dias")</f>
        <v>#VALUE!</v>
      </c>
      <c r="AS4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3" s="19" t="str">
        <f t="shared" si="7"/>
        <v>19:27</v>
      </c>
    </row>
    <row r="494" spans="1:46" x14ac:dyDescent="0.25">
      <c r="A494" s="14" t="s">
        <v>1631</v>
      </c>
      <c r="B494" s="14" t="s">
        <v>17</v>
      </c>
      <c r="C494" s="14" t="s">
        <v>5</v>
      </c>
      <c r="D494" s="14" t="s">
        <v>1</v>
      </c>
      <c r="E494" s="14" t="s">
        <v>1</v>
      </c>
      <c r="F494" s="14" t="s">
        <v>19</v>
      </c>
      <c r="G494" s="14" t="s">
        <v>399</v>
      </c>
      <c r="H494" s="14" t="s">
        <v>288</v>
      </c>
      <c r="I494" s="14" t="s">
        <v>288</v>
      </c>
      <c r="J494" s="15">
        <v>45441</v>
      </c>
      <c r="K494" s="14" t="s">
        <v>1632</v>
      </c>
      <c r="L494" s="16">
        <v>45439.821585648147</v>
      </c>
      <c r="M494" s="16"/>
      <c r="N494" s="16"/>
      <c r="O494" s="14" t="s">
        <v>288</v>
      </c>
      <c r="P494" s="14" t="s">
        <v>288</v>
      </c>
      <c r="Q494" s="14" t="s">
        <v>288</v>
      </c>
      <c r="R494" s="14" t="s">
        <v>288</v>
      </c>
      <c r="S494" s="14" t="s">
        <v>288</v>
      </c>
      <c r="T494" s="14" t="s">
        <v>17</v>
      </c>
      <c r="U494" s="14" t="s">
        <v>21</v>
      </c>
      <c r="V494" s="14" t="s">
        <v>6</v>
      </c>
      <c r="W494" s="14" t="s">
        <v>86</v>
      </c>
      <c r="X494" s="14" t="s">
        <v>1</v>
      </c>
      <c r="Y494" s="14" t="s">
        <v>1</v>
      </c>
      <c r="Z494" s="14" t="s">
        <v>106</v>
      </c>
      <c r="AA494" s="14" t="s">
        <v>7</v>
      </c>
      <c r="AB494" s="14" t="s">
        <v>1633</v>
      </c>
      <c r="AC494" s="14" t="s">
        <v>8</v>
      </c>
      <c r="AD494" s="14" t="s">
        <v>32</v>
      </c>
      <c r="AE494" s="14" t="s">
        <v>5</v>
      </c>
      <c r="AF494" s="14" t="s">
        <v>290</v>
      </c>
      <c r="AG494" s="14" t="s">
        <v>291</v>
      </c>
      <c r="AH494" s="14" t="s">
        <v>1634</v>
      </c>
      <c r="AI494">
        <v>45768931</v>
      </c>
      <c r="AJ494" s="16">
        <v>45439.821585648147</v>
      </c>
      <c r="AK494">
        <v>1</v>
      </c>
      <c r="AL494">
        <v>35.42</v>
      </c>
      <c r="AM494">
        <v>6.38</v>
      </c>
      <c r="AN494">
        <v>41.8</v>
      </c>
      <c r="AO494" s="14" t="e">
        <f>VLOOKUP(PaquetesTramos_estados_1[[#This Row],[tienda_stock]],#REF!,2,0)</f>
        <v>#REF!</v>
      </c>
      <c r="AP494" s="18">
        <v>1.0138888888888888</v>
      </c>
      <c r="AQ494" s="19">
        <f>IF(PaquetesTramos_estados_1[[#This Row],[estado_paquete]]="Empaquetado","listo",PaquetesTramos_estados_1[[#This Row],[pagado]]+(PaquetesTramos_estados_1[[#This Row],[Lead Time]]-1))</f>
        <v>45439.835474537038</v>
      </c>
      <c r="AR494" s="16" t="e">
        <f ca="1">IF(PaquetesTramos_estados_1[[#This Row],[estado_paquete]]="empaquetado","listo",TEXT((DAY(TODAY())-DAY(PaquetesTramos_estados_1[[#This Row],[pagado]])),"dd")&amp;" Dias")</f>
        <v>#VALUE!</v>
      </c>
      <c r="AS4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4" s="19" t="str">
        <f t="shared" si="7"/>
        <v>19:43</v>
      </c>
    </row>
    <row r="495" spans="1:46" x14ac:dyDescent="0.25">
      <c r="A495" s="14" t="s">
        <v>1739</v>
      </c>
      <c r="B495" s="14" t="s">
        <v>292</v>
      </c>
      <c r="C495" s="14" t="s">
        <v>52</v>
      </c>
      <c r="D495" s="14" t="s">
        <v>53</v>
      </c>
      <c r="E495" s="14" t="s">
        <v>54</v>
      </c>
      <c r="F495" s="14" t="s">
        <v>55</v>
      </c>
      <c r="G495" s="14" t="s">
        <v>35</v>
      </c>
      <c r="H495" s="14" t="s">
        <v>288</v>
      </c>
      <c r="I495" s="14" t="s">
        <v>288</v>
      </c>
      <c r="J495" s="15">
        <v>45444</v>
      </c>
      <c r="K495" s="14" t="s">
        <v>1740</v>
      </c>
      <c r="L495" s="16">
        <v>45439.849849537037</v>
      </c>
      <c r="M495" s="16">
        <v>45440.220567129632</v>
      </c>
      <c r="N495" s="16"/>
      <c r="O495" s="14" t="s">
        <v>288</v>
      </c>
      <c r="P495" s="14" t="s">
        <v>288</v>
      </c>
      <c r="Q495" s="14" t="s">
        <v>288</v>
      </c>
      <c r="R495" s="14" t="s">
        <v>288</v>
      </c>
      <c r="S495" s="14" t="s">
        <v>288</v>
      </c>
      <c r="T495" s="14" t="s">
        <v>292</v>
      </c>
      <c r="U495" s="14" t="s">
        <v>5</v>
      </c>
      <c r="V495" s="14" t="s">
        <v>6</v>
      </c>
      <c r="W495" s="14" t="s">
        <v>52</v>
      </c>
      <c r="X495" s="14" t="s">
        <v>53</v>
      </c>
      <c r="Y495" s="14" t="s">
        <v>54</v>
      </c>
      <c r="Z495" s="14" t="s">
        <v>55</v>
      </c>
      <c r="AA495" s="14" t="s">
        <v>7</v>
      </c>
      <c r="AB495" s="14" t="s">
        <v>1741</v>
      </c>
      <c r="AC495" s="14" t="s">
        <v>8</v>
      </c>
      <c r="AD495" s="14" t="s">
        <v>32</v>
      </c>
      <c r="AE495" s="14" t="s">
        <v>52</v>
      </c>
      <c r="AF495" s="14" t="s">
        <v>290</v>
      </c>
      <c r="AG495" s="14" t="s">
        <v>291</v>
      </c>
      <c r="AH495" s="14" t="s">
        <v>1742</v>
      </c>
      <c r="AI495">
        <v>70496253</v>
      </c>
      <c r="AJ495" s="16">
        <v>45439.849849537037</v>
      </c>
      <c r="AK495">
        <v>1</v>
      </c>
      <c r="AL495">
        <v>37.96</v>
      </c>
      <c r="AM495">
        <v>6.84</v>
      </c>
      <c r="AN495">
        <v>44.8</v>
      </c>
      <c r="AO495" s="14" t="e">
        <f>VLOOKUP(PaquetesTramos_estados_1[[#This Row],[tienda_stock]],#REF!,2,0)</f>
        <v>#REF!</v>
      </c>
      <c r="AP495" s="18">
        <v>1.0138888888888888</v>
      </c>
      <c r="AQ495" s="19" t="str">
        <f>IF(PaquetesTramos_estados_1[[#This Row],[estado_paquete]]="Empaquetado","listo",PaquetesTramos_estados_1[[#This Row],[pagado]]+(PaquetesTramos_estados_1[[#This Row],[Lead Time]]-1))</f>
        <v>listo</v>
      </c>
      <c r="AR495" s="16" t="str">
        <f ca="1">IF(PaquetesTramos_estados_1[[#This Row],[estado_paquete]]="empaquetado","listo",TEXT((DAY(TODAY())-DAY(PaquetesTramos_estados_1[[#This Row],[pagado]])),"dd")&amp;" Dias")</f>
        <v>listo</v>
      </c>
      <c r="AS495" s="14" t="str">
        <f ca="1">IF(PaquetesTramos_estados_1[[#This Row],[estado_paquete]]="Empaquetado","listo",IF(NOW()&lt;PaquetesTramos_estados_1[[#This Row],[TimeLimite]],"Dentro de Tiempo","Fuera de Tiempo"))</f>
        <v>listo</v>
      </c>
      <c r="AT495" s="19" t="str">
        <f t="shared" si="7"/>
        <v>20:23</v>
      </c>
    </row>
    <row r="496" spans="1:46" x14ac:dyDescent="0.25">
      <c r="A496" s="14" t="s">
        <v>1743</v>
      </c>
      <c r="B496" s="14" t="s">
        <v>17</v>
      </c>
      <c r="C496" s="14" t="s">
        <v>5</v>
      </c>
      <c r="D496" s="14" t="s">
        <v>1</v>
      </c>
      <c r="E496" s="14" t="s">
        <v>1</v>
      </c>
      <c r="F496" s="14" t="s">
        <v>19</v>
      </c>
      <c r="G496" s="14" t="s">
        <v>3</v>
      </c>
      <c r="H496" s="14" t="s">
        <v>288</v>
      </c>
      <c r="I496" s="14" t="s">
        <v>288</v>
      </c>
      <c r="J496" s="15">
        <v>45440</v>
      </c>
      <c r="K496" s="14" t="s">
        <v>1744</v>
      </c>
      <c r="L496" s="16">
        <v>45439.875277777777</v>
      </c>
      <c r="M496" s="16"/>
      <c r="N496" s="16"/>
      <c r="O496" s="14" t="s">
        <v>288</v>
      </c>
      <c r="P496" s="14" t="s">
        <v>288</v>
      </c>
      <c r="Q496" s="14" t="s">
        <v>288</v>
      </c>
      <c r="R496" s="14" t="s">
        <v>288</v>
      </c>
      <c r="S496" s="14" t="s">
        <v>288</v>
      </c>
      <c r="T496" s="14" t="s">
        <v>17</v>
      </c>
      <c r="U496" s="14" t="s">
        <v>75</v>
      </c>
      <c r="V496" s="14" t="s">
        <v>87</v>
      </c>
      <c r="W496" s="14" t="s">
        <v>288</v>
      </c>
      <c r="X496" s="14" t="s">
        <v>288</v>
      </c>
      <c r="Y496" s="14" t="s">
        <v>288</v>
      </c>
      <c r="Z496" s="14" t="s">
        <v>288</v>
      </c>
      <c r="AA496" s="14" t="s">
        <v>7</v>
      </c>
      <c r="AB496" s="14" t="s">
        <v>1745</v>
      </c>
      <c r="AC496" s="14" t="s">
        <v>8</v>
      </c>
      <c r="AD496" s="14" t="s">
        <v>27</v>
      </c>
      <c r="AE496" s="14" t="s">
        <v>5</v>
      </c>
      <c r="AF496" s="14" t="s">
        <v>290</v>
      </c>
      <c r="AG496" s="14" t="s">
        <v>291</v>
      </c>
      <c r="AH496" s="14" t="s">
        <v>1746</v>
      </c>
      <c r="AI496">
        <v>10394710</v>
      </c>
      <c r="AJ496" s="16">
        <v>45439.875277777777</v>
      </c>
      <c r="AK496">
        <v>1</v>
      </c>
      <c r="AL496">
        <v>38.81</v>
      </c>
      <c r="AM496">
        <v>6.99</v>
      </c>
      <c r="AN496">
        <v>45.8</v>
      </c>
      <c r="AO496" s="14" t="e">
        <f>VLOOKUP(PaquetesTramos_estados_1[[#This Row],[tienda_stock]],#REF!,2,0)</f>
        <v>#REF!</v>
      </c>
      <c r="AP496" s="18">
        <v>1.0138888888888888</v>
      </c>
      <c r="AQ496" s="19">
        <f>IF(PaquetesTramos_estados_1[[#This Row],[estado_paquete]]="Empaquetado","listo",PaquetesTramos_estados_1[[#This Row],[pagado]]+(PaquetesTramos_estados_1[[#This Row],[Lead Time]]-1))</f>
        <v>45439.889166666668</v>
      </c>
      <c r="AR496" s="16" t="e">
        <f ca="1">IF(PaquetesTramos_estados_1[[#This Row],[estado_paquete]]="empaquetado","listo",TEXT((DAY(TODAY())-DAY(PaquetesTramos_estados_1[[#This Row],[pagado]])),"dd")&amp;" Dias")</f>
        <v>#VALUE!</v>
      </c>
      <c r="AS496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6" s="19" t="str">
        <f t="shared" si="7"/>
        <v>21:00</v>
      </c>
    </row>
    <row r="497" spans="1:46" x14ac:dyDescent="0.25">
      <c r="A497" s="14" t="s">
        <v>1747</v>
      </c>
      <c r="B497" s="14" t="s">
        <v>292</v>
      </c>
      <c r="C497" s="14" t="s">
        <v>130</v>
      </c>
      <c r="D497" s="14" t="s">
        <v>96</v>
      </c>
      <c r="E497" s="14" t="s">
        <v>131</v>
      </c>
      <c r="F497" s="14" t="s">
        <v>131</v>
      </c>
      <c r="G497" s="14" t="s">
        <v>35</v>
      </c>
      <c r="H497" s="14" t="s">
        <v>288</v>
      </c>
      <c r="I497" s="14" t="s">
        <v>288</v>
      </c>
      <c r="J497" s="15">
        <v>45447</v>
      </c>
      <c r="K497" s="14" t="s">
        <v>1748</v>
      </c>
      <c r="L497" s="16">
        <v>45439.887407407405</v>
      </c>
      <c r="M497" s="16">
        <v>45440.340092592596</v>
      </c>
      <c r="N497" s="16"/>
      <c r="O497" s="14" t="s">
        <v>288</v>
      </c>
      <c r="P497" s="14" t="s">
        <v>288</v>
      </c>
      <c r="Q497" s="14" t="s">
        <v>288</v>
      </c>
      <c r="R497" s="14" t="s">
        <v>288</v>
      </c>
      <c r="S497" s="14" t="s">
        <v>288</v>
      </c>
      <c r="T497" s="14" t="s">
        <v>292</v>
      </c>
      <c r="U497" s="14" t="s">
        <v>5</v>
      </c>
      <c r="V497" s="14" t="s">
        <v>6</v>
      </c>
      <c r="W497" s="14" t="s">
        <v>130</v>
      </c>
      <c r="X497" s="14" t="s">
        <v>96</v>
      </c>
      <c r="Y497" s="14" t="s">
        <v>131</v>
      </c>
      <c r="Z497" s="14" t="s">
        <v>131</v>
      </c>
      <c r="AA497" s="14" t="s">
        <v>7</v>
      </c>
      <c r="AB497" s="14" t="s">
        <v>1749</v>
      </c>
      <c r="AC497" s="14" t="s">
        <v>8</v>
      </c>
      <c r="AD497" s="14" t="s">
        <v>32</v>
      </c>
      <c r="AE497" s="14" t="s">
        <v>5</v>
      </c>
      <c r="AF497" s="14" t="s">
        <v>290</v>
      </c>
      <c r="AG497" s="14" t="s">
        <v>291</v>
      </c>
      <c r="AH497" s="14" t="s">
        <v>1750</v>
      </c>
      <c r="AI497">
        <v>42120835</v>
      </c>
      <c r="AJ497" s="16">
        <v>45439.887407407405</v>
      </c>
      <c r="AK497">
        <v>2</v>
      </c>
      <c r="AL497">
        <v>213.22</v>
      </c>
      <c r="AM497">
        <v>38.380000000000003</v>
      </c>
      <c r="AN497">
        <v>251.6</v>
      </c>
      <c r="AO497" s="14" t="e">
        <f>VLOOKUP(PaquetesTramos_estados_1[[#This Row],[tienda_stock]],#REF!,2,0)</f>
        <v>#REF!</v>
      </c>
      <c r="AP497" s="18">
        <v>1.0138888888888888</v>
      </c>
      <c r="AQ497" s="19" t="str">
        <f>IF(PaquetesTramos_estados_1[[#This Row],[estado_paquete]]="Empaquetado","listo",PaquetesTramos_estados_1[[#This Row],[pagado]]+(PaquetesTramos_estados_1[[#This Row],[Lead Time]]-1))</f>
        <v>listo</v>
      </c>
      <c r="AR497" s="16" t="str">
        <f ca="1">IF(PaquetesTramos_estados_1[[#This Row],[estado_paquete]]="empaquetado","listo",TEXT((DAY(TODAY())-DAY(PaquetesTramos_estados_1[[#This Row],[pagado]])),"dd")&amp;" Dias")</f>
        <v>listo</v>
      </c>
      <c r="AS497" s="14" t="str">
        <f ca="1">IF(PaquetesTramos_estados_1[[#This Row],[estado_paquete]]="Empaquetado","listo",IF(NOW()&lt;PaquetesTramos_estados_1[[#This Row],[TimeLimite]],"Dentro de Tiempo","Fuera de Tiempo"))</f>
        <v>listo</v>
      </c>
      <c r="AT497" s="19" t="str">
        <f t="shared" si="7"/>
        <v>21:17</v>
      </c>
    </row>
    <row r="498" spans="1:46" x14ac:dyDescent="0.25">
      <c r="A498" s="14" t="s">
        <v>1751</v>
      </c>
      <c r="B498" s="14" t="s">
        <v>20</v>
      </c>
      <c r="C498" s="14" t="s">
        <v>28</v>
      </c>
      <c r="D498" s="14" t="s">
        <v>29</v>
      </c>
      <c r="E498" s="14" t="s">
        <v>29</v>
      </c>
      <c r="F498" s="14" t="s">
        <v>29</v>
      </c>
      <c r="G498" s="14" t="s">
        <v>35</v>
      </c>
      <c r="H498" s="14" t="s">
        <v>288</v>
      </c>
      <c r="I498" s="14" t="s">
        <v>288</v>
      </c>
      <c r="J498" s="15">
        <v>45443</v>
      </c>
      <c r="K498" s="14" t="s">
        <v>1752</v>
      </c>
      <c r="L498" s="16">
        <v>45439.926666666666</v>
      </c>
      <c r="M498" s="16"/>
      <c r="N498" s="16"/>
      <c r="O498" s="14" t="s">
        <v>288</v>
      </c>
      <c r="P498" s="14" t="s">
        <v>288</v>
      </c>
      <c r="Q498" s="14" t="s">
        <v>288</v>
      </c>
      <c r="R498" s="14" t="s">
        <v>288</v>
      </c>
      <c r="S498" s="14" t="s">
        <v>288</v>
      </c>
      <c r="T498" s="14" t="s">
        <v>20</v>
      </c>
      <c r="U498" s="14" t="s">
        <v>5</v>
      </c>
      <c r="V498" s="14" t="s">
        <v>6</v>
      </c>
      <c r="W498" s="14" t="s">
        <v>28</v>
      </c>
      <c r="X498" s="14" t="s">
        <v>29</v>
      </c>
      <c r="Y498" s="14" t="s">
        <v>29</v>
      </c>
      <c r="Z498" s="14" t="s">
        <v>29</v>
      </c>
      <c r="AA498" s="14" t="s">
        <v>7</v>
      </c>
      <c r="AB498" s="14" t="s">
        <v>1753</v>
      </c>
      <c r="AC498" s="14" t="s">
        <v>8</v>
      </c>
      <c r="AD498" s="14" t="s">
        <v>27</v>
      </c>
      <c r="AE498" s="14" t="s">
        <v>5</v>
      </c>
      <c r="AF498" s="14" t="s">
        <v>290</v>
      </c>
      <c r="AG498" s="14" t="s">
        <v>291</v>
      </c>
      <c r="AH498" s="14" t="s">
        <v>1754</v>
      </c>
      <c r="AI498">
        <v>41238106</v>
      </c>
      <c r="AJ498" s="16">
        <v>45439.926666666666</v>
      </c>
      <c r="AK498">
        <v>1</v>
      </c>
      <c r="AL498">
        <v>131.18</v>
      </c>
      <c r="AM498">
        <v>23.62</v>
      </c>
      <c r="AN498">
        <v>154.80000000000001</v>
      </c>
      <c r="AO498" s="14" t="e">
        <f>VLOOKUP(PaquetesTramos_estados_1[[#This Row],[tienda_stock]],#REF!,2,0)</f>
        <v>#REF!</v>
      </c>
      <c r="AP498" s="18">
        <v>1.0138888888888888</v>
      </c>
      <c r="AQ498" s="19">
        <f>IF(PaquetesTramos_estados_1[[#This Row],[estado_paquete]]="Empaquetado","listo",PaquetesTramos_estados_1[[#This Row],[pagado]]+(PaquetesTramos_estados_1[[#This Row],[Lead Time]]-1))</f>
        <v>45439.940555555557</v>
      </c>
      <c r="AR498" s="16" t="e">
        <f ca="1">IF(PaquetesTramos_estados_1[[#This Row],[estado_paquete]]="empaquetado","listo",TEXT((DAY(TODAY())-DAY(PaquetesTramos_estados_1[[#This Row],[pagado]])),"dd")&amp;" Dias")</f>
        <v>#VALUE!</v>
      </c>
      <c r="AS4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8" s="19" t="str">
        <f t="shared" si="7"/>
        <v>22:14</v>
      </c>
    </row>
    <row r="499" spans="1:46" x14ac:dyDescent="0.25">
      <c r="A499" s="14" t="s">
        <v>1755</v>
      </c>
      <c r="B499" s="14" t="s">
        <v>17</v>
      </c>
      <c r="C499" s="14" t="s">
        <v>36</v>
      </c>
      <c r="D499" s="14" t="s">
        <v>1</v>
      </c>
      <c r="E499" s="14" t="s">
        <v>1</v>
      </c>
      <c r="F499" s="14" t="s">
        <v>37</v>
      </c>
      <c r="G499" s="14" t="s">
        <v>288</v>
      </c>
      <c r="H499" s="14" t="s">
        <v>288</v>
      </c>
      <c r="I499" s="14" t="s">
        <v>288</v>
      </c>
      <c r="J499" s="15">
        <v>45439</v>
      </c>
      <c r="K499" s="14" t="s">
        <v>1756</v>
      </c>
      <c r="L499" s="16">
        <v>45439.939918981479</v>
      </c>
      <c r="M499" s="16"/>
      <c r="N499" s="16"/>
      <c r="O499" s="14" t="s">
        <v>288</v>
      </c>
      <c r="P499" s="14" t="s">
        <v>288</v>
      </c>
      <c r="Q499" s="14" t="s">
        <v>288</v>
      </c>
      <c r="R499" s="14" t="s">
        <v>288</v>
      </c>
      <c r="S499" s="14" t="s">
        <v>288</v>
      </c>
      <c r="T499" s="14" t="s">
        <v>17</v>
      </c>
      <c r="U499" s="14" t="s">
        <v>36</v>
      </c>
      <c r="V499" s="14" t="s">
        <v>85</v>
      </c>
      <c r="W499" s="14" t="s">
        <v>36</v>
      </c>
      <c r="X499" s="14" t="s">
        <v>1</v>
      </c>
      <c r="Y499" s="14" t="s">
        <v>1</v>
      </c>
      <c r="Z499" s="14" t="s">
        <v>37</v>
      </c>
      <c r="AA499" s="14" t="s">
        <v>7</v>
      </c>
      <c r="AB499" s="14" t="s">
        <v>1652</v>
      </c>
      <c r="AC499" s="14" t="s">
        <v>8</v>
      </c>
      <c r="AD499" s="14" t="s">
        <v>27</v>
      </c>
      <c r="AE499" s="14" t="s">
        <v>5</v>
      </c>
      <c r="AF499" s="14" t="s">
        <v>290</v>
      </c>
      <c r="AG499" s="14" t="s">
        <v>291</v>
      </c>
      <c r="AH499" s="14" t="s">
        <v>1653</v>
      </c>
      <c r="AI499">
        <v>42750467</v>
      </c>
      <c r="AJ499" s="16">
        <v>45439.939918981479</v>
      </c>
      <c r="AK499">
        <v>4</v>
      </c>
      <c r="AL499">
        <v>141</v>
      </c>
      <c r="AM499">
        <v>25.4</v>
      </c>
      <c r="AN499">
        <v>166.4</v>
      </c>
      <c r="AO499" s="14" t="e">
        <f>VLOOKUP(PaquetesTramos_estados_1[[#This Row],[tienda_stock]],#REF!,2,0)</f>
        <v>#REF!</v>
      </c>
      <c r="AP499" s="18">
        <v>1.0138888888888888</v>
      </c>
      <c r="AQ499" s="19">
        <f>IF(PaquetesTramos_estados_1[[#This Row],[estado_paquete]]="Empaquetado","listo",PaquetesTramos_estados_1[[#This Row],[pagado]]+(PaquetesTramos_estados_1[[#This Row],[Lead Time]]-1))</f>
        <v>45439.95380787037</v>
      </c>
      <c r="AR499" s="16" t="e">
        <f ca="1">IF(PaquetesTramos_estados_1[[#This Row],[estado_paquete]]="empaquetado","listo",TEXT((DAY(TODAY())-DAY(PaquetesTramos_estados_1[[#This Row],[pagado]])),"dd")&amp;" Dias")</f>
        <v>#VALUE!</v>
      </c>
      <c r="AS499" s="14" t="str">
        <f ca="1">IF(PaquetesTramos_estados_1[[#This Row],[estado_paquete]]="Empaquetado","listo",IF(NOW()&lt;PaquetesTramos_estados_1[[#This Row],[TimeLimite]],"Dentro de Tiempo","Fuera de Tiempo"))</f>
        <v>Fuera de Tiempo</v>
      </c>
      <c r="AT499" s="19" t="str">
        <f t="shared" si="7"/>
        <v>22:33</v>
      </c>
    </row>
    <row r="500" spans="1:46" x14ac:dyDescent="0.25">
      <c r="A500" s="14" t="s">
        <v>1757</v>
      </c>
      <c r="B500" s="14" t="s">
        <v>17</v>
      </c>
      <c r="C500" s="14" t="s">
        <v>5</v>
      </c>
      <c r="D500" s="14" t="s">
        <v>1</v>
      </c>
      <c r="E500" s="14" t="s">
        <v>1</v>
      </c>
      <c r="F500" s="14" t="s">
        <v>19</v>
      </c>
      <c r="G500" s="14" t="s">
        <v>332</v>
      </c>
      <c r="H500" s="14" t="s">
        <v>288</v>
      </c>
      <c r="I500" s="14" t="s">
        <v>288</v>
      </c>
      <c r="J500" s="15">
        <v>45441</v>
      </c>
      <c r="K500" s="14" t="s">
        <v>1758</v>
      </c>
      <c r="L500" s="16">
        <v>45439.939918981479</v>
      </c>
      <c r="M500" s="16"/>
      <c r="N500" s="16"/>
      <c r="O500" s="14" t="s">
        <v>288</v>
      </c>
      <c r="P500" s="14" t="s">
        <v>288</v>
      </c>
      <c r="Q500" s="14" t="s">
        <v>288</v>
      </c>
      <c r="R500" s="14" t="s">
        <v>288</v>
      </c>
      <c r="S500" s="14" t="s">
        <v>288</v>
      </c>
      <c r="T500" s="14" t="s">
        <v>17</v>
      </c>
      <c r="U500" s="14" t="s">
        <v>142</v>
      </c>
      <c r="V500" s="14" t="s">
        <v>6</v>
      </c>
      <c r="W500" s="14" t="s">
        <v>36</v>
      </c>
      <c r="X500" s="14" t="s">
        <v>1</v>
      </c>
      <c r="Y500" s="14" t="s">
        <v>1</v>
      </c>
      <c r="Z500" s="14" t="s">
        <v>37</v>
      </c>
      <c r="AA500" s="14" t="s">
        <v>7</v>
      </c>
      <c r="AB500" s="14" t="s">
        <v>1652</v>
      </c>
      <c r="AC500" s="14" t="s">
        <v>8</v>
      </c>
      <c r="AD500" s="14" t="s">
        <v>27</v>
      </c>
      <c r="AE500" s="14" t="s">
        <v>5</v>
      </c>
      <c r="AF500" s="14" t="s">
        <v>290</v>
      </c>
      <c r="AG500" s="14" t="s">
        <v>291</v>
      </c>
      <c r="AH500" s="14" t="s">
        <v>1653</v>
      </c>
      <c r="AI500">
        <v>42750467</v>
      </c>
      <c r="AJ500" s="16">
        <v>45439.939918981479</v>
      </c>
      <c r="AK500">
        <v>4</v>
      </c>
      <c r="AL500">
        <v>141</v>
      </c>
      <c r="AM500">
        <v>25.4</v>
      </c>
      <c r="AN500">
        <v>166.4</v>
      </c>
      <c r="AO500" s="14" t="e">
        <f>VLOOKUP(PaquetesTramos_estados_1[[#This Row],[tienda_stock]],#REF!,2,0)</f>
        <v>#REF!</v>
      </c>
      <c r="AP500" s="18">
        <v>1.0138888888888888</v>
      </c>
      <c r="AQ500" s="19">
        <f>IF(PaquetesTramos_estados_1[[#This Row],[estado_paquete]]="Empaquetado","listo",PaquetesTramos_estados_1[[#This Row],[pagado]]+(PaquetesTramos_estados_1[[#This Row],[Lead Time]]-1))</f>
        <v>45439.95380787037</v>
      </c>
      <c r="AR500" s="16" t="e">
        <f ca="1">IF(PaquetesTramos_estados_1[[#This Row],[estado_paquete]]="empaquetado","listo",TEXT((DAY(TODAY())-DAY(PaquetesTramos_estados_1[[#This Row],[pagado]])),"dd")&amp;" Dias")</f>
        <v>#VALUE!</v>
      </c>
      <c r="AS500" s="14" t="str">
        <f ca="1">IF(PaquetesTramos_estados_1[[#This Row],[estado_paquete]]="Empaquetado","listo",IF(NOW()&lt;PaquetesTramos_estados_1[[#This Row],[TimeLimite]],"Dentro de Tiempo","Fuera de Tiempo"))</f>
        <v>Fuera de Tiempo</v>
      </c>
      <c r="AT500" s="19" t="str">
        <f t="shared" si="7"/>
        <v>22:33</v>
      </c>
    </row>
    <row r="501" spans="1:46" x14ac:dyDescent="0.25">
      <c r="A501" s="14" t="s">
        <v>1759</v>
      </c>
      <c r="B501" s="14" t="s">
        <v>292</v>
      </c>
      <c r="C501" s="14" t="s">
        <v>34</v>
      </c>
      <c r="D501" s="14" t="s">
        <v>64</v>
      </c>
      <c r="E501" s="14" t="s">
        <v>112</v>
      </c>
      <c r="F501" s="14" t="s">
        <v>112</v>
      </c>
      <c r="G501" s="14" t="s">
        <v>35</v>
      </c>
      <c r="H501" s="14" t="s">
        <v>288</v>
      </c>
      <c r="I501" s="14" t="s">
        <v>288</v>
      </c>
      <c r="J501" s="15">
        <v>45443</v>
      </c>
      <c r="K501" s="14" t="s">
        <v>1760</v>
      </c>
      <c r="L501" s="16">
        <v>45439.950694444444</v>
      </c>
      <c r="M501" s="16">
        <v>45440.212511574071</v>
      </c>
      <c r="N501" s="16"/>
      <c r="O501" s="14" t="s">
        <v>288</v>
      </c>
      <c r="P501" s="14" t="s">
        <v>288</v>
      </c>
      <c r="Q501" s="14" t="s">
        <v>288</v>
      </c>
      <c r="R501" s="14" t="s">
        <v>288</v>
      </c>
      <c r="S501" s="14" t="s">
        <v>288</v>
      </c>
      <c r="T501" s="14" t="s">
        <v>292</v>
      </c>
      <c r="U501" s="14" t="s">
        <v>5</v>
      </c>
      <c r="V501" s="14" t="s">
        <v>6</v>
      </c>
      <c r="W501" s="14" t="s">
        <v>34</v>
      </c>
      <c r="X501" s="14" t="s">
        <v>64</v>
      </c>
      <c r="Y501" s="14" t="s">
        <v>112</v>
      </c>
      <c r="Z501" s="14" t="s">
        <v>112</v>
      </c>
      <c r="AA501" s="14" t="s">
        <v>7</v>
      </c>
      <c r="AB501" s="14" t="s">
        <v>1761</v>
      </c>
      <c r="AC501" s="14" t="s">
        <v>8</v>
      </c>
      <c r="AD501" s="14" t="s">
        <v>27</v>
      </c>
      <c r="AE501" s="14" t="s">
        <v>5</v>
      </c>
      <c r="AF501" s="14" t="s">
        <v>290</v>
      </c>
      <c r="AG501" s="14" t="s">
        <v>291</v>
      </c>
      <c r="AH501" s="14" t="s">
        <v>1762</v>
      </c>
      <c r="AI501">
        <v>72903672</v>
      </c>
      <c r="AJ501" s="16">
        <v>45439.950694444444</v>
      </c>
      <c r="AK501">
        <v>1</v>
      </c>
      <c r="AL501">
        <v>88.81</v>
      </c>
      <c r="AM501">
        <v>15.99</v>
      </c>
      <c r="AN501">
        <v>104.8</v>
      </c>
      <c r="AO501" s="14" t="e">
        <f>VLOOKUP(PaquetesTramos_estados_1[[#This Row],[tienda_stock]],#REF!,2,0)</f>
        <v>#REF!</v>
      </c>
      <c r="AP501" s="18">
        <v>1.0138888888888888</v>
      </c>
      <c r="AQ501" s="19" t="str">
        <f>IF(PaquetesTramos_estados_1[[#This Row],[estado_paquete]]="Empaquetado","listo",PaquetesTramos_estados_1[[#This Row],[pagado]]+(PaquetesTramos_estados_1[[#This Row],[Lead Time]]-1))</f>
        <v>listo</v>
      </c>
      <c r="AR501" s="16" t="str">
        <f ca="1">IF(PaquetesTramos_estados_1[[#This Row],[estado_paquete]]="empaquetado","listo",TEXT((DAY(TODAY())-DAY(PaquetesTramos_estados_1[[#This Row],[pagado]])),"dd")&amp;" Dias")</f>
        <v>listo</v>
      </c>
      <c r="AS501" s="14" t="str">
        <f ca="1">IF(PaquetesTramos_estados_1[[#This Row],[estado_paquete]]="Empaquetado","listo",IF(NOW()&lt;PaquetesTramos_estados_1[[#This Row],[TimeLimite]],"Dentro de Tiempo","Fuera de Tiempo"))</f>
        <v>listo</v>
      </c>
      <c r="AT501" s="19" t="str">
        <f t="shared" si="7"/>
        <v>22:49</v>
      </c>
    </row>
    <row r="502" spans="1:46" x14ac:dyDescent="0.25">
      <c r="A502" s="14" t="s">
        <v>1763</v>
      </c>
      <c r="B502" s="14" t="s">
        <v>292</v>
      </c>
      <c r="C502" s="14" t="s">
        <v>288</v>
      </c>
      <c r="D502" s="14" t="s">
        <v>96</v>
      </c>
      <c r="E502" s="14" t="s">
        <v>203</v>
      </c>
      <c r="F502" s="14" t="s">
        <v>203</v>
      </c>
      <c r="G502" s="14" t="s">
        <v>30</v>
      </c>
      <c r="H502" s="14" t="s">
        <v>1764</v>
      </c>
      <c r="I502" s="14" t="s">
        <v>288</v>
      </c>
      <c r="J502" s="15">
        <v>45444</v>
      </c>
      <c r="K502" s="14" t="s">
        <v>1765</v>
      </c>
      <c r="L502" s="16">
        <v>45439.998425925929</v>
      </c>
      <c r="M502" s="16">
        <v>45440.311192129629</v>
      </c>
      <c r="N502" s="16"/>
      <c r="O502" s="14" t="s">
        <v>288</v>
      </c>
      <c r="P502" s="14" t="s">
        <v>288</v>
      </c>
      <c r="Q502" s="14" t="s">
        <v>288</v>
      </c>
      <c r="R502" s="14" t="s">
        <v>288</v>
      </c>
      <c r="S502" s="14" t="s">
        <v>288</v>
      </c>
      <c r="T502" s="14" t="s">
        <v>292</v>
      </c>
      <c r="U502" s="14" t="s">
        <v>5</v>
      </c>
      <c r="V502" s="14" t="s">
        <v>87</v>
      </c>
      <c r="W502" s="14" t="s">
        <v>288</v>
      </c>
      <c r="X502" s="14" t="s">
        <v>288</v>
      </c>
      <c r="Y502" s="14" t="s">
        <v>288</v>
      </c>
      <c r="Z502" s="14" t="s">
        <v>288</v>
      </c>
      <c r="AA502" s="14" t="s">
        <v>7</v>
      </c>
      <c r="AB502" s="14" t="s">
        <v>1766</v>
      </c>
      <c r="AC502" s="14" t="s">
        <v>8</v>
      </c>
      <c r="AD502" s="14" t="s">
        <v>32</v>
      </c>
      <c r="AE502" s="14" t="s">
        <v>5</v>
      </c>
      <c r="AF502" s="14" t="s">
        <v>290</v>
      </c>
      <c r="AG502" s="14" t="s">
        <v>291</v>
      </c>
      <c r="AH502" s="14" t="s">
        <v>1767</v>
      </c>
      <c r="AI502">
        <v>73389016</v>
      </c>
      <c r="AJ502" s="16">
        <v>45439.998425925929</v>
      </c>
      <c r="AK502">
        <v>1</v>
      </c>
      <c r="AL502">
        <v>59.15</v>
      </c>
      <c r="AM502">
        <v>10.65</v>
      </c>
      <c r="AN502">
        <v>69.8</v>
      </c>
      <c r="AO502" s="14" t="e">
        <f>VLOOKUP(PaquetesTramos_estados_1[[#This Row],[tienda_stock]],#REF!,2,0)</f>
        <v>#REF!</v>
      </c>
      <c r="AP502" s="18">
        <v>1.0138888888888888</v>
      </c>
      <c r="AQ502" s="19" t="str">
        <f>IF(PaquetesTramos_estados_1[[#This Row],[estado_paquete]]="Empaquetado","listo",PaquetesTramos_estados_1[[#This Row],[pagado]]+(PaquetesTramos_estados_1[[#This Row],[Lead Time]]-1))</f>
        <v>listo</v>
      </c>
      <c r="AR502" s="16" t="str">
        <f ca="1">IF(PaquetesTramos_estados_1[[#This Row],[estado_paquete]]="empaquetado","listo",TEXT((DAY(TODAY())-DAY(PaquetesTramos_estados_1[[#This Row],[pagado]])),"dd")&amp;" Dias")</f>
        <v>listo</v>
      </c>
      <c r="AS502" s="14" t="str">
        <f ca="1">IF(PaquetesTramos_estados_1[[#This Row],[estado_paquete]]="Empaquetado","listo",IF(NOW()&lt;PaquetesTramos_estados_1[[#This Row],[TimeLimite]],"Dentro de Tiempo","Fuera de Tiempo"))</f>
        <v>listo</v>
      </c>
      <c r="AT502" s="19" t="str">
        <f t="shared" si="7"/>
        <v>23:57</v>
      </c>
    </row>
    <row r="503" spans="1:46" x14ac:dyDescent="0.25">
      <c r="A503" s="14" t="s">
        <v>1768</v>
      </c>
      <c r="B503" s="14" t="s">
        <v>292</v>
      </c>
      <c r="C503" s="14" t="s">
        <v>288</v>
      </c>
      <c r="D503" s="14" t="s">
        <v>1</v>
      </c>
      <c r="E503" s="14" t="s">
        <v>1</v>
      </c>
      <c r="F503" s="14" t="s">
        <v>94</v>
      </c>
      <c r="G503" s="14" t="s">
        <v>89</v>
      </c>
      <c r="H503" s="14" t="s">
        <v>288</v>
      </c>
      <c r="I503" s="14" t="s">
        <v>288</v>
      </c>
      <c r="J503" s="15">
        <v>45440</v>
      </c>
      <c r="K503" s="14" t="s">
        <v>1769</v>
      </c>
      <c r="L503" s="16">
        <v>45439.378171296295</v>
      </c>
      <c r="M503" s="16">
        <v>45439.633055555554</v>
      </c>
      <c r="N503" s="16"/>
      <c r="O503" s="14" t="s">
        <v>288</v>
      </c>
      <c r="P503" s="14" t="s">
        <v>288</v>
      </c>
      <c r="Q503" s="14" t="s">
        <v>288</v>
      </c>
      <c r="R503" s="14" t="s">
        <v>288</v>
      </c>
      <c r="S503" s="14" t="s">
        <v>288</v>
      </c>
      <c r="T503" s="14" t="s">
        <v>292</v>
      </c>
      <c r="U503" s="14" t="s">
        <v>5</v>
      </c>
      <c r="V503" s="14" t="s">
        <v>87</v>
      </c>
      <c r="W503" s="14" t="s">
        <v>288</v>
      </c>
      <c r="X503" s="14" t="s">
        <v>288</v>
      </c>
      <c r="Y503" s="14" t="s">
        <v>288</v>
      </c>
      <c r="Z503" s="14" t="s">
        <v>288</v>
      </c>
      <c r="AA503" s="14" t="s">
        <v>7</v>
      </c>
      <c r="AB503" s="14" t="s">
        <v>1770</v>
      </c>
      <c r="AC503" s="14" t="s">
        <v>8</v>
      </c>
      <c r="AD503" s="14" t="s">
        <v>27</v>
      </c>
      <c r="AE503" s="14" t="s">
        <v>5</v>
      </c>
      <c r="AF503" s="14" t="s">
        <v>290</v>
      </c>
      <c r="AG503" s="14" t="s">
        <v>291</v>
      </c>
      <c r="AH503" s="14" t="s">
        <v>1771</v>
      </c>
      <c r="AI503">
        <v>41898741</v>
      </c>
      <c r="AJ503" s="16">
        <v>45439.378171296295</v>
      </c>
      <c r="AK503">
        <v>1</v>
      </c>
      <c r="AL503">
        <v>202.8</v>
      </c>
      <c r="AM503">
        <v>36.5</v>
      </c>
      <c r="AN503">
        <v>239.3</v>
      </c>
      <c r="AO503" s="14" t="e">
        <f>VLOOKUP(PaquetesTramos_estados_1[[#This Row],[tienda_stock]],#REF!,2,0)</f>
        <v>#REF!</v>
      </c>
      <c r="AP503" s="18">
        <v>1.0138888888888888</v>
      </c>
      <c r="AQ503" s="19" t="str">
        <f>IF(PaquetesTramos_estados_1[[#This Row],[estado_paquete]]="Empaquetado","listo",PaquetesTramos_estados_1[[#This Row],[pagado]]+(PaquetesTramos_estados_1[[#This Row],[Lead Time]]-1))</f>
        <v>listo</v>
      </c>
      <c r="AR503" s="16" t="str">
        <f ca="1">IF(PaquetesTramos_estados_1[[#This Row],[estado_paquete]]="empaquetado","listo",TEXT((DAY(TODAY())-DAY(PaquetesTramos_estados_1[[#This Row],[pagado]])),"dd")&amp;" Dias")</f>
        <v>listo</v>
      </c>
      <c r="AS503" s="14" t="str">
        <f ca="1">IF(PaquetesTramos_estados_1[[#This Row],[estado_paquete]]="Empaquetado","listo",IF(NOW()&lt;PaquetesTramos_estados_1[[#This Row],[TimeLimite]],"Dentro de Tiempo","Fuera de Tiempo"))</f>
        <v>listo</v>
      </c>
      <c r="AT503" s="19" t="str">
        <f t="shared" si="7"/>
        <v>09:04</v>
      </c>
    </row>
    <row r="504" spans="1:46" x14ac:dyDescent="0.25">
      <c r="A504" s="14" t="s">
        <v>1772</v>
      </c>
      <c r="B504" s="14" t="s">
        <v>292</v>
      </c>
      <c r="C504" s="14" t="s">
        <v>100</v>
      </c>
      <c r="D504" s="14" t="s">
        <v>1</v>
      </c>
      <c r="E504" s="14" t="s">
        <v>1</v>
      </c>
      <c r="F504" s="14" t="s">
        <v>62</v>
      </c>
      <c r="G504" s="14" t="s">
        <v>399</v>
      </c>
      <c r="H504" s="14" t="s">
        <v>288</v>
      </c>
      <c r="I504" s="14" t="s">
        <v>288</v>
      </c>
      <c r="J504" s="15">
        <v>45440</v>
      </c>
      <c r="K504" s="14" t="s">
        <v>1773</v>
      </c>
      <c r="L504" s="16">
        <v>45439.411585648151</v>
      </c>
      <c r="M504" s="16">
        <v>45439.592361111114</v>
      </c>
      <c r="N504" s="16"/>
      <c r="O504" s="14" t="s">
        <v>288</v>
      </c>
      <c r="P504" s="14" t="s">
        <v>288</v>
      </c>
      <c r="Q504" s="14" t="s">
        <v>288</v>
      </c>
      <c r="R504" s="14" t="s">
        <v>288</v>
      </c>
      <c r="S504" s="14" t="s">
        <v>288</v>
      </c>
      <c r="T504" s="14" t="s">
        <v>292</v>
      </c>
      <c r="U504" s="14" t="s">
        <v>5</v>
      </c>
      <c r="V504" s="14" t="s">
        <v>6</v>
      </c>
      <c r="W504" s="14" t="s">
        <v>100</v>
      </c>
      <c r="X504" s="14" t="s">
        <v>1</v>
      </c>
      <c r="Y504" s="14" t="s">
        <v>1</v>
      </c>
      <c r="Z504" s="14" t="s">
        <v>62</v>
      </c>
      <c r="AA504" s="14" t="s">
        <v>7</v>
      </c>
      <c r="AB504" s="14" t="s">
        <v>1774</v>
      </c>
      <c r="AC504" s="14" t="s">
        <v>8</v>
      </c>
      <c r="AD504" s="14" t="s">
        <v>88</v>
      </c>
      <c r="AE504" s="14" t="s">
        <v>5</v>
      </c>
      <c r="AF504" s="14" t="s">
        <v>290</v>
      </c>
      <c r="AG504" s="14" t="s">
        <v>291</v>
      </c>
      <c r="AH504" s="14" t="s">
        <v>1775</v>
      </c>
      <c r="AI504">
        <v>70690728</v>
      </c>
      <c r="AJ504" s="16">
        <v>45439.411585648151</v>
      </c>
      <c r="AK504">
        <v>1</v>
      </c>
      <c r="AL504">
        <v>116.78</v>
      </c>
      <c r="AM504">
        <v>21.02</v>
      </c>
      <c r="AN504">
        <v>137.80000000000001</v>
      </c>
      <c r="AO504" s="14" t="e">
        <f>VLOOKUP(PaquetesTramos_estados_1[[#This Row],[tienda_stock]],#REF!,2,0)</f>
        <v>#REF!</v>
      </c>
      <c r="AP504" s="18">
        <v>1.0138888888888888</v>
      </c>
      <c r="AQ504" s="19" t="str">
        <f>IF(PaquetesTramos_estados_1[[#This Row],[estado_paquete]]="Empaquetado","listo",PaquetesTramos_estados_1[[#This Row],[pagado]]+(PaquetesTramos_estados_1[[#This Row],[Lead Time]]-1))</f>
        <v>listo</v>
      </c>
      <c r="AR504" s="16" t="str">
        <f ca="1">IF(PaquetesTramos_estados_1[[#This Row],[estado_paquete]]="empaquetado","listo",TEXT((DAY(TODAY())-DAY(PaquetesTramos_estados_1[[#This Row],[pagado]])),"dd")&amp;" Dias")</f>
        <v>listo</v>
      </c>
      <c r="AS504" s="14" t="str">
        <f ca="1">IF(PaquetesTramos_estados_1[[#This Row],[estado_paquete]]="Empaquetado","listo",IF(NOW()&lt;PaquetesTramos_estados_1[[#This Row],[TimeLimite]],"Dentro de Tiempo","Fuera de Tiempo"))</f>
        <v>listo</v>
      </c>
      <c r="AT504" s="19" t="str">
        <f t="shared" si="7"/>
        <v>09:52</v>
      </c>
    </row>
    <row r="505" spans="1:46" x14ac:dyDescent="0.25">
      <c r="A505" s="14" t="s">
        <v>1776</v>
      </c>
      <c r="B505" s="14" t="s">
        <v>292</v>
      </c>
      <c r="C505" s="14" t="s">
        <v>58</v>
      </c>
      <c r="D505" s="14" t="s">
        <v>1</v>
      </c>
      <c r="E505" s="14" t="s">
        <v>1</v>
      </c>
      <c r="F505" s="14" t="s">
        <v>19</v>
      </c>
      <c r="G505" s="14" t="s">
        <v>399</v>
      </c>
      <c r="H505" s="14" t="s">
        <v>288</v>
      </c>
      <c r="I505" s="14" t="s">
        <v>288</v>
      </c>
      <c r="J505" s="15">
        <v>45440</v>
      </c>
      <c r="K505" s="14" t="s">
        <v>1777</v>
      </c>
      <c r="L505" s="16">
        <v>45439.459143518521</v>
      </c>
      <c r="M505" s="16">
        <v>45439.567962962959</v>
      </c>
      <c r="N505" s="16"/>
      <c r="O505" s="14" t="s">
        <v>288</v>
      </c>
      <c r="P505" s="14" t="s">
        <v>288</v>
      </c>
      <c r="Q505" s="14" t="s">
        <v>288</v>
      </c>
      <c r="R505" s="14" t="s">
        <v>288</v>
      </c>
      <c r="S505" s="14" t="s">
        <v>288</v>
      </c>
      <c r="T505" s="14" t="s">
        <v>292</v>
      </c>
      <c r="U505" s="14" t="s">
        <v>5</v>
      </c>
      <c r="V505" s="14" t="s">
        <v>6</v>
      </c>
      <c r="W505" s="14" t="s">
        <v>58</v>
      </c>
      <c r="X505" s="14" t="s">
        <v>1</v>
      </c>
      <c r="Y505" s="14" t="s">
        <v>1</v>
      </c>
      <c r="Z505" s="14" t="s">
        <v>19</v>
      </c>
      <c r="AA505" s="14" t="s">
        <v>56</v>
      </c>
      <c r="AB505" s="14" t="s">
        <v>1778</v>
      </c>
      <c r="AC505" s="14" t="s">
        <v>8</v>
      </c>
      <c r="AD505" s="14" t="s">
        <v>88</v>
      </c>
      <c r="AE505" s="14" t="s">
        <v>5</v>
      </c>
      <c r="AF505" s="14" t="s">
        <v>290</v>
      </c>
      <c r="AG505" s="14" t="s">
        <v>291</v>
      </c>
      <c r="AH505" s="14" t="s">
        <v>1779</v>
      </c>
      <c r="AI505">
        <v>76834993</v>
      </c>
      <c r="AJ505" s="16">
        <v>45439.459143518521</v>
      </c>
      <c r="AK505">
        <v>3</v>
      </c>
      <c r="AL505">
        <v>170.85</v>
      </c>
      <c r="AM505">
        <v>30.75</v>
      </c>
      <c r="AN505">
        <v>201.6</v>
      </c>
      <c r="AO505" s="14" t="e">
        <f>VLOOKUP(PaquetesTramos_estados_1[[#This Row],[tienda_stock]],#REF!,2,0)</f>
        <v>#REF!</v>
      </c>
      <c r="AP505" s="18">
        <v>1.0138888888888888</v>
      </c>
      <c r="AQ505" s="19" t="str">
        <f>IF(PaquetesTramos_estados_1[[#This Row],[estado_paquete]]="Empaquetado","listo",PaquetesTramos_estados_1[[#This Row],[pagado]]+(PaquetesTramos_estados_1[[#This Row],[Lead Time]]-1))</f>
        <v>listo</v>
      </c>
      <c r="AR505" s="16" t="str">
        <f ca="1">IF(PaquetesTramos_estados_1[[#This Row],[estado_paquete]]="empaquetado","listo",TEXT((DAY(TODAY())-DAY(PaquetesTramos_estados_1[[#This Row],[pagado]])),"dd")&amp;" Dias")</f>
        <v>listo</v>
      </c>
      <c r="AS505" s="14" t="str">
        <f ca="1">IF(PaquetesTramos_estados_1[[#This Row],[estado_paquete]]="Empaquetado","listo",IF(NOW()&lt;PaquetesTramos_estados_1[[#This Row],[TimeLimite]],"Dentro de Tiempo","Fuera de Tiempo"))</f>
        <v>listo</v>
      </c>
      <c r="AT505" s="19" t="str">
        <f t="shared" si="7"/>
        <v>11:01</v>
      </c>
    </row>
    <row r="506" spans="1:46" x14ac:dyDescent="0.25">
      <c r="A506" s="14" t="s">
        <v>1780</v>
      </c>
      <c r="B506" s="14" t="s">
        <v>292</v>
      </c>
      <c r="C506" s="14" t="s">
        <v>5</v>
      </c>
      <c r="D506" s="14" t="s">
        <v>1</v>
      </c>
      <c r="E506" s="14" t="s">
        <v>1</v>
      </c>
      <c r="F506" s="14" t="s">
        <v>19</v>
      </c>
      <c r="G506" s="14" t="s">
        <v>399</v>
      </c>
      <c r="H506" s="14" t="s">
        <v>288</v>
      </c>
      <c r="I506" s="14" t="s">
        <v>288</v>
      </c>
      <c r="J506" s="15">
        <v>45444</v>
      </c>
      <c r="K506" s="14" t="s">
        <v>1781</v>
      </c>
      <c r="L506" s="16">
        <v>45439.53601851852</v>
      </c>
      <c r="M506" s="16">
        <v>45439.75409722222</v>
      </c>
      <c r="N506" s="16"/>
      <c r="O506" s="14" t="s">
        <v>288</v>
      </c>
      <c r="P506" s="14" t="s">
        <v>288</v>
      </c>
      <c r="Q506" s="14" t="s">
        <v>288</v>
      </c>
      <c r="R506" s="14" t="s">
        <v>288</v>
      </c>
      <c r="S506" s="14" t="s">
        <v>288</v>
      </c>
      <c r="T506" s="14" t="s">
        <v>292</v>
      </c>
      <c r="U506" s="14" t="s">
        <v>21</v>
      </c>
      <c r="V506" s="14" t="s">
        <v>6</v>
      </c>
      <c r="W506" s="14" t="s">
        <v>123</v>
      </c>
      <c r="X506" s="14" t="s">
        <v>105</v>
      </c>
      <c r="Y506" s="14" t="s">
        <v>105</v>
      </c>
      <c r="Z506" s="14" t="s">
        <v>105</v>
      </c>
      <c r="AA506" s="14" t="s">
        <v>7</v>
      </c>
      <c r="AB506" s="14" t="s">
        <v>1782</v>
      </c>
      <c r="AC506" s="14" t="s">
        <v>8</v>
      </c>
      <c r="AD506" s="14" t="s">
        <v>27</v>
      </c>
      <c r="AE506" s="14" t="s">
        <v>5</v>
      </c>
      <c r="AF506" s="14" t="s">
        <v>290</v>
      </c>
      <c r="AG506" s="14" t="s">
        <v>291</v>
      </c>
      <c r="AH506" s="14" t="s">
        <v>1783</v>
      </c>
      <c r="AI506">
        <v>40981000</v>
      </c>
      <c r="AJ506" s="16">
        <v>45439.53601851852</v>
      </c>
      <c r="AK506">
        <v>1</v>
      </c>
      <c r="AL506">
        <v>37.96</v>
      </c>
      <c r="AM506">
        <v>6.84</v>
      </c>
      <c r="AN506">
        <v>44.8</v>
      </c>
      <c r="AO506" s="14" t="e">
        <f>VLOOKUP(PaquetesTramos_estados_1[[#This Row],[tienda_stock]],#REF!,2,0)</f>
        <v>#REF!</v>
      </c>
      <c r="AP506" s="18">
        <v>1.0138888888888888</v>
      </c>
      <c r="AQ506" s="19" t="str">
        <f>IF(PaquetesTramos_estados_1[[#This Row],[estado_paquete]]="Empaquetado","listo",PaquetesTramos_estados_1[[#This Row],[pagado]]+(PaquetesTramos_estados_1[[#This Row],[Lead Time]]-1))</f>
        <v>listo</v>
      </c>
      <c r="AR506" s="16" t="str">
        <f ca="1">IF(PaquetesTramos_estados_1[[#This Row],[estado_paquete]]="empaquetado","listo",TEXT((DAY(TODAY())-DAY(PaquetesTramos_estados_1[[#This Row],[pagado]])),"dd")&amp;" Dias")</f>
        <v>listo</v>
      </c>
      <c r="AS506" s="14" t="str">
        <f ca="1">IF(PaquetesTramos_estados_1[[#This Row],[estado_paquete]]="Empaquetado","listo",IF(NOW()&lt;PaquetesTramos_estados_1[[#This Row],[TimeLimite]],"Dentro de Tiempo","Fuera de Tiempo"))</f>
        <v>listo</v>
      </c>
      <c r="AT506" s="19" t="str">
        <f t="shared" si="7"/>
        <v>12:51</v>
      </c>
    </row>
    <row r="507" spans="1:46" x14ac:dyDescent="0.25">
      <c r="A507" s="14" t="s">
        <v>1784</v>
      </c>
      <c r="B507" s="14" t="s">
        <v>292</v>
      </c>
      <c r="C507" s="14" t="s">
        <v>288</v>
      </c>
      <c r="D507" s="14" t="s">
        <v>1</v>
      </c>
      <c r="E507" s="14" t="s">
        <v>1</v>
      </c>
      <c r="F507" s="14" t="s">
        <v>62</v>
      </c>
      <c r="G507" s="14" t="s">
        <v>89</v>
      </c>
      <c r="H507" s="14" t="s">
        <v>288</v>
      </c>
      <c r="I507" s="14" t="s">
        <v>288</v>
      </c>
      <c r="J507" s="15">
        <v>45440</v>
      </c>
      <c r="K507" s="14" t="s">
        <v>1785</v>
      </c>
      <c r="L507" s="16">
        <v>45439.545902777776</v>
      </c>
      <c r="M507" s="16">
        <v>45439.606840277775</v>
      </c>
      <c r="N507" s="16"/>
      <c r="O507" s="14" t="s">
        <v>288</v>
      </c>
      <c r="P507" s="14" t="s">
        <v>288</v>
      </c>
      <c r="Q507" s="14" t="s">
        <v>288</v>
      </c>
      <c r="R507" s="14" t="s">
        <v>288</v>
      </c>
      <c r="S507" s="14" t="s">
        <v>288</v>
      </c>
      <c r="T507" s="14" t="s">
        <v>292</v>
      </c>
      <c r="U507" s="14" t="s">
        <v>5</v>
      </c>
      <c r="V507" s="14" t="s">
        <v>87</v>
      </c>
      <c r="W507" s="14" t="s">
        <v>288</v>
      </c>
      <c r="X507" s="14" t="s">
        <v>288</v>
      </c>
      <c r="Y507" s="14" t="s">
        <v>288</v>
      </c>
      <c r="Z507" s="14" t="s">
        <v>288</v>
      </c>
      <c r="AA507" s="14" t="s">
        <v>7</v>
      </c>
      <c r="AB507" s="14" t="s">
        <v>1786</v>
      </c>
      <c r="AC507" s="14" t="s">
        <v>8</v>
      </c>
      <c r="AD507" s="14" t="s">
        <v>9</v>
      </c>
      <c r="AE507" s="14" t="s">
        <v>61</v>
      </c>
      <c r="AF507" s="14" t="s">
        <v>290</v>
      </c>
      <c r="AG507" s="14" t="s">
        <v>291</v>
      </c>
      <c r="AH507" s="14" t="s">
        <v>1787</v>
      </c>
      <c r="AI507">
        <v>9778403</v>
      </c>
      <c r="AJ507" s="16">
        <v>45439.545902777776</v>
      </c>
      <c r="AK507">
        <v>1</v>
      </c>
      <c r="AL507">
        <v>42.37</v>
      </c>
      <c r="AM507">
        <v>7.63</v>
      </c>
      <c r="AN507">
        <v>50</v>
      </c>
      <c r="AO507" s="14" t="e">
        <f>VLOOKUP(PaquetesTramos_estados_1[[#This Row],[tienda_stock]],#REF!,2,0)</f>
        <v>#REF!</v>
      </c>
      <c r="AP507" s="18">
        <v>1.0138888888888888</v>
      </c>
      <c r="AQ507" s="19" t="str">
        <f>IF(PaquetesTramos_estados_1[[#This Row],[estado_paquete]]="Empaquetado","listo",PaquetesTramos_estados_1[[#This Row],[pagado]]+(PaquetesTramos_estados_1[[#This Row],[Lead Time]]-1))</f>
        <v>listo</v>
      </c>
      <c r="AR507" s="16" t="str">
        <f ca="1">IF(PaquetesTramos_estados_1[[#This Row],[estado_paquete]]="empaquetado","listo",TEXT((DAY(TODAY())-DAY(PaquetesTramos_estados_1[[#This Row],[pagado]])),"dd")&amp;" Dias")</f>
        <v>listo</v>
      </c>
      <c r="AS507" s="14" t="str">
        <f ca="1">IF(PaquetesTramos_estados_1[[#This Row],[estado_paquete]]="Empaquetado","listo",IF(NOW()&lt;PaquetesTramos_estados_1[[#This Row],[TimeLimite]],"Dentro de Tiempo","Fuera de Tiempo"))</f>
        <v>listo</v>
      </c>
      <c r="AT507" s="19" t="str">
        <f t="shared" si="7"/>
        <v>13:06</v>
      </c>
    </row>
    <row r="508" spans="1:46" x14ac:dyDescent="0.25">
      <c r="A508" s="14" t="s">
        <v>1788</v>
      </c>
      <c r="B508" s="14" t="s">
        <v>17</v>
      </c>
      <c r="C508" s="14" t="s">
        <v>5</v>
      </c>
      <c r="D508" s="14" t="s">
        <v>1</v>
      </c>
      <c r="E508" s="14" t="s">
        <v>1</v>
      </c>
      <c r="F508" s="14" t="s">
        <v>19</v>
      </c>
      <c r="G508" s="14" t="s">
        <v>3</v>
      </c>
      <c r="H508" s="14" t="s">
        <v>288</v>
      </c>
      <c r="I508" s="14" t="s">
        <v>288</v>
      </c>
      <c r="J508" s="15">
        <v>45444</v>
      </c>
      <c r="K508" s="14" t="s">
        <v>1789</v>
      </c>
      <c r="L508" s="16">
        <v>45439.550891203704</v>
      </c>
      <c r="M508" s="16"/>
      <c r="N508" s="16"/>
      <c r="O508" s="14" t="s">
        <v>288</v>
      </c>
      <c r="P508" s="14" t="s">
        <v>288</v>
      </c>
      <c r="Q508" s="14" t="s">
        <v>288</v>
      </c>
      <c r="R508" s="14" t="s">
        <v>288</v>
      </c>
      <c r="S508" s="14" t="s">
        <v>288</v>
      </c>
      <c r="T508" s="14" t="s">
        <v>17</v>
      </c>
      <c r="U508" s="14" t="s">
        <v>75</v>
      </c>
      <c r="V508" s="14" t="s">
        <v>6</v>
      </c>
      <c r="W508" s="14" t="s">
        <v>76</v>
      </c>
      <c r="X508" s="14" t="s">
        <v>77</v>
      </c>
      <c r="Y508" s="14" t="s">
        <v>78</v>
      </c>
      <c r="Z508" s="14" t="s">
        <v>79</v>
      </c>
      <c r="AA508" s="14" t="s">
        <v>56</v>
      </c>
      <c r="AB508" s="14" t="s">
        <v>1676</v>
      </c>
      <c r="AC508" s="14" t="s">
        <v>8</v>
      </c>
      <c r="AD508" s="14" t="s">
        <v>10</v>
      </c>
      <c r="AE508" s="14" t="s">
        <v>76</v>
      </c>
      <c r="AF508" s="14" t="s">
        <v>295</v>
      </c>
      <c r="AG508" s="14" t="s">
        <v>291</v>
      </c>
      <c r="AH508" s="14" t="s">
        <v>1677</v>
      </c>
      <c r="AI508">
        <v>45915395</v>
      </c>
      <c r="AJ508" s="16">
        <v>45439.550891203704</v>
      </c>
      <c r="AK508">
        <v>2</v>
      </c>
      <c r="AL508">
        <v>94.7</v>
      </c>
      <c r="AM508">
        <v>0</v>
      </c>
      <c r="AN508">
        <v>94.7</v>
      </c>
      <c r="AO508" s="14" t="e">
        <f>VLOOKUP(PaquetesTramos_estados_1[[#This Row],[tienda_stock]],#REF!,2,0)</f>
        <v>#REF!</v>
      </c>
      <c r="AP508" s="18">
        <v>1.0138888888888888</v>
      </c>
      <c r="AQ508" s="19">
        <f>IF(PaquetesTramos_estados_1[[#This Row],[estado_paquete]]="Empaquetado","listo",PaquetesTramos_estados_1[[#This Row],[pagado]]+(PaquetesTramos_estados_1[[#This Row],[Lead Time]]-1))</f>
        <v>45439.564780092594</v>
      </c>
      <c r="AR508" s="16" t="e">
        <f ca="1">IF(PaquetesTramos_estados_1[[#This Row],[estado_paquete]]="empaquetado","listo",TEXT((DAY(TODAY())-DAY(PaquetesTramos_estados_1[[#This Row],[pagado]])),"dd")&amp;" Dias")</f>
        <v>#VALUE!</v>
      </c>
      <c r="AS508" s="14" t="str">
        <f ca="1">IF(PaquetesTramos_estados_1[[#This Row],[estado_paquete]]="Empaquetado","listo",IF(NOW()&lt;PaquetesTramos_estados_1[[#This Row],[TimeLimite]],"Dentro de Tiempo","Fuera de Tiempo"))</f>
        <v>Fuera de Tiempo</v>
      </c>
      <c r="AT508" s="19" t="str">
        <f t="shared" si="7"/>
        <v>13:13</v>
      </c>
    </row>
    <row r="509" spans="1:46" x14ac:dyDescent="0.25">
      <c r="A509" s="14" t="s">
        <v>1790</v>
      </c>
      <c r="B509" s="14" t="s">
        <v>292</v>
      </c>
      <c r="C509" s="14" t="s">
        <v>126</v>
      </c>
      <c r="D509" s="14" t="s">
        <v>91</v>
      </c>
      <c r="E509" s="14" t="s">
        <v>91</v>
      </c>
      <c r="F509" s="14" t="s">
        <v>91</v>
      </c>
      <c r="G509" s="14" t="s">
        <v>30</v>
      </c>
      <c r="H509" s="14" t="s">
        <v>1791</v>
      </c>
      <c r="I509" s="14" t="s">
        <v>288</v>
      </c>
      <c r="J509" s="15">
        <v>45448</v>
      </c>
      <c r="K509" s="14" t="s">
        <v>1792</v>
      </c>
      <c r="L509" s="16">
        <v>45439.590775462966</v>
      </c>
      <c r="M509" s="16">
        <v>45439.643634259257</v>
      </c>
      <c r="N509" s="16"/>
      <c r="O509" s="14" t="s">
        <v>288</v>
      </c>
      <c r="P509" s="14" t="s">
        <v>288</v>
      </c>
      <c r="Q509" s="14" t="s">
        <v>288</v>
      </c>
      <c r="R509" s="14" t="s">
        <v>288</v>
      </c>
      <c r="S509" s="14" t="s">
        <v>288</v>
      </c>
      <c r="T509" s="14" t="s">
        <v>292</v>
      </c>
      <c r="U509" s="14" t="s">
        <v>132</v>
      </c>
      <c r="V509" s="14" t="s">
        <v>6</v>
      </c>
      <c r="W509" s="14" t="s">
        <v>126</v>
      </c>
      <c r="X509" s="14" t="s">
        <v>91</v>
      </c>
      <c r="Y509" s="14" t="s">
        <v>91</v>
      </c>
      <c r="Z509" s="14" t="s">
        <v>91</v>
      </c>
      <c r="AA509" s="14" t="s">
        <v>7</v>
      </c>
      <c r="AB509" s="14" t="s">
        <v>1793</v>
      </c>
      <c r="AC509" s="14" t="s">
        <v>8</v>
      </c>
      <c r="AD509" s="14" t="s">
        <v>27</v>
      </c>
      <c r="AE509" s="14" t="s">
        <v>5</v>
      </c>
      <c r="AF509" s="14" t="s">
        <v>290</v>
      </c>
      <c r="AG509" s="14" t="s">
        <v>291</v>
      </c>
      <c r="AH509" s="14" t="s">
        <v>1794</v>
      </c>
      <c r="AI509">
        <v>44750656</v>
      </c>
      <c r="AJ509" s="16">
        <v>45439.590775462966</v>
      </c>
      <c r="AK509">
        <v>1</v>
      </c>
      <c r="AL509">
        <v>37.96</v>
      </c>
      <c r="AM509">
        <v>6.84</v>
      </c>
      <c r="AN509">
        <v>44.8</v>
      </c>
      <c r="AO509" s="14" t="e">
        <f>VLOOKUP(PaquetesTramos_estados_1[[#This Row],[tienda_stock]],#REF!,2,0)</f>
        <v>#REF!</v>
      </c>
      <c r="AP509" s="18">
        <v>1.0138888888888888</v>
      </c>
      <c r="AQ509" s="19" t="str">
        <f>IF(PaquetesTramos_estados_1[[#This Row],[estado_paquete]]="Empaquetado","listo",PaquetesTramos_estados_1[[#This Row],[pagado]]+(PaquetesTramos_estados_1[[#This Row],[Lead Time]]-1))</f>
        <v>listo</v>
      </c>
      <c r="AR509" s="16" t="str">
        <f ca="1">IF(PaquetesTramos_estados_1[[#This Row],[estado_paquete]]="empaquetado","listo",TEXT((DAY(TODAY())-DAY(PaquetesTramos_estados_1[[#This Row],[pagado]])),"dd")&amp;" Dias")</f>
        <v>listo</v>
      </c>
      <c r="AS509" s="14" t="str">
        <f ca="1">IF(PaquetesTramos_estados_1[[#This Row],[estado_paquete]]="Empaquetado","listo",IF(NOW()&lt;PaquetesTramos_estados_1[[#This Row],[TimeLimite]],"Dentro de Tiempo","Fuera de Tiempo"))</f>
        <v>listo</v>
      </c>
      <c r="AT509" s="19" t="str">
        <f t="shared" si="7"/>
        <v>14:10</v>
      </c>
    </row>
    <row r="510" spans="1:46" x14ac:dyDescent="0.25">
      <c r="A510" s="14" t="s">
        <v>1795</v>
      </c>
      <c r="B510" s="14" t="s">
        <v>292</v>
      </c>
      <c r="C510" s="14" t="s">
        <v>288</v>
      </c>
      <c r="D510" s="14" t="s">
        <v>1</v>
      </c>
      <c r="E510" s="14" t="s">
        <v>1</v>
      </c>
      <c r="F510" s="14" t="s">
        <v>62</v>
      </c>
      <c r="G510" s="14" t="s">
        <v>89</v>
      </c>
      <c r="H510" s="14" t="s">
        <v>288</v>
      </c>
      <c r="I510" s="14" t="s">
        <v>288</v>
      </c>
      <c r="J510" s="15">
        <v>45440</v>
      </c>
      <c r="K510" s="14" t="s">
        <v>1796</v>
      </c>
      <c r="L510" s="16">
        <v>45439.597141203703</v>
      </c>
      <c r="M510" s="16">
        <v>45439.716840277775</v>
      </c>
      <c r="N510" s="16"/>
      <c r="O510" s="14" t="s">
        <v>288</v>
      </c>
      <c r="P510" s="14" t="s">
        <v>288</v>
      </c>
      <c r="Q510" s="14" t="s">
        <v>288</v>
      </c>
      <c r="R510" s="14" t="s">
        <v>288</v>
      </c>
      <c r="S510" s="14" t="s">
        <v>288</v>
      </c>
      <c r="T510" s="14" t="s">
        <v>292</v>
      </c>
      <c r="U510" s="14" t="s">
        <v>5</v>
      </c>
      <c r="V510" s="14" t="s">
        <v>87</v>
      </c>
      <c r="W510" s="14" t="s">
        <v>288</v>
      </c>
      <c r="X510" s="14" t="s">
        <v>288</v>
      </c>
      <c r="Y510" s="14" t="s">
        <v>288</v>
      </c>
      <c r="Z510" s="14" t="s">
        <v>288</v>
      </c>
      <c r="AA510" s="14" t="s">
        <v>7</v>
      </c>
      <c r="AB510" s="14" t="s">
        <v>1797</v>
      </c>
      <c r="AC510" s="14" t="s">
        <v>8</v>
      </c>
      <c r="AD510" s="14" t="s">
        <v>9</v>
      </c>
      <c r="AE510" s="14" t="s">
        <v>61</v>
      </c>
      <c r="AF510" s="14" t="s">
        <v>290</v>
      </c>
      <c r="AG510" s="14" t="s">
        <v>291</v>
      </c>
      <c r="AH510" s="14" t="s">
        <v>1798</v>
      </c>
      <c r="AI510">
        <v>10789362</v>
      </c>
      <c r="AJ510" s="16">
        <v>45439.597141203703</v>
      </c>
      <c r="AK510">
        <v>1</v>
      </c>
      <c r="AL510">
        <v>249.92</v>
      </c>
      <c r="AM510">
        <v>44.98</v>
      </c>
      <c r="AN510">
        <v>294.89999999999998</v>
      </c>
      <c r="AO510" s="14" t="e">
        <f>VLOOKUP(PaquetesTramos_estados_1[[#This Row],[tienda_stock]],#REF!,2,0)</f>
        <v>#REF!</v>
      </c>
      <c r="AP510" s="18">
        <v>1.0138888888888888</v>
      </c>
      <c r="AQ510" s="19" t="str">
        <f>IF(PaquetesTramos_estados_1[[#This Row],[estado_paquete]]="Empaquetado","listo",PaquetesTramos_estados_1[[#This Row],[pagado]]+(PaquetesTramos_estados_1[[#This Row],[Lead Time]]-1))</f>
        <v>listo</v>
      </c>
      <c r="AR510" s="16" t="str">
        <f ca="1">IF(PaquetesTramos_estados_1[[#This Row],[estado_paquete]]="empaquetado","listo",TEXT((DAY(TODAY())-DAY(PaquetesTramos_estados_1[[#This Row],[pagado]])),"dd")&amp;" Dias")</f>
        <v>listo</v>
      </c>
      <c r="AS510" s="14" t="str">
        <f ca="1">IF(PaquetesTramos_estados_1[[#This Row],[estado_paquete]]="Empaquetado","listo",IF(NOW()&lt;PaquetesTramos_estados_1[[#This Row],[TimeLimite]],"Dentro de Tiempo","Fuera de Tiempo"))</f>
        <v>listo</v>
      </c>
      <c r="AT510" s="19" t="str">
        <f t="shared" si="7"/>
        <v>14:19</v>
      </c>
    </row>
    <row r="511" spans="1:46" x14ac:dyDescent="0.25">
      <c r="A511" s="14" t="s">
        <v>1799</v>
      </c>
      <c r="B511" s="14" t="s">
        <v>292</v>
      </c>
      <c r="C511" s="14" t="s">
        <v>288</v>
      </c>
      <c r="D511" s="14" t="s">
        <v>1</v>
      </c>
      <c r="E511" s="14" t="s">
        <v>1</v>
      </c>
      <c r="F511" s="14" t="s">
        <v>2</v>
      </c>
      <c r="G511" s="14" t="s">
        <v>89</v>
      </c>
      <c r="H511" s="14" t="s">
        <v>288</v>
      </c>
      <c r="I511" s="14" t="s">
        <v>288</v>
      </c>
      <c r="J511" s="15">
        <v>45440</v>
      </c>
      <c r="K511" s="14" t="s">
        <v>1800</v>
      </c>
      <c r="L511" s="16">
        <v>45439.605775462966</v>
      </c>
      <c r="M511" s="16">
        <v>45439.724664351852</v>
      </c>
      <c r="N511" s="16"/>
      <c r="O511" s="14" t="s">
        <v>288</v>
      </c>
      <c r="P511" s="14" t="s">
        <v>288</v>
      </c>
      <c r="Q511" s="14" t="s">
        <v>288</v>
      </c>
      <c r="R511" s="14" t="s">
        <v>288</v>
      </c>
      <c r="S511" s="14" t="s">
        <v>288</v>
      </c>
      <c r="T511" s="14" t="s">
        <v>292</v>
      </c>
      <c r="U511" s="14" t="s">
        <v>5</v>
      </c>
      <c r="V511" s="14" t="s">
        <v>87</v>
      </c>
      <c r="W511" s="14" t="s">
        <v>288</v>
      </c>
      <c r="X511" s="14" t="s">
        <v>288</v>
      </c>
      <c r="Y511" s="14" t="s">
        <v>288</v>
      </c>
      <c r="Z511" s="14" t="s">
        <v>288</v>
      </c>
      <c r="AA511" s="14" t="s">
        <v>7</v>
      </c>
      <c r="AB511" s="14" t="s">
        <v>1681</v>
      </c>
      <c r="AC511" s="14" t="s">
        <v>8</v>
      </c>
      <c r="AD511" s="14" t="s">
        <v>27</v>
      </c>
      <c r="AE511" s="14" t="s">
        <v>5</v>
      </c>
      <c r="AF511" s="14" t="s">
        <v>290</v>
      </c>
      <c r="AG511" s="14" t="s">
        <v>291</v>
      </c>
      <c r="AH511" s="14" t="s">
        <v>1682</v>
      </c>
      <c r="AI511">
        <v>46982643</v>
      </c>
      <c r="AJ511" s="16">
        <v>45439.605775462966</v>
      </c>
      <c r="AK511">
        <v>4</v>
      </c>
      <c r="AL511">
        <v>302.79000000000002</v>
      </c>
      <c r="AM511">
        <v>54.51</v>
      </c>
      <c r="AN511">
        <v>357.3</v>
      </c>
      <c r="AO511" s="14" t="e">
        <f>VLOOKUP(PaquetesTramos_estados_1[[#This Row],[tienda_stock]],#REF!,2,0)</f>
        <v>#REF!</v>
      </c>
      <c r="AP511" s="18">
        <v>1.0138888888888888</v>
      </c>
      <c r="AQ511" s="19" t="str">
        <f>IF(PaquetesTramos_estados_1[[#This Row],[estado_paquete]]="Empaquetado","listo",PaquetesTramos_estados_1[[#This Row],[pagado]]+(PaquetesTramos_estados_1[[#This Row],[Lead Time]]-1))</f>
        <v>listo</v>
      </c>
      <c r="AR511" s="16" t="str">
        <f ca="1">IF(PaquetesTramos_estados_1[[#This Row],[estado_paquete]]="empaquetado","listo",TEXT((DAY(TODAY())-DAY(PaquetesTramos_estados_1[[#This Row],[pagado]])),"dd")&amp;" Dias")</f>
        <v>listo</v>
      </c>
      <c r="AS511" s="14" t="str">
        <f ca="1">IF(PaquetesTramos_estados_1[[#This Row],[estado_paquete]]="Empaquetado","listo",IF(NOW()&lt;PaquetesTramos_estados_1[[#This Row],[TimeLimite]],"Dentro de Tiempo","Fuera de Tiempo"))</f>
        <v>listo</v>
      </c>
      <c r="AT511" s="19" t="str">
        <f t="shared" si="7"/>
        <v>14:32</v>
      </c>
    </row>
    <row r="512" spans="1:46" x14ac:dyDescent="0.25">
      <c r="A512" s="14" t="s">
        <v>1801</v>
      </c>
      <c r="B512" s="14" t="s">
        <v>292</v>
      </c>
      <c r="C512" s="14" t="s">
        <v>602</v>
      </c>
      <c r="D512" s="14" t="s">
        <v>1</v>
      </c>
      <c r="E512" s="14" t="s">
        <v>1</v>
      </c>
      <c r="F512" s="14" t="s">
        <v>90</v>
      </c>
      <c r="G512" s="14" t="s">
        <v>30</v>
      </c>
      <c r="H512" s="14" t="s">
        <v>1802</v>
      </c>
      <c r="I512" s="14" t="s">
        <v>288</v>
      </c>
      <c r="J512" s="15">
        <v>45443</v>
      </c>
      <c r="K512" s="14" t="s">
        <v>1803</v>
      </c>
      <c r="L512" s="16">
        <v>45439.607939814814</v>
      </c>
      <c r="M512" s="16">
        <v>45439.829409722224</v>
      </c>
      <c r="N512" s="16"/>
      <c r="O512" s="14" t="s">
        <v>288</v>
      </c>
      <c r="P512" s="14" t="s">
        <v>288</v>
      </c>
      <c r="Q512" s="14" t="s">
        <v>288</v>
      </c>
      <c r="R512" s="14" t="s">
        <v>288</v>
      </c>
      <c r="S512" s="14" t="s">
        <v>288</v>
      </c>
      <c r="T512" s="14" t="s">
        <v>292</v>
      </c>
      <c r="U512" s="14" t="s">
        <v>968</v>
      </c>
      <c r="V512" s="14" t="s">
        <v>6</v>
      </c>
      <c r="W512" s="14" t="s">
        <v>602</v>
      </c>
      <c r="X512" s="14" t="s">
        <v>1</v>
      </c>
      <c r="Y512" s="14" t="s">
        <v>1</v>
      </c>
      <c r="Z512" s="14" t="s">
        <v>90</v>
      </c>
      <c r="AA512" s="14" t="s">
        <v>7</v>
      </c>
      <c r="AB512" s="14" t="s">
        <v>1804</v>
      </c>
      <c r="AC512" s="14" t="s">
        <v>8</v>
      </c>
      <c r="AD512" s="14" t="s">
        <v>10</v>
      </c>
      <c r="AE512" s="14" t="s">
        <v>5</v>
      </c>
      <c r="AF512" s="14" t="s">
        <v>290</v>
      </c>
      <c r="AG512" s="14" t="s">
        <v>291</v>
      </c>
      <c r="AH512" s="14" t="s">
        <v>606</v>
      </c>
      <c r="AI512">
        <v>70444662</v>
      </c>
      <c r="AJ512" s="16">
        <v>45439.607939814814</v>
      </c>
      <c r="AK512">
        <v>1</v>
      </c>
      <c r="AL512">
        <v>33.81</v>
      </c>
      <c r="AM512">
        <v>6.09</v>
      </c>
      <c r="AN512">
        <v>39.9</v>
      </c>
      <c r="AO512" s="14" t="e">
        <f>VLOOKUP(PaquetesTramos_estados_1[[#This Row],[tienda_stock]],#REF!,2,0)</f>
        <v>#REF!</v>
      </c>
      <c r="AP512" s="18">
        <v>1.0138888888888888</v>
      </c>
      <c r="AQ512" s="19" t="str">
        <f>IF(PaquetesTramos_estados_1[[#This Row],[estado_paquete]]="Empaquetado","listo",PaquetesTramos_estados_1[[#This Row],[pagado]]+(PaquetesTramos_estados_1[[#This Row],[Lead Time]]-1))</f>
        <v>listo</v>
      </c>
      <c r="AR512" s="16" t="str">
        <f ca="1">IF(PaquetesTramos_estados_1[[#This Row],[estado_paquete]]="empaquetado","listo",TEXT((DAY(TODAY())-DAY(PaquetesTramos_estados_1[[#This Row],[pagado]])),"dd")&amp;" Dias")</f>
        <v>listo</v>
      </c>
      <c r="AS512" s="14" t="str">
        <f ca="1">IF(PaquetesTramos_estados_1[[#This Row],[estado_paquete]]="Empaquetado","listo",IF(NOW()&lt;PaquetesTramos_estados_1[[#This Row],[TimeLimite]],"Dentro de Tiempo","Fuera de Tiempo"))</f>
        <v>listo</v>
      </c>
      <c r="AT512" s="19" t="str">
        <f t="shared" si="7"/>
        <v>14:35</v>
      </c>
    </row>
    <row r="513" spans="1:46" x14ac:dyDescent="0.25">
      <c r="A513" s="14" t="s">
        <v>1805</v>
      </c>
      <c r="B513" s="14" t="s">
        <v>292</v>
      </c>
      <c r="C513" s="14" t="s">
        <v>5</v>
      </c>
      <c r="D513" s="14" t="s">
        <v>1</v>
      </c>
      <c r="E513" s="14" t="s">
        <v>1</v>
      </c>
      <c r="F513" s="14" t="s">
        <v>19</v>
      </c>
      <c r="G513" s="14" t="s">
        <v>332</v>
      </c>
      <c r="H513" s="14" t="s">
        <v>288</v>
      </c>
      <c r="I513" s="14" t="s">
        <v>288</v>
      </c>
      <c r="J513" s="15">
        <v>45444</v>
      </c>
      <c r="K513" s="14" t="s">
        <v>1806</v>
      </c>
      <c r="L513" s="16">
        <v>45439.625972222224</v>
      </c>
      <c r="M513" s="16">
        <v>45439.717442129629</v>
      </c>
      <c r="N513" s="16"/>
      <c r="O513" s="14" t="s">
        <v>288</v>
      </c>
      <c r="P513" s="14" t="s">
        <v>288</v>
      </c>
      <c r="Q513" s="14" t="s">
        <v>288</v>
      </c>
      <c r="R513" s="14" t="s">
        <v>288</v>
      </c>
      <c r="S513" s="14" t="s">
        <v>288</v>
      </c>
      <c r="T513" s="14" t="s">
        <v>292</v>
      </c>
      <c r="U513" s="14" t="s">
        <v>38</v>
      </c>
      <c r="V513" s="14" t="s">
        <v>6</v>
      </c>
      <c r="W513" s="14" t="s">
        <v>154</v>
      </c>
      <c r="X513" s="14" t="s">
        <v>91</v>
      </c>
      <c r="Y513" s="14" t="s">
        <v>91</v>
      </c>
      <c r="Z513" s="14" t="s">
        <v>91</v>
      </c>
      <c r="AA513" s="14" t="s">
        <v>7</v>
      </c>
      <c r="AB513" s="14" t="s">
        <v>1688</v>
      </c>
      <c r="AC513" s="14" t="s">
        <v>8</v>
      </c>
      <c r="AD513" s="14" t="s">
        <v>27</v>
      </c>
      <c r="AE513" s="14" t="s">
        <v>1160</v>
      </c>
      <c r="AF513" s="14" t="s">
        <v>290</v>
      </c>
      <c r="AG513" s="14" t="s">
        <v>291</v>
      </c>
      <c r="AH513" s="14" t="s">
        <v>1689</v>
      </c>
      <c r="AI513">
        <v>40554838</v>
      </c>
      <c r="AJ513" s="16">
        <v>45439.625972222224</v>
      </c>
      <c r="AK513">
        <v>2</v>
      </c>
      <c r="AL513">
        <v>84.4</v>
      </c>
      <c r="AM513">
        <v>15.2</v>
      </c>
      <c r="AN513">
        <v>99.6</v>
      </c>
      <c r="AO513" s="14" t="e">
        <f>VLOOKUP(PaquetesTramos_estados_1[[#This Row],[tienda_stock]],#REF!,2,0)</f>
        <v>#REF!</v>
      </c>
      <c r="AP513" s="18">
        <v>1.0138888888888888</v>
      </c>
      <c r="AQ513" s="19" t="str">
        <f>IF(PaquetesTramos_estados_1[[#This Row],[estado_paquete]]="Empaquetado","listo",PaquetesTramos_estados_1[[#This Row],[pagado]]+(PaquetesTramos_estados_1[[#This Row],[Lead Time]]-1))</f>
        <v>listo</v>
      </c>
      <c r="AR513" s="16" t="str">
        <f ca="1">IF(PaquetesTramos_estados_1[[#This Row],[estado_paquete]]="empaquetado","listo",TEXT((DAY(TODAY())-DAY(PaquetesTramos_estados_1[[#This Row],[pagado]])),"dd")&amp;" Dias")</f>
        <v>listo</v>
      </c>
      <c r="AS513" s="14" t="str">
        <f ca="1">IF(PaquetesTramos_estados_1[[#This Row],[estado_paquete]]="Empaquetado","listo",IF(NOW()&lt;PaquetesTramos_estados_1[[#This Row],[TimeLimite]],"Dentro de Tiempo","Fuera de Tiempo"))</f>
        <v>listo</v>
      </c>
      <c r="AT513" s="19" t="str">
        <f t="shared" si="7"/>
        <v>15:01</v>
      </c>
    </row>
    <row r="514" spans="1:46" x14ac:dyDescent="0.25">
      <c r="A514" s="14" t="s">
        <v>1807</v>
      </c>
      <c r="B514" s="14" t="s">
        <v>292</v>
      </c>
      <c r="C514" s="14" t="s">
        <v>44</v>
      </c>
      <c r="D514" s="14" t="s">
        <v>179</v>
      </c>
      <c r="E514" s="14" t="s">
        <v>179</v>
      </c>
      <c r="F514" s="14" t="s">
        <v>179</v>
      </c>
      <c r="G514" s="14" t="s">
        <v>35</v>
      </c>
      <c r="H514" s="14" t="s">
        <v>288</v>
      </c>
      <c r="I514" s="14" t="s">
        <v>288</v>
      </c>
      <c r="J514" s="15">
        <v>45443</v>
      </c>
      <c r="K514" s="14" t="s">
        <v>1808</v>
      </c>
      <c r="L514" s="16">
        <v>45439.6484375</v>
      </c>
      <c r="M514" s="16">
        <v>45440.207997685182</v>
      </c>
      <c r="N514" s="16"/>
      <c r="O514" s="14" t="s">
        <v>288</v>
      </c>
      <c r="P514" s="14" t="s">
        <v>288</v>
      </c>
      <c r="Q514" s="14" t="s">
        <v>288</v>
      </c>
      <c r="R514" s="14" t="s">
        <v>288</v>
      </c>
      <c r="S514" s="14" t="s">
        <v>288</v>
      </c>
      <c r="T514" s="14" t="s">
        <v>292</v>
      </c>
      <c r="U514" s="14" t="s">
        <v>5</v>
      </c>
      <c r="V514" s="14" t="s">
        <v>6</v>
      </c>
      <c r="W514" s="14" t="s">
        <v>44</v>
      </c>
      <c r="X514" s="14" t="s">
        <v>179</v>
      </c>
      <c r="Y514" s="14" t="s">
        <v>179</v>
      </c>
      <c r="Z514" s="14" t="s">
        <v>179</v>
      </c>
      <c r="AA514" s="14" t="s">
        <v>7</v>
      </c>
      <c r="AB514" s="14" t="s">
        <v>1809</v>
      </c>
      <c r="AC514" s="14" t="s">
        <v>8</v>
      </c>
      <c r="AD514" s="14" t="s">
        <v>32</v>
      </c>
      <c r="AE514" s="14" t="s">
        <v>5</v>
      </c>
      <c r="AF514" s="14" t="s">
        <v>290</v>
      </c>
      <c r="AG514" s="14" t="s">
        <v>291</v>
      </c>
      <c r="AH514" s="14" t="s">
        <v>1810</v>
      </c>
      <c r="AI514">
        <v>47664666</v>
      </c>
      <c r="AJ514" s="16">
        <v>45439.6484375</v>
      </c>
      <c r="AK514">
        <v>1</v>
      </c>
      <c r="AL514">
        <v>115.51</v>
      </c>
      <c r="AM514">
        <v>20.79</v>
      </c>
      <c r="AN514">
        <v>136.30000000000001</v>
      </c>
      <c r="AO514" s="14" t="e">
        <f>VLOOKUP(PaquetesTramos_estados_1[[#This Row],[tienda_stock]],#REF!,2,0)</f>
        <v>#REF!</v>
      </c>
      <c r="AP514" s="18">
        <v>1.0138888888888888</v>
      </c>
      <c r="AQ514" s="19" t="str">
        <f>IF(PaquetesTramos_estados_1[[#This Row],[estado_paquete]]="Empaquetado","listo",PaquetesTramos_estados_1[[#This Row],[pagado]]+(PaquetesTramos_estados_1[[#This Row],[Lead Time]]-1))</f>
        <v>listo</v>
      </c>
      <c r="AR514" s="16" t="str">
        <f ca="1">IF(PaquetesTramos_estados_1[[#This Row],[estado_paquete]]="empaquetado","listo",TEXT((DAY(TODAY())-DAY(PaquetesTramos_estados_1[[#This Row],[pagado]])),"dd")&amp;" Dias")</f>
        <v>listo</v>
      </c>
      <c r="AS514" s="14" t="str">
        <f ca="1">IF(PaquetesTramos_estados_1[[#This Row],[estado_paquete]]="Empaquetado","listo",IF(NOW()&lt;PaquetesTramos_estados_1[[#This Row],[TimeLimite]],"Dentro de Tiempo","Fuera de Tiempo"))</f>
        <v>listo</v>
      </c>
      <c r="AT514" s="19" t="str">
        <f t="shared" ref="AT514:AT577" si="8">TEXT(L514,"HH:MM")</f>
        <v>15:33</v>
      </c>
    </row>
    <row r="515" spans="1:46" x14ac:dyDescent="0.25">
      <c r="A515" s="14" t="s">
        <v>1811</v>
      </c>
      <c r="B515" s="14" t="s">
        <v>17</v>
      </c>
      <c r="C515" s="14" t="s">
        <v>5</v>
      </c>
      <c r="D515" s="14" t="s">
        <v>1</v>
      </c>
      <c r="E515" s="14" t="s">
        <v>1</v>
      </c>
      <c r="F515" s="14" t="s">
        <v>19</v>
      </c>
      <c r="G515" s="14" t="s">
        <v>3</v>
      </c>
      <c r="H515" s="14" t="s">
        <v>288</v>
      </c>
      <c r="I515" s="14" t="s">
        <v>288</v>
      </c>
      <c r="J515" s="15">
        <v>45440</v>
      </c>
      <c r="K515" s="14" t="s">
        <v>1812</v>
      </c>
      <c r="L515" s="16">
        <v>45439.69458333333</v>
      </c>
      <c r="M515" s="16"/>
      <c r="N515" s="16"/>
      <c r="O515" s="14" t="s">
        <v>288</v>
      </c>
      <c r="P515" s="14" t="s">
        <v>288</v>
      </c>
      <c r="Q515" s="14" t="s">
        <v>288</v>
      </c>
      <c r="R515" s="14" t="s">
        <v>288</v>
      </c>
      <c r="S515" s="14" t="s">
        <v>288</v>
      </c>
      <c r="T515" s="14" t="s">
        <v>17</v>
      </c>
      <c r="U515" s="14" t="s">
        <v>18</v>
      </c>
      <c r="V515" s="14" t="s">
        <v>87</v>
      </c>
      <c r="W515" s="14" t="s">
        <v>288</v>
      </c>
      <c r="X515" s="14" t="s">
        <v>288</v>
      </c>
      <c r="Y515" s="14" t="s">
        <v>288</v>
      </c>
      <c r="Z515" s="14" t="s">
        <v>288</v>
      </c>
      <c r="AA515" s="14" t="s">
        <v>7</v>
      </c>
      <c r="AB515" s="14" t="s">
        <v>1813</v>
      </c>
      <c r="AC515" s="14" t="s">
        <v>8</v>
      </c>
      <c r="AD515" s="14" t="s">
        <v>32</v>
      </c>
      <c r="AE515" s="14" t="s">
        <v>5</v>
      </c>
      <c r="AF515" s="14" t="s">
        <v>290</v>
      </c>
      <c r="AG515" s="14" t="s">
        <v>291</v>
      </c>
      <c r="AH515" s="14" t="s">
        <v>1814</v>
      </c>
      <c r="AI515">
        <v>41257882</v>
      </c>
      <c r="AJ515" s="16">
        <v>45439.69458333333</v>
      </c>
      <c r="AK515">
        <v>1</v>
      </c>
      <c r="AL515">
        <v>202.8</v>
      </c>
      <c r="AM515">
        <v>36.5</v>
      </c>
      <c r="AN515">
        <v>239.3</v>
      </c>
      <c r="AO515" s="14" t="e">
        <f>VLOOKUP(PaquetesTramos_estados_1[[#This Row],[tienda_stock]],#REF!,2,0)</f>
        <v>#REF!</v>
      </c>
      <c r="AP515" s="18">
        <v>1.0138888888888888</v>
      </c>
      <c r="AQ515" s="19">
        <f>IF(PaquetesTramos_estados_1[[#This Row],[estado_paquete]]="Empaquetado","listo",PaquetesTramos_estados_1[[#This Row],[pagado]]+(PaquetesTramos_estados_1[[#This Row],[Lead Time]]-1))</f>
        <v>45439.708472222221</v>
      </c>
      <c r="AR515" s="16" t="e">
        <f ca="1">IF(PaquetesTramos_estados_1[[#This Row],[estado_paquete]]="empaquetado","listo",TEXT((DAY(TODAY())-DAY(PaquetesTramos_estados_1[[#This Row],[pagado]])),"dd")&amp;" Dias")</f>
        <v>#VALUE!</v>
      </c>
      <c r="AS515" s="14" t="str">
        <f ca="1">IF(PaquetesTramos_estados_1[[#This Row],[estado_paquete]]="Empaquetado","listo",IF(NOW()&lt;PaquetesTramos_estados_1[[#This Row],[TimeLimite]],"Dentro de Tiempo","Fuera de Tiempo"))</f>
        <v>Fuera de Tiempo</v>
      </c>
      <c r="AT515" s="19" t="str">
        <f t="shared" si="8"/>
        <v>16:40</v>
      </c>
    </row>
    <row r="516" spans="1:46" x14ac:dyDescent="0.25">
      <c r="A516" s="14" t="s">
        <v>1815</v>
      </c>
      <c r="B516" s="14" t="s">
        <v>17</v>
      </c>
      <c r="C516" s="14" t="s">
        <v>5</v>
      </c>
      <c r="D516" s="14" t="s">
        <v>1</v>
      </c>
      <c r="E516" s="14" t="s">
        <v>1</v>
      </c>
      <c r="F516" s="14" t="s">
        <v>19</v>
      </c>
      <c r="G516" s="14" t="s">
        <v>3</v>
      </c>
      <c r="H516" s="14" t="s">
        <v>288</v>
      </c>
      <c r="I516" s="14" t="s">
        <v>288</v>
      </c>
      <c r="J516" s="15">
        <v>45444</v>
      </c>
      <c r="K516" s="14" t="s">
        <v>1816</v>
      </c>
      <c r="L516" s="16">
        <v>45439.74622685185</v>
      </c>
      <c r="M516" s="16"/>
      <c r="N516" s="16"/>
      <c r="O516" s="14" t="s">
        <v>288</v>
      </c>
      <c r="P516" s="14" t="s">
        <v>288</v>
      </c>
      <c r="Q516" s="14" t="s">
        <v>288</v>
      </c>
      <c r="R516" s="14" t="s">
        <v>288</v>
      </c>
      <c r="S516" s="14" t="s">
        <v>288</v>
      </c>
      <c r="T516" s="14" t="s">
        <v>17</v>
      </c>
      <c r="U516" s="14" t="s">
        <v>75</v>
      </c>
      <c r="V516" s="14" t="s">
        <v>6</v>
      </c>
      <c r="W516" s="14" t="s">
        <v>52</v>
      </c>
      <c r="X516" s="14" t="s">
        <v>53</v>
      </c>
      <c r="Y516" s="14" t="s">
        <v>54</v>
      </c>
      <c r="Z516" s="14" t="s">
        <v>55</v>
      </c>
      <c r="AA516" s="14" t="s">
        <v>7</v>
      </c>
      <c r="AB516" s="14" t="s">
        <v>1817</v>
      </c>
      <c r="AC516" s="14" t="s">
        <v>8</v>
      </c>
      <c r="AD516" s="14" t="s">
        <v>32</v>
      </c>
      <c r="AE516" s="14" t="s">
        <v>5</v>
      </c>
      <c r="AF516" s="14" t="s">
        <v>290</v>
      </c>
      <c r="AG516" s="14" t="s">
        <v>291</v>
      </c>
      <c r="AH516" s="14" t="s">
        <v>1818</v>
      </c>
      <c r="AI516">
        <v>43350862</v>
      </c>
      <c r="AJ516" s="16">
        <v>45439.74622685185</v>
      </c>
      <c r="AK516">
        <v>1</v>
      </c>
      <c r="AL516">
        <v>46.44</v>
      </c>
      <c r="AM516">
        <v>8.36</v>
      </c>
      <c r="AN516">
        <v>54.8</v>
      </c>
      <c r="AO516" s="14" t="e">
        <f>VLOOKUP(PaquetesTramos_estados_1[[#This Row],[tienda_stock]],#REF!,2,0)</f>
        <v>#REF!</v>
      </c>
      <c r="AP516" s="18">
        <v>1.0138888888888888</v>
      </c>
      <c r="AQ516" s="19">
        <f>IF(PaquetesTramos_estados_1[[#This Row],[estado_paquete]]="Empaquetado","listo",PaquetesTramos_estados_1[[#This Row],[pagado]]+(PaquetesTramos_estados_1[[#This Row],[Lead Time]]-1))</f>
        <v>45439.760115740741</v>
      </c>
      <c r="AR516" s="16" t="e">
        <f ca="1">IF(PaquetesTramos_estados_1[[#This Row],[estado_paquete]]="empaquetado","listo",TEXT((DAY(TODAY())-DAY(PaquetesTramos_estados_1[[#This Row],[pagado]])),"dd")&amp;" Dias")</f>
        <v>#VALUE!</v>
      </c>
      <c r="AS5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516" s="19" t="str">
        <f t="shared" si="8"/>
        <v>17:54</v>
      </c>
    </row>
    <row r="517" spans="1:46" x14ac:dyDescent="0.25">
      <c r="A517" s="14" t="s">
        <v>1819</v>
      </c>
      <c r="B517" s="14" t="s">
        <v>292</v>
      </c>
      <c r="C517" s="14" t="s">
        <v>5</v>
      </c>
      <c r="D517" s="14" t="s">
        <v>1</v>
      </c>
      <c r="E517" s="14" t="s">
        <v>1</v>
      </c>
      <c r="F517" s="14" t="s">
        <v>19</v>
      </c>
      <c r="G517" s="14" t="s">
        <v>332</v>
      </c>
      <c r="H517" s="14" t="s">
        <v>288</v>
      </c>
      <c r="I517" s="14" t="s">
        <v>288</v>
      </c>
      <c r="J517" s="15">
        <v>45441</v>
      </c>
      <c r="K517" s="14" t="s">
        <v>1820</v>
      </c>
      <c r="L517" s="16">
        <v>45439.718865740739</v>
      </c>
      <c r="M517" s="16">
        <v>45439.723854166667</v>
      </c>
      <c r="N517" s="16"/>
      <c r="O517" s="14" t="s">
        <v>288</v>
      </c>
      <c r="P517" s="14" t="s">
        <v>288</v>
      </c>
      <c r="Q517" s="14" t="s">
        <v>288</v>
      </c>
      <c r="R517" s="14" t="s">
        <v>288</v>
      </c>
      <c r="S517" s="14" t="s">
        <v>288</v>
      </c>
      <c r="T517" s="14" t="s">
        <v>292</v>
      </c>
      <c r="U517" s="14" t="s">
        <v>36</v>
      </c>
      <c r="V517" s="14" t="s">
        <v>6</v>
      </c>
      <c r="W517" s="14" t="s">
        <v>24</v>
      </c>
      <c r="X517" s="14" t="s">
        <v>1</v>
      </c>
      <c r="Y517" s="14" t="s">
        <v>1</v>
      </c>
      <c r="Z517" s="14" t="s">
        <v>25</v>
      </c>
      <c r="AA517" s="14" t="s">
        <v>7</v>
      </c>
      <c r="AB517" s="14" t="s">
        <v>1821</v>
      </c>
      <c r="AC517" s="14" t="s">
        <v>8</v>
      </c>
      <c r="AD517" s="14" t="s">
        <v>27</v>
      </c>
      <c r="AE517" s="14" t="s">
        <v>5</v>
      </c>
      <c r="AF517" s="14" t="s">
        <v>290</v>
      </c>
      <c r="AG517" s="14" t="s">
        <v>291</v>
      </c>
      <c r="AH517" s="14" t="s">
        <v>1822</v>
      </c>
      <c r="AI517">
        <v>73807103</v>
      </c>
      <c r="AJ517" s="16">
        <v>45439.718865740739</v>
      </c>
      <c r="AK517">
        <v>3</v>
      </c>
      <c r="AL517">
        <v>96.18</v>
      </c>
      <c r="AM517">
        <v>17.32</v>
      </c>
      <c r="AN517">
        <v>113.5</v>
      </c>
      <c r="AO517" s="14" t="e">
        <f>VLOOKUP(PaquetesTramos_estados_1[[#This Row],[tienda_stock]],#REF!,2,0)</f>
        <v>#REF!</v>
      </c>
      <c r="AP517" s="18">
        <v>1.0138888888888888</v>
      </c>
      <c r="AQ517" s="19" t="str">
        <f>IF(PaquetesTramos_estados_1[[#This Row],[estado_paquete]]="Empaquetado","listo",PaquetesTramos_estados_1[[#This Row],[pagado]]+(PaquetesTramos_estados_1[[#This Row],[Lead Time]]-1))</f>
        <v>listo</v>
      </c>
      <c r="AR517" s="16" t="str">
        <f ca="1">IF(PaquetesTramos_estados_1[[#This Row],[estado_paquete]]="empaquetado","listo",TEXT((DAY(TODAY())-DAY(PaquetesTramos_estados_1[[#This Row],[pagado]])),"dd")&amp;" Dias")</f>
        <v>listo</v>
      </c>
      <c r="AS517" s="14" t="str">
        <f ca="1">IF(PaquetesTramos_estados_1[[#This Row],[estado_paquete]]="Empaquetado","listo",IF(NOW()&lt;PaquetesTramos_estados_1[[#This Row],[TimeLimite]],"Dentro de Tiempo","Fuera de Tiempo"))</f>
        <v>listo</v>
      </c>
      <c r="AT517" s="19" t="str">
        <f t="shared" si="8"/>
        <v>17:15</v>
      </c>
    </row>
    <row r="518" spans="1:46" x14ac:dyDescent="0.25">
      <c r="A518" s="14" t="s">
        <v>1823</v>
      </c>
      <c r="B518" s="14" t="s">
        <v>292</v>
      </c>
      <c r="C518" s="14" t="s">
        <v>5</v>
      </c>
      <c r="D518" s="14" t="s">
        <v>1</v>
      </c>
      <c r="E518" s="14" t="s">
        <v>1</v>
      </c>
      <c r="F518" s="14" t="s">
        <v>19</v>
      </c>
      <c r="G518" s="14" t="s">
        <v>332</v>
      </c>
      <c r="H518" s="14" t="s">
        <v>288</v>
      </c>
      <c r="I518" s="14" t="s">
        <v>288</v>
      </c>
      <c r="J518" s="15">
        <v>45441</v>
      </c>
      <c r="K518" s="14" t="s">
        <v>1824</v>
      </c>
      <c r="L518" s="16">
        <v>45439.729826388888</v>
      </c>
      <c r="M518" s="16">
        <v>45439.783333333333</v>
      </c>
      <c r="N518" s="16"/>
      <c r="O518" s="14" t="s">
        <v>288</v>
      </c>
      <c r="P518" s="14" t="s">
        <v>288</v>
      </c>
      <c r="Q518" s="14" t="s">
        <v>288</v>
      </c>
      <c r="R518" s="14" t="s">
        <v>288</v>
      </c>
      <c r="S518" s="14" t="s">
        <v>288</v>
      </c>
      <c r="T518" s="14" t="s">
        <v>292</v>
      </c>
      <c r="U518" s="14" t="s">
        <v>38</v>
      </c>
      <c r="V518" s="14" t="s">
        <v>6</v>
      </c>
      <c r="W518" s="14" t="s">
        <v>182</v>
      </c>
      <c r="X518" s="14" t="s">
        <v>1</v>
      </c>
      <c r="Y518" s="14" t="s">
        <v>1</v>
      </c>
      <c r="Z518" s="14" t="s">
        <v>201</v>
      </c>
      <c r="AA518" s="14" t="s">
        <v>7</v>
      </c>
      <c r="AB518" s="14" t="s">
        <v>1825</v>
      </c>
      <c r="AC518" s="14" t="s">
        <v>8</v>
      </c>
      <c r="AD518" s="14" t="s">
        <v>27</v>
      </c>
      <c r="AE518" s="14" t="s">
        <v>5</v>
      </c>
      <c r="AF518" s="14" t="s">
        <v>290</v>
      </c>
      <c r="AG518" s="14" t="s">
        <v>291</v>
      </c>
      <c r="AH518" s="14" t="s">
        <v>1826</v>
      </c>
      <c r="AI518">
        <v>71458001</v>
      </c>
      <c r="AJ518" s="16">
        <v>45439.729826388888</v>
      </c>
      <c r="AK518">
        <v>1</v>
      </c>
      <c r="AL518">
        <v>43.9</v>
      </c>
      <c r="AM518">
        <v>7.9</v>
      </c>
      <c r="AN518">
        <v>51.8</v>
      </c>
      <c r="AO518" s="14" t="e">
        <f>VLOOKUP(PaquetesTramos_estados_1[[#This Row],[tienda_stock]],#REF!,2,0)</f>
        <v>#REF!</v>
      </c>
      <c r="AP518" s="18">
        <v>1.0138888888888888</v>
      </c>
      <c r="AQ518" s="19" t="str">
        <f>IF(PaquetesTramos_estados_1[[#This Row],[estado_paquete]]="Empaquetado","listo",PaquetesTramos_estados_1[[#This Row],[pagado]]+(PaquetesTramos_estados_1[[#This Row],[Lead Time]]-1))</f>
        <v>listo</v>
      </c>
      <c r="AR518" s="16" t="str">
        <f ca="1">IF(PaquetesTramos_estados_1[[#This Row],[estado_paquete]]="empaquetado","listo",TEXT((DAY(TODAY())-DAY(PaquetesTramos_estados_1[[#This Row],[pagado]])),"dd")&amp;" Dias")</f>
        <v>listo</v>
      </c>
      <c r="AS518" s="14" t="str">
        <f ca="1">IF(PaquetesTramos_estados_1[[#This Row],[estado_paquete]]="Empaquetado","listo",IF(NOW()&lt;PaquetesTramos_estados_1[[#This Row],[TimeLimite]],"Dentro de Tiempo","Fuera de Tiempo"))</f>
        <v>listo</v>
      </c>
      <c r="AT518" s="19" t="str">
        <f t="shared" si="8"/>
        <v>17:30</v>
      </c>
    </row>
    <row r="519" spans="1:46" x14ac:dyDescent="0.25">
      <c r="A519" s="14" t="s">
        <v>1827</v>
      </c>
      <c r="B519" s="14" t="s">
        <v>17</v>
      </c>
      <c r="C519" s="14" t="s">
        <v>5</v>
      </c>
      <c r="D519" s="14" t="s">
        <v>1</v>
      </c>
      <c r="E519" s="14" t="s">
        <v>1</v>
      </c>
      <c r="F519" s="14" t="s">
        <v>19</v>
      </c>
      <c r="G519" s="14" t="s">
        <v>3</v>
      </c>
      <c r="H519" s="14" t="s">
        <v>288</v>
      </c>
      <c r="I519" s="14" t="s">
        <v>288</v>
      </c>
      <c r="J519" s="15">
        <v>45442</v>
      </c>
      <c r="K519" s="14" t="s">
        <v>1828</v>
      </c>
      <c r="L519" s="16">
        <v>45439.72997685185</v>
      </c>
      <c r="M519" s="16"/>
      <c r="N519" s="16"/>
      <c r="O519" s="14" t="s">
        <v>288</v>
      </c>
      <c r="P519" s="14" t="s">
        <v>288</v>
      </c>
      <c r="Q519" s="14" t="s">
        <v>288</v>
      </c>
      <c r="R519" s="14" t="s">
        <v>288</v>
      </c>
      <c r="S519" s="14" t="s">
        <v>288</v>
      </c>
      <c r="T519" s="14" t="s">
        <v>17</v>
      </c>
      <c r="U519" s="14" t="s">
        <v>18</v>
      </c>
      <c r="V519" s="14" t="s">
        <v>6</v>
      </c>
      <c r="W519" s="14" t="s">
        <v>43</v>
      </c>
      <c r="X519" s="14" t="s">
        <v>1</v>
      </c>
      <c r="Y519" s="14" t="s">
        <v>137</v>
      </c>
      <c r="Z519" s="14" t="s">
        <v>138</v>
      </c>
      <c r="AA519" s="14" t="s">
        <v>7</v>
      </c>
      <c r="AB519" s="14" t="s">
        <v>1829</v>
      </c>
      <c r="AC519" s="14" t="s">
        <v>8</v>
      </c>
      <c r="AD519" s="14" t="s">
        <v>32</v>
      </c>
      <c r="AE519" s="14" t="s">
        <v>5</v>
      </c>
      <c r="AF519" s="14" t="s">
        <v>290</v>
      </c>
      <c r="AG519" s="14" t="s">
        <v>291</v>
      </c>
      <c r="AH519" s="14" t="s">
        <v>1830</v>
      </c>
      <c r="AI519">
        <v>42676188</v>
      </c>
      <c r="AJ519" s="16">
        <v>45439.72997685185</v>
      </c>
      <c r="AK519">
        <v>1</v>
      </c>
      <c r="AL519">
        <v>42.2</v>
      </c>
      <c r="AM519">
        <v>7.6</v>
      </c>
      <c r="AN519">
        <v>49.8</v>
      </c>
      <c r="AO519" s="14" t="e">
        <f>VLOOKUP(PaquetesTramos_estados_1[[#This Row],[tienda_stock]],#REF!,2,0)</f>
        <v>#REF!</v>
      </c>
      <c r="AP519" s="18">
        <v>1.0138888888888888</v>
      </c>
      <c r="AQ519" s="19">
        <f>IF(PaquetesTramos_estados_1[[#This Row],[estado_paquete]]="Empaquetado","listo",PaquetesTramos_estados_1[[#This Row],[pagado]]+(PaquetesTramos_estados_1[[#This Row],[Lead Time]]-1))</f>
        <v>45439.74386574074</v>
      </c>
      <c r="AR519" s="16" t="e">
        <f ca="1">IF(PaquetesTramos_estados_1[[#This Row],[estado_paquete]]="empaquetado","listo",TEXT((DAY(TODAY())-DAY(PaquetesTramos_estados_1[[#This Row],[pagado]])),"dd")&amp;" Dias")</f>
        <v>#VALUE!</v>
      </c>
      <c r="AS5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519" s="19" t="str">
        <f t="shared" si="8"/>
        <v>17:31</v>
      </c>
    </row>
    <row r="520" spans="1:46" x14ac:dyDescent="0.25">
      <c r="A520" s="14" t="s">
        <v>1882</v>
      </c>
      <c r="B520" s="14" t="s">
        <v>292</v>
      </c>
      <c r="C520" s="14" t="s">
        <v>44</v>
      </c>
      <c r="D520" s="14" t="s">
        <v>179</v>
      </c>
      <c r="E520" s="14" t="s">
        <v>179</v>
      </c>
      <c r="F520" s="14" t="s">
        <v>179</v>
      </c>
      <c r="G520" s="14" t="s">
        <v>35</v>
      </c>
      <c r="H520" s="14" t="s">
        <v>288</v>
      </c>
      <c r="I520" s="14" t="s">
        <v>288</v>
      </c>
      <c r="J520" s="15">
        <v>45443</v>
      </c>
      <c r="K520" s="14" t="s">
        <v>1883</v>
      </c>
      <c r="L520" s="16">
        <v>45439.739340277774</v>
      </c>
      <c r="M520" s="16">
        <v>45440.219340277778</v>
      </c>
      <c r="N520" s="16"/>
      <c r="O520" s="14" t="s">
        <v>288</v>
      </c>
      <c r="P520" s="14" t="s">
        <v>288</v>
      </c>
      <c r="Q520" s="14" t="s">
        <v>288</v>
      </c>
      <c r="R520" s="14" t="s">
        <v>288</v>
      </c>
      <c r="S520" s="14" t="s">
        <v>288</v>
      </c>
      <c r="T520" s="14" t="s">
        <v>292</v>
      </c>
      <c r="U520" s="14" t="s">
        <v>5</v>
      </c>
      <c r="V520" s="14" t="s">
        <v>6</v>
      </c>
      <c r="W520" s="14" t="s">
        <v>44</v>
      </c>
      <c r="X520" s="14" t="s">
        <v>179</v>
      </c>
      <c r="Y520" s="14" t="s">
        <v>179</v>
      </c>
      <c r="Z520" s="14" t="s">
        <v>179</v>
      </c>
      <c r="AA520" s="14" t="s">
        <v>7</v>
      </c>
      <c r="AB520" s="14" t="s">
        <v>1884</v>
      </c>
      <c r="AC520" s="14" t="s">
        <v>8</v>
      </c>
      <c r="AD520" s="14" t="s">
        <v>32</v>
      </c>
      <c r="AE520" s="14" t="s">
        <v>5</v>
      </c>
      <c r="AF520" s="14" t="s">
        <v>290</v>
      </c>
      <c r="AG520" s="14" t="s">
        <v>291</v>
      </c>
      <c r="AH520" s="14" t="s">
        <v>1885</v>
      </c>
      <c r="AI520">
        <v>74491544</v>
      </c>
      <c r="AJ520" s="16">
        <v>45439.739340277774</v>
      </c>
      <c r="AK520">
        <v>1</v>
      </c>
      <c r="AL520">
        <v>181.52</v>
      </c>
      <c r="AM520">
        <v>32.68</v>
      </c>
      <c r="AN520">
        <v>214.2</v>
      </c>
      <c r="AO520" s="14" t="e">
        <f>VLOOKUP(PaquetesTramos_estados_1[[#This Row],[tienda_stock]],#REF!,2,0)</f>
        <v>#REF!</v>
      </c>
      <c r="AP520" s="18">
        <v>1.0138888888888888</v>
      </c>
      <c r="AQ520" s="19" t="str">
        <f>IF(PaquetesTramos_estados_1[[#This Row],[estado_paquete]]="Empaquetado","listo",PaquetesTramos_estados_1[[#This Row],[pagado]]+(PaquetesTramos_estados_1[[#This Row],[Lead Time]]-1))</f>
        <v>listo</v>
      </c>
      <c r="AR520" s="16" t="str">
        <f ca="1">IF(PaquetesTramos_estados_1[[#This Row],[estado_paquete]]="empaquetado","listo",TEXT((DAY(TODAY())-DAY(PaquetesTramos_estados_1[[#This Row],[pagado]])),"dd")&amp;" Dias")</f>
        <v>listo</v>
      </c>
      <c r="AS520" s="14" t="str">
        <f ca="1">IF(PaquetesTramos_estados_1[[#This Row],[estado_paquete]]="Empaquetado","listo",IF(NOW()&lt;PaquetesTramos_estados_1[[#This Row],[TimeLimite]],"Dentro de Tiempo","Fuera de Tiempo"))</f>
        <v>listo</v>
      </c>
      <c r="AT520" s="19" t="str">
        <f t="shared" si="8"/>
        <v>17:44</v>
      </c>
    </row>
    <row r="521" spans="1:46" x14ac:dyDescent="0.25">
      <c r="A521" s="14" t="s">
        <v>1886</v>
      </c>
      <c r="B521" s="14" t="s">
        <v>292</v>
      </c>
      <c r="C521" s="14" t="s">
        <v>1160</v>
      </c>
      <c r="D521" s="14" t="s">
        <v>91</v>
      </c>
      <c r="E521" s="14" t="s">
        <v>91</v>
      </c>
      <c r="F521" s="14" t="s">
        <v>309</v>
      </c>
      <c r="G521" s="14" t="s">
        <v>35</v>
      </c>
      <c r="H521" s="14" t="s">
        <v>288</v>
      </c>
      <c r="I521" s="14" t="s">
        <v>288</v>
      </c>
      <c r="J521" s="15">
        <v>45443</v>
      </c>
      <c r="K521" s="14" t="s">
        <v>1887</v>
      </c>
      <c r="L521" s="16">
        <v>45439.788680555554</v>
      </c>
      <c r="M521" s="16">
        <v>45440.227280092593</v>
      </c>
      <c r="N521" s="16"/>
      <c r="O521" s="14" t="s">
        <v>288</v>
      </c>
      <c r="P521" s="14" t="s">
        <v>288</v>
      </c>
      <c r="Q521" s="14" t="s">
        <v>288</v>
      </c>
      <c r="R521" s="14" t="s">
        <v>288</v>
      </c>
      <c r="S521" s="14" t="s">
        <v>288</v>
      </c>
      <c r="T521" s="14" t="s">
        <v>292</v>
      </c>
      <c r="U521" s="14" t="s">
        <v>5</v>
      </c>
      <c r="V521" s="14" t="s">
        <v>6</v>
      </c>
      <c r="W521" s="14" t="s">
        <v>1160</v>
      </c>
      <c r="X521" s="14" t="s">
        <v>91</v>
      </c>
      <c r="Y521" s="14" t="s">
        <v>91</v>
      </c>
      <c r="Z521" s="14" t="s">
        <v>309</v>
      </c>
      <c r="AA521" s="14" t="s">
        <v>7</v>
      </c>
      <c r="AB521" s="14" t="s">
        <v>1888</v>
      </c>
      <c r="AC521" s="14" t="s">
        <v>8</v>
      </c>
      <c r="AD521" s="14" t="s">
        <v>9</v>
      </c>
      <c r="AE521" s="14" t="s">
        <v>1160</v>
      </c>
      <c r="AF521" s="14" t="s">
        <v>290</v>
      </c>
      <c r="AG521" s="14" t="s">
        <v>291</v>
      </c>
      <c r="AH521" s="14" t="s">
        <v>1889</v>
      </c>
      <c r="AI521">
        <v>29643962</v>
      </c>
      <c r="AJ521" s="16">
        <v>45439.788680555554</v>
      </c>
      <c r="AK521">
        <v>1</v>
      </c>
      <c r="AL521">
        <v>46.44</v>
      </c>
      <c r="AM521">
        <v>8.36</v>
      </c>
      <c r="AN521">
        <v>54.8</v>
      </c>
      <c r="AO521" s="14" t="e">
        <f>VLOOKUP(PaquetesTramos_estados_1[[#This Row],[tienda_stock]],#REF!,2,0)</f>
        <v>#REF!</v>
      </c>
      <c r="AP521" s="18">
        <v>1.0138888888888888</v>
      </c>
      <c r="AQ521" s="19" t="str">
        <f>IF(PaquetesTramos_estados_1[[#This Row],[estado_paquete]]="Empaquetado","listo",PaquetesTramos_estados_1[[#This Row],[pagado]]+(PaquetesTramos_estados_1[[#This Row],[Lead Time]]-1))</f>
        <v>listo</v>
      </c>
      <c r="AR521" s="16" t="str">
        <f ca="1">IF(PaquetesTramos_estados_1[[#This Row],[estado_paquete]]="empaquetado","listo",TEXT((DAY(TODAY())-DAY(PaquetesTramos_estados_1[[#This Row],[pagado]])),"dd")&amp;" Dias")</f>
        <v>listo</v>
      </c>
      <c r="AS521" s="14" t="str">
        <f ca="1">IF(PaquetesTramos_estados_1[[#This Row],[estado_paquete]]="Empaquetado","listo",IF(NOW()&lt;PaquetesTramos_estados_1[[#This Row],[TimeLimite]],"Dentro de Tiempo","Fuera de Tiempo"))</f>
        <v>listo</v>
      </c>
      <c r="AT521" s="19" t="str">
        <f t="shared" si="8"/>
        <v>18:55</v>
      </c>
    </row>
    <row r="522" spans="1:46" x14ac:dyDescent="0.25">
      <c r="A522" s="14" t="s">
        <v>1890</v>
      </c>
      <c r="B522" s="14" t="s">
        <v>17</v>
      </c>
      <c r="C522" s="14" t="s">
        <v>5</v>
      </c>
      <c r="D522" s="14" t="s">
        <v>1</v>
      </c>
      <c r="E522" s="14" t="s">
        <v>1</v>
      </c>
      <c r="F522" s="14" t="s">
        <v>19</v>
      </c>
      <c r="G522" s="14" t="s">
        <v>3</v>
      </c>
      <c r="H522" s="14" t="s">
        <v>288</v>
      </c>
      <c r="I522" s="14" t="s">
        <v>288</v>
      </c>
      <c r="J522" s="15">
        <v>45447</v>
      </c>
      <c r="K522" s="14" t="s">
        <v>1891</v>
      </c>
      <c r="L522" s="16">
        <v>45439.808391203704</v>
      </c>
      <c r="M522" s="16"/>
      <c r="N522" s="16"/>
      <c r="O522" s="14" t="s">
        <v>288</v>
      </c>
      <c r="P522" s="14" t="s">
        <v>288</v>
      </c>
      <c r="Q522" s="14" t="s">
        <v>288</v>
      </c>
      <c r="R522" s="14" t="s">
        <v>288</v>
      </c>
      <c r="S522" s="14" t="s">
        <v>288</v>
      </c>
      <c r="T522" s="14" t="s">
        <v>17</v>
      </c>
      <c r="U522" s="14" t="s">
        <v>18</v>
      </c>
      <c r="V522" s="14" t="s">
        <v>87</v>
      </c>
      <c r="W522" s="14" t="s">
        <v>288</v>
      </c>
      <c r="X522" s="14" t="s">
        <v>288</v>
      </c>
      <c r="Y522" s="14" t="s">
        <v>288</v>
      </c>
      <c r="Z522" s="14" t="s">
        <v>288</v>
      </c>
      <c r="AA522" s="14" t="s">
        <v>56</v>
      </c>
      <c r="AB522" s="14" t="s">
        <v>1705</v>
      </c>
      <c r="AC522" s="14" t="s">
        <v>8</v>
      </c>
      <c r="AD522" s="14" t="s">
        <v>32</v>
      </c>
      <c r="AE522" s="14" t="s">
        <v>5</v>
      </c>
      <c r="AF522" s="14" t="s">
        <v>290</v>
      </c>
      <c r="AG522" s="14" t="s">
        <v>291</v>
      </c>
      <c r="AH522" s="14" t="s">
        <v>1706</v>
      </c>
      <c r="AI522">
        <v>73821456</v>
      </c>
      <c r="AJ522" s="16">
        <v>45439.808391203704</v>
      </c>
      <c r="AK522">
        <v>5</v>
      </c>
      <c r="AL522">
        <v>318.64</v>
      </c>
      <c r="AM522">
        <v>57.36</v>
      </c>
      <c r="AN522">
        <v>376</v>
      </c>
      <c r="AO522" s="14" t="e">
        <f>VLOOKUP(PaquetesTramos_estados_1[[#This Row],[tienda_stock]],#REF!,2,0)</f>
        <v>#REF!</v>
      </c>
      <c r="AP522" s="18">
        <v>1.0138888888888888</v>
      </c>
      <c r="AQ522" s="19">
        <f>IF(PaquetesTramos_estados_1[[#This Row],[estado_paquete]]="Empaquetado","listo",PaquetesTramos_estados_1[[#This Row],[pagado]]+(PaquetesTramos_estados_1[[#This Row],[Lead Time]]-1))</f>
        <v>45439.822280092594</v>
      </c>
      <c r="AR522" s="16" t="e">
        <f ca="1">IF(PaquetesTramos_estados_1[[#This Row],[estado_paquete]]="empaquetado","listo",TEXT((DAY(TODAY())-DAY(PaquetesTramos_estados_1[[#This Row],[pagado]])),"dd")&amp;" Dias")</f>
        <v>#VALUE!</v>
      </c>
      <c r="AS5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522" s="19" t="str">
        <f t="shared" si="8"/>
        <v>19:24</v>
      </c>
    </row>
    <row r="523" spans="1:46" x14ac:dyDescent="0.25">
      <c r="A523" s="14" t="s">
        <v>1892</v>
      </c>
      <c r="B523" s="14" t="s">
        <v>20</v>
      </c>
      <c r="C523" s="14" t="s">
        <v>123</v>
      </c>
      <c r="D523" s="14" t="s">
        <v>105</v>
      </c>
      <c r="E523" s="14" t="s">
        <v>105</v>
      </c>
      <c r="F523" s="14" t="s">
        <v>105</v>
      </c>
      <c r="G523" s="14" t="s">
        <v>35</v>
      </c>
      <c r="H523" s="14" t="s">
        <v>288</v>
      </c>
      <c r="I523" s="14" t="s">
        <v>288</v>
      </c>
      <c r="J523" s="15">
        <v>45443</v>
      </c>
      <c r="K523" s="14" t="s">
        <v>1893</v>
      </c>
      <c r="L523" s="16">
        <v>45439.79959490741</v>
      </c>
      <c r="M523" s="16"/>
      <c r="N523" s="16"/>
      <c r="O523" s="14" t="s">
        <v>288</v>
      </c>
      <c r="P523" s="14" t="s">
        <v>288</v>
      </c>
      <c r="Q523" s="14" t="s">
        <v>288</v>
      </c>
      <c r="R523" s="14" t="s">
        <v>288</v>
      </c>
      <c r="S523" s="14" t="s">
        <v>288</v>
      </c>
      <c r="T523" s="14" t="s">
        <v>20</v>
      </c>
      <c r="U523" s="14" t="s">
        <v>5</v>
      </c>
      <c r="V523" s="14" t="s">
        <v>6</v>
      </c>
      <c r="W523" s="14" t="s">
        <v>123</v>
      </c>
      <c r="X523" s="14" t="s">
        <v>105</v>
      </c>
      <c r="Y523" s="14" t="s">
        <v>105</v>
      </c>
      <c r="Z523" s="14" t="s">
        <v>105</v>
      </c>
      <c r="AA523" s="14" t="s">
        <v>7</v>
      </c>
      <c r="AB523" s="14" t="s">
        <v>1894</v>
      </c>
      <c r="AC523" s="14" t="s">
        <v>8</v>
      </c>
      <c r="AD523" s="14" t="s">
        <v>32</v>
      </c>
      <c r="AE523" s="14" t="s">
        <v>5</v>
      </c>
      <c r="AF523" s="14" t="s">
        <v>290</v>
      </c>
      <c r="AG523" s="14" t="s">
        <v>291</v>
      </c>
      <c r="AH523" s="14" t="s">
        <v>1895</v>
      </c>
      <c r="AI523">
        <v>70018762</v>
      </c>
      <c r="AJ523" s="16">
        <v>45439.79959490741</v>
      </c>
      <c r="AK523">
        <v>1</v>
      </c>
      <c r="AL523">
        <v>105.76</v>
      </c>
      <c r="AM523">
        <v>19.04</v>
      </c>
      <c r="AN523">
        <v>124.8</v>
      </c>
      <c r="AO523" s="14" t="e">
        <f>VLOOKUP(PaquetesTramos_estados_1[[#This Row],[tienda_stock]],#REF!,2,0)</f>
        <v>#REF!</v>
      </c>
      <c r="AP523" s="18">
        <v>1.0138888888888888</v>
      </c>
      <c r="AQ523" s="19">
        <f>IF(PaquetesTramos_estados_1[[#This Row],[estado_paquete]]="Empaquetado","listo",PaquetesTramos_estados_1[[#This Row],[pagado]]+(PaquetesTramos_estados_1[[#This Row],[Lead Time]]-1))</f>
        <v>45439.813483796301</v>
      </c>
      <c r="AR523" s="16" t="e">
        <f ca="1">IF(PaquetesTramos_estados_1[[#This Row],[estado_paquete]]="empaquetado","listo",TEXT((DAY(TODAY())-DAY(PaquetesTramos_estados_1[[#This Row],[pagado]])),"dd")&amp;" Dias")</f>
        <v>#VALUE!</v>
      </c>
      <c r="AS5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523" s="19" t="str">
        <f t="shared" si="8"/>
        <v>19:11</v>
      </c>
    </row>
    <row r="524" spans="1:46" x14ac:dyDescent="0.25">
      <c r="A524" s="14" t="s">
        <v>1896</v>
      </c>
      <c r="B524" s="14" t="s">
        <v>292</v>
      </c>
      <c r="C524" s="14" t="s">
        <v>26</v>
      </c>
      <c r="D524" s="14" t="s">
        <v>1</v>
      </c>
      <c r="E524" s="14" t="s">
        <v>1</v>
      </c>
      <c r="F524" s="14" t="s">
        <v>169</v>
      </c>
      <c r="G524" s="14" t="s">
        <v>332</v>
      </c>
      <c r="H524" s="14" t="s">
        <v>288</v>
      </c>
      <c r="I524" s="14" t="s">
        <v>288</v>
      </c>
      <c r="J524" s="15">
        <v>45440</v>
      </c>
      <c r="K524" s="14" t="s">
        <v>1897</v>
      </c>
      <c r="L524" s="16">
        <v>45439.815752314818</v>
      </c>
      <c r="M524" s="16">
        <v>45439.830567129633</v>
      </c>
      <c r="N524" s="16"/>
      <c r="O524" s="14" t="s">
        <v>288</v>
      </c>
      <c r="P524" s="14" t="s">
        <v>288</v>
      </c>
      <c r="Q524" s="14" t="s">
        <v>288</v>
      </c>
      <c r="R524" s="14" t="s">
        <v>288</v>
      </c>
      <c r="S524" s="14" t="s">
        <v>288</v>
      </c>
      <c r="T524" s="14" t="s">
        <v>292</v>
      </c>
      <c r="U524" s="14" t="s">
        <v>24</v>
      </c>
      <c r="V524" s="14" t="s">
        <v>6</v>
      </c>
      <c r="W524" s="14" t="s">
        <v>26</v>
      </c>
      <c r="X524" s="14" t="s">
        <v>1</v>
      </c>
      <c r="Y524" s="14" t="s">
        <v>1</v>
      </c>
      <c r="Z524" s="14" t="s">
        <v>169</v>
      </c>
      <c r="AA524" s="14" t="s">
        <v>7</v>
      </c>
      <c r="AB524" s="14" t="s">
        <v>1709</v>
      </c>
      <c r="AC524" s="14" t="s">
        <v>8</v>
      </c>
      <c r="AD524" s="14" t="s">
        <v>32</v>
      </c>
      <c r="AE524" s="14" t="s">
        <v>5</v>
      </c>
      <c r="AF524" s="14" t="s">
        <v>290</v>
      </c>
      <c r="AG524" s="14" t="s">
        <v>291</v>
      </c>
      <c r="AH524" s="14" t="s">
        <v>1710</v>
      </c>
      <c r="AI524">
        <v>70032791</v>
      </c>
      <c r="AJ524" s="16">
        <v>45439.815752314818</v>
      </c>
      <c r="AK524">
        <v>3</v>
      </c>
      <c r="AL524">
        <v>103.04</v>
      </c>
      <c r="AM524">
        <v>18.559999999999999</v>
      </c>
      <c r="AN524">
        <v>121.6</v>
      </c>
      <c r="AO524" s="14" t="e">
        <f>VLOOKUP(PaquetesTramos_estados_1[[#This Row],[tienda_stock]],#REF!,2,0)</f>
        <v>#REF!</v>
      </c>
      <c r="AP524" s="18">
        <v>1.0138888888888888</v>
      </c>
      <c r="AQ524" s="19" t="str">
        <f>IF(PaquetesTramos_estados_1[[#This Row],[estado_paquete]]="Empaquetado","listo",PaquetesTramos_estados_1[[#This Row],[pagado]]+(PaquetesTramos_estados_1[[#This Row],[Lead Time]]-1))</f>
        <v>listo</v>
      </c>
      <c r="AR524" s="16" t="str">
        <f ca="1">IF(PaquetesTramos_estados_1[[#This Row],[estado_paquete]]="empaquetado","listo",TEXT((DAY(TODAY())-DAY(PaquetesTramos_estados_1[[#This Row],[pagado]])),"dd")&amp;" Dias")</f>
        <v>listo</v>
      </c>
      <c r="AS524" s="14" t="str">
        <f ca="1">IF(PaquetesTramos_estados_1[[#This Row],[estado_paquete]]="Empaquetado","listo",IF(NOW()&lt;PaquetesTramos_estados_1[[#This Row],[TimeLimite]],"Dentro de Tiempo","Fuera de Tiempo"))</f>
        <v>listo</v>
      </c>
      <c r="AT524" s="19" t="str">
        <f t="shared" si="8"/>
        <v>19:34</v>
      </c>
    </row>
    <row r="525" spans="1:46" x14ac:dyDescent="0.25">
      <c r="A525" s="14" t="s">
        <v>1898</v>
      </c>
      <c r="B525" s="14" t="s">
        <v>17</v>
      </c>
      <c r="C525" s="14" t="s">
        <v>5</v>
      </c>
      <c r="D525" s="14" t="s">
        <v>1</v>
      </c>
      <c r="E525" s="14" t="s">
        <v>1</v>
      </c>
      <c r="F525" s="14" t="s">
        <v>19</v>
      </c>
      <c r="G525" s="14" t="s">
        <v>3</v>
      </c>
      <c r="H525" s="14" t="s">
        <v>288</v>
      </c>
      <c r="I525" s="14" t="s">
        <v>288</v>
      </c>
      <c r="J525" s="15">
        <v>45440</v>
      </c>
      <c r="K525" s="14" t="s">
        <v>1899</v>
      </c>
      <c r="L525" s="16">
        <v>45439.831782407404</v>
      </c>
      <c r="M525" s="16"/>
      <c r="N525" s="16"/>
      <c r="O525" s="14" t="s">
        <v>288</v>
      </c>
      <c r="P525" s="14" t="s">
        <v>288</v>
      </c>
      <c r="Q525" s="14" t="s">
        <v>288</v>
      </c>
      <c r="R525" s="14" t="s">
        <v>288</v>
      </c>
      <c r="S525" s="14" t="s">
        <v>288</v>
      </c>
      <c r="T525" s="14" t="s">
        <v>17</v>
      </c>
      <c r="U525" s="14" t="s">
        <v>18</v>
      </c>
      <c r="V525" s="14" t="s">
        <v>6</v>
      </c>
      <c r="W525" s="14" t="s">
        <v>100</v>
      </c>
      <c r="X525" s="14" t="s">
        <v>1</v>
      </c>
      <c r="Y525" s="14" t="s">
        <v>1</v>
      </c>
      <c r="Z525" s="14" t="s">
        <v>62</v>
      </c>
      <c r="AA525" s="14" t="s">
        <v>7</v>
      </c>
      <c r="AB525" s="14" t="s">
        <v>1900</v>
      </c>
      <c r="AC525" s="14" t="s">
        <v>8</v>
      </c>
      <c r="AD525" s="14" t="s">
        <v>88</v>
      </c>
      <c r="AE525" s="14" t="s">
        <v>5</v>
      </c>
      <c r="AF525" s="14" t="s">
        <v>290</v>
      </c>
      <c r="AG525" s="14" t="s">
        <v>291</v>
      </c>
      <c r="AH525" s="14" t="s">
        <v>1901</v>
      </c>
      <c r="AI525">
        <v>71502446</v>
      </c>
      <c r="AJ525" s="16">
        <v>45439.831782407404</v>
      </c>
      <c r="AK525">
        <v>1</v>
      </c>
      <c r="AL525">
        <v>108.3</v>
      </c>
      <c r="AM525">
        <v>19.5</v>
      </c>
      <c r="AN525">
        <v>127.8</v>
      </c>
      <c r="AO525" s="14" t="e">
        <f>VLOOKUP(PaquetesTramos_estados_1[[#This Row],[tienda_stock]],#REF!,2,0)</f>
        <v>#REF!</v>
      </c>
      <c r="AP525" s="18">
        <v>1.0138888888888888</v>
      </c>
      <c r="AQ525" s="19">
        <f>IF(PaquetesTramos_estados_1[[#This Row],[estado_paquete]]="Empaquetado","listo",PaquetesTramos_estados_1[[#This Row],[pagado]]+(PaquetesTramos_estados_1[[#This Row],[Lead Time]]-1))</f>
        <v>45439.845671296294</v>
      </c>
      <c r="AR525" s="16" t="e">
        <f ca="1">IF(PaquetesTramos_estados_1[[#This Row],[estado_paquete]]="empaquetado","listo",TEXT((DAY(TODAY())-DAY(PaquetesTramos_estados_1[[#This Row],[pagado]])),"dd")&amp;" Dias")</f>
        <v>#VALUE!</v>
      </c>
      <c r="AS525" s="14" t="str">
        <f ca="1">IF(PaquetesTramos_estados_1[[#This Row],[estado_paquete]]="Empaquetado","listo",IF(NOW()&lt;PaquetesTramos_estados_1[[#This Row],[TimeLimite]],"Dentro de Tiempo","Fuera de Tiempo"))</f>
        <v>Fuera de Tiempo</v>
      </c>
      <c r="AT525" s="19" t="str">
        <f t="shared" si="8"/>
        <v>19:57</v>
      </c>
    </row>
    <row r="526" spans="1:46" x14ac:dyDescent="0.25">
      <c r="A526" s="14" t="s">
        <v>1902</v>
      </c>
      <c r="B526" s="14" t="s">
        <v>292</v>
      </c>
      <c r="C526" s="14" t="s">
        <v>288</v>
      </c>
      <c r="D526" s="14" t="s">
        <v>1</v>
      </c>
      <c r="E526" s="14" t="s">
        <v>1</v>
      </c>
      <c r="F526" s="14" t="s">
        <v>1</v>
      </c>
      <c r="G526" s="14" t="s">
        <v>30</v>
      </c>
      <c r="H526" s="14" t="s">
        <v>288</v>
      </c>
      <c r="I526" s="14" t="s">
        <v>288</v>
      </c>
      <c r="J526" s="15">
        <v>45440</v>
      </c>
      <c r="K526" s="14" t="s">
        <v>1903</v>
      </c>
      <c r="L526" s="16">
        <v>45439.844317129631</v>
      </c>
      <c r="M526" s="16">
        <v>45439.977175925924</v>
      </c>
      <c r="N526" s="16"/>
      <c r="O526" s="14" t="s">
        <v>288</v>
      </c>
      <c r="P526" s="14" t="s">
        <v>288</v>
      </c>
      <c r="Q526" s="14" t="s">
        <v>288</v>
      </c>
      <c r="R526" s="14" t="s">
        <v>288</v>
      </c>
      <c r="S526" s="14" t="s">
        <v>288</v>
      </c>
      <c r="T526" s="14" t="s">
        <v>292</v>
      </c>
      <c r="U526" s="14" t="s">
        <v>5</v>
      </c>
      <c r="V526" s="14" t="s">
        <v>87</v>
      </c>
      <c r="W526" s="14" t="s">
        <v>288</v>
      </c>
      <c r="X526" s="14" t="s">
        <v>288</v>
      </c>
      <c r="Y526" s="14" t="s">
        <v>288</v>
      </c>
      <c r="Z526" s="14" t="s">
        <v>288</v>
      </c>
      <c r="AA526" s="14" t="s">
        <v>56</v>
      </c>
      <c r="AB526" s="14" t="s">
        <v>1717</v>
      </c>
      <c r="AC526" s="14" t="s">
        <v>8</v>
      </c>
      <c r="AD526" s="14" t="s">
        <v>27</v>
      </c>
      <c r="AE526" s="14" t="s">
        <v>5</v>
      </c>
      <c r="AF526" s="14" t="s">
        <v>290</v>
      </c>
      <c r="AG526" s="14" t="s">
        <v>291</v>
      </c>
      <c r="AH526" s="14" t="s">
        <v>1718</v>
      </c>
      <c r="AI526">
        <v>41566401</v>
      </c>
      <c r="AJ526" s="16">
        <v>45439.844317129631</v>
      </c>
      <c r="AK526">
        <v>2</v>
      </c>
      <c r="AL526">
        <v>248.81</v>
      </c>
      <c r="AM526">
        <v>44.79</v>
      </c>
      <c r="AN526">
        <v>293.60000000000002</v>
      </c>
      <c r="AO526" s="14" t="e">
        <f>VLOOKUP(PaquetesTramos_estados_1[[#This Row],[tienda_stock]],#REF!,2,0)</f>
        <v>#REF!</v>
      </c>
      <c r="AP526" s="18">
        <v>1.0138888888888888</v>
      </c>
      <c r="AQ526" s="19" t="str">
        <f>IF(PaquetesTramos_estados_1[[#This Row],[estado_paquete]]="Empaquetado","listo",PaquetesTramos_estados_1[[#This Row],[pagado]]+(PaquetesTramos_estados_1[[#This Row],[Lead Time]]-1))</f>
        <v>listo</v>
      </c>
      <c r="AR526" s="16" t="str">
        <f ca="1">IF(PaquetesTramos_estados_1[[#This Row],[estado_paquete]]="empaquetado","listo",TEXT((DAY(TODAY())-DAY(PaquetesTramos_estados_1[[#This Row],[pagado]])),"dd")&amp;" Dias")</f>
        <v>listo</v>
      </c>
      <c r="AS526" s="14" t="str">
        <f ca="1">IF(PaquetesTramos_estados_1[[#This Row],[estado_paquete]]="Empaquetado","listo",IF(NOW()&lt;PaquetesTramos_estados_1[[#This Row],[TimeLimite]],"Dentro de Tiempo","Fuera de Tiempo"))</f>
        <v>listo</v>
      </c>
      <c r="AT526" s="19" t="str">
        <f t="shared" si="8"/>
        <v>20:15</v>
      </c>
    </row>
    <row r="527" spans="1:46" x14ac:dyDescent="0.25">
      <c r="A527" s="14" t="s">
        <v>1904</v>
      </c>
      <c r="B527" s="14" t="s">
        <v>20</v>
      </c>
      <c r="C527" s="14" t="s">
        <v>153</v>
      </c>
      <c r="D527" s="14" t="s">
        <v>91</v>
      </c>
      <c r="E527" s="14" t="s">
        <v>91</v>
      </c>
      <c r="F527" s="14" t="s">
        <v>309</v>
      </c>
      <c r="G527" s="14" t="s">
        <v>35</v>
      </c>
      <c r="H527" s="14" t="s">
        <v>288</v>
      </c>
      <c r="I527" s="14" t="s">
        <v>288</v>
      </c>
      <c r="J527" s="15">
        <v>45443</v>
      </c>
      <c r="K527" s="14" t="s">
        <v>1905</v>
      </c>
      <c r="L527" s="16">
        <v>45439.858182870368</v>
      </c>
      <c r="M527" s="16"/>
      <c r="N527" s="16"/>
      <c r="O527" s="14" t="s">
        <v>288</v>
      </c>
      <c r="P527" s="14" t="s">
        <v>288</v>
      </c>
      <c r="Q527" s="14" t="s">
        <v>288</v>
      </c>
      <c r="R527" s="14" t="s">
        <v>288</v>
      </c>
      <c r="S527" s="14" t="s">
        <v>288</v>
      </c>
      <c r="T527" s="14" t="s">
        <v>20</v>
      </c>
      <c r="U527" s="14" t="s">
        <v>5</v>
      </c>
      <c r="V527" s="14" t="s">
        <v>6</v>
      </c>
      <c r="W527" s="14" t="s">
        <v>153</v>
      </c>
      <c r="X527" s="14" t="s">
        <v>91</v>
      </c>
      <c r="Y527" s="14" t="s">
        <v>91</v>
      </c>
      <c r="Z527" s="14" t="s">
        <v>309</v>
      </c>
      <c r="AA527" s="14" t="s">
        <v>7</v>
      </c>
      <c r="AB527" s="14" t="s">
        <v>1906</v>
      </c>
      <c r="AC527" s="14" t="s">
        <v>8</v>
      </c>
      <c r="AD527" s="14" t="s">
        <v>88</v>
      </c>
      <c r="AE527" s="14" t="s">
        <v>5</v>
      </c>
      <c r="AF527" s="14" t="s">
        <v>290</v>
      </c>
      <c r="AG527" s="14" t="s">
        <v>291</v>
      </c>
      <c r="AH527" s="14" t="s">
        <v>1907</v>
      </c>
      <c r="AI527">
        <v>70674752</v>
      </c>
      <c r="AJ527" s="16">
        <v>45439.858182870368</v>
      </c>
      <c r="AK527">
        <v>1</v>
      </c>
      <c r="AL527">
        <v>62.54</v>
      </c>
      <c r="AM527">
        <v>11.26</v>
      </c>
      <c r="AN527">
        <v>73.8</v>
      </c>
      <c r="AO527" s="14" t="e">
        <f>VLOOKUP(PaquetesTramos_estados_1[[#This Row],[tienda_stock]],#REF!,2,0)</f>
        <v>#REF!</v>
      </c>
      <c r="AP527" s="18">
        <v>1.0138888888888888</v>
      </c>
      <c r="AQ527" s="19">
        <f>IF(PaquetesTramos_estados_1[[#This Row],[estado_paquete]]="Empaquetado","listo",PaquetesTramos_estados_1[[#This Row],[pagado]]+(PaquetesTramos_estados_1[[#This Row],[Lead Time]]-1))</f>
        <v>45439.872071759259</v>
      </c>
      <c r="AR527" s="16" t="e">
        <f ca="1">IF(PaquetesTramos_estados_1[[#This Row],[estado_paquete]]="empaquetado","listo",TEXT((DAY(TODAY())-DAY(PaquetesTramos_estados_1[[#This Row],[pagado]])),"dd")&amp;" Dias")</f>
        <v>#VALUE!</v>
      </c>
      <c r="AS5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527" s="19" t="str">
        <f t="shared" si="8"/>
        <v>20:35</v>
      </c>
    </row>
    <row r="528" spans="1:46" x14ac:dyDescent="0.25">
      <c r="A528" s="14" t="s">
        <v>1908</v>
      </c>
      <c r="B528" s="14" t="s">
        <v>17</v>
      </c>
      <c r="C528" s="14" t="s">
        <v>288</v>
      </c>
      <c r="D528" s="14" t="s">
        <v>91</v>
      </c>
      <c r="E528" s="14" t="s">
        <v>166</v>
      </c>
      <c r="F528" s="14" t="s">
        <v>166</v>
      </c>
      <c r="G528" s="14" t="s">
        <v>30</v>
      </c>
      <c r="H528" s="14" t="s">
        <v>288</v>
      </c>
      <c r="I528" s="14" t="s">
        <v>288</v>
      </c>
      <c r="J528" s="15">
        <v>45456</v>
      </c>
      <c r="K528" s="14" t="s">
        <v>1909</v>
      </c>
      <c r="L528" s="16">
        <v>45439.875659722224</v>
      </c>
      <c r="M528" s="16"/>
      <c r="N528" s="16"/>
      <c r="O528" s="14" t="s">
        <v>288</v>
      </c>
      <c r="P528" s="14" t="s">
        <v>288</v>
      </c>
      <c r="Q528" s="14" t="s">
        <v>288</v>
      </c>
      <c r="R528" s="14" t="s">
        <v>288</v>
      </c>
      <c r="S528" s="14" t="s">
        <v>288</v>
      </c>
      <c r="T528" s="14" t="s">
        <v>17</v>
      </c>
      <c r="U528" s="14" t="s">
        <v>150</v>
      </c>
      <c r="V528" s="14" t="s">
        <v>87</v>
      </c>
      <c r="W528" s="14" t="s">
        <v>288</v>
      </c>
      <c r="X528" s="14" t="s">
        <v>288</v>
      </c>
      <c r="Y528" s="14" t="s">
        <v>288</v>
      </c>
      <c r="Z528" s="14" t="s">
        <v>288</v>
      </c>
      <c r="AA528" s="14" t="s">
        <v>7</v>
      </c>
      <c r="AB528" s="14" t="s">
        <v>1910</v>
      </c>
      <c r="AC528" s="14" t="s">
        <v>8</v>
      </c>
      <c r="AD528" s="14" t="s">
        <v>93</v>
      </c>
      <c r="AE528" s="14" t="s">
        <v>5</v>
      </c>
      <c r="AF528" s="14" t="s">
        <v>290</v>
      </c>
      <c r="AG528" s="14" t="s">
        <v>291</v>
      </c>
      <c r="AH528" s="14" t="s">
        <v>1911</v>
      </c>
      <c r="AI528">
        <v>78887465</v>
      </c>
      <c r="AJ528" s="16">
        <v>45439.875659722224</v>
      </c>
      <c r="AK528">
        <v>1</v>
      </c>
      <c r="AL528">
        <v>42.2</v>
      </c>
      <c r="AM528">
        <v>7.6</v>
      </c>
      <c r="AN528">
        <v>49.8</v>
      </c>
      <c r="AO528" s="14" t="e">
        <f>VLOOKUP(PaquetesTramos_estados_1[[#This Row],[tienda_stock]],#REF!,2,0)</f>
        <v>#REF!</v>
      </c>
      <c r="AP528" s="18">
        <v>1.0138888888888888</v>
      </c>
      <c r="AQ528" s="19">
        <f>IF(PaquetesTramos_estados_1[[#This Row],[estado_paquete]]="Empaquetado","listo",PaquetesTramos_estados_1[[#This Row],[pagado]]+(PaquetesTramos_estados_1[[#This Row],[Lead Time]]-1))</f>
        <v>45439.889548611114</v>
      </c>
      <c r="AR528" s="16" t="e">
        <f ca="1">IF(PaquetesTramos_estados_1[[#This Row],[estado_paquete]]="empaquetado","listo",TEXT((DAY(TODAY())-DAY(PaquetesTramos_estados_1[[#This Row],[pagado]])),"dd")&amp;" Dias")</f>
        <v>#VALUE!</v>
      </c>
      <c r="AS528" s="14" t="str">
        <f ca="1">IF(PaquetesTramos_estados_1[[#This Row],[estado_paquete]]="Empaquetado","listo",IF(NOW()&lt;PaquetesTramos_estados_1[[#This Row],[TimeLimite]],"Dentro de Tiempo","Fuera de Tiempo"))</f>
        <v>Fuera de Tiempo</v>
      </c>
      <c r="AT528" s="19" t="str">
        <f t="shared" si="8"/>
        <v>21:00</v>
      </c>
    </row>
    <row r="529" spans="1:46" x14ac:dyDescent="0.25">
      <c r="A529" s="14" t="s">
        <v>1912</v>
      </c>
      <c r="B529" s="14" t="s">
        <v>20</v>
      </c>
      <c r="C529" s="14" t="s">
        <v>45</v>
      </c>
      <c r="D529" s="14" t="s">
        <v>46</v>
      </c>
      <c r="E529" s="14" t="s">
        <v>46</v>
      </c>
      <c r="F529" s="14" t="s">
        <v>46</v>
      </c>
      <c r="G529" s="14" t="s">
        <v>35</v>
      </c>
      <c r="H529" s="14" t="s">
        <v>288</v>
      </c>
      <c r="I529" s="14" t="s">
        <v>288</v>
      </c>
      <c r="J529" s="15">
        <v>45442</v>
      </c>
      <c r="K529" s="14" t="s">
        <v>1913</v>
      </c>
      <c r="L529" s="16">
        <v>45439.902361111112</v>
      </c>
      <c r="M529" s="16"/>
      <c r="N529" s="16"/>
      <c r="O529" s="14" t="s">
        <v>288</v>
      </c>
      <c r="P529" s="14" t="s">
        <v>288</v>
      </c>
      <c r="Q529" s="14" t="s">
        <v>288</v>
      </c>
      <c r="R529" s="14" t="s">
        <v>288</v>
      </c>
      <c r="S529" s="14" t="s">
        <v>288</v>
      </c>
      <c r="T529" s="14" t="s">
        <v>20</v>
      </c>
      <c r="U529" s="14" t="s">
        <v>5</v>
      </c>
      <c r="V529" s="14" t="s">
        <v>6</v>
      </c>
      <c r="W529" s="14" t="s">
        <v>45</v>
      </c>
      <c r="X529" s="14" t="s">
        <v>46</v>
      </c>
      <c r="Y529" s="14" t="s">
        <v>46</v>
      </c>
      <c r="Z529" s="14" t="s">
        <v>46</v>
      </c>
      <c r="AA529" s="14" t="s">
        <v>7</v>
      </c>
      <c r="AB529" s="14" t="s">
        <v>1914</v>
      </c>
      <c r="AC529" s="14" t="s">
        <v>8</v>
      </c>
      <c r="AD529" s="14" t="s">
        <v>10</v>
      </c>
      <c r="AE529" s="14" t="s">
        <v>45</v>
      </c>
      <c r="AF529" s="14" t="s">
        <v>290</v>
      </c>
      <c r="AG529" s="14" t="s">
        <v>291</v>
      </c>
      <c r="AH529" s="14" t="s">
        <v>1915</v>
      </c>
      <c r="AI529">
        <v>21556140</v>
      </c>
      <c r="AJ529" s="16">
        <v>45439.902361111112</v>
      </c>
      <c r="AK529">
        <v>8</v>
      </c>
      <c r="AL529">
        <v>664.49</v>
      </c>
      <c r="AM529">
        <v>119.61</v>
      </c>
      <c r="AN529">
        <v>784.1</v>
      </c>
      <c r="AO529" s="14" t="e">
        <f>VLOOKUP(PaquetesTramos_estados_1[[#This Row],[tienda_stock]],#REF!,2,0)</f>
        <v>#REF!</v>
      </c>
      <c r="AP529" s="18">
        <v>1.0138888888888888</v>
      </c>
      <c r="AQ529" s="19">
        <f>IF(PaquetesTramos_estados_1[[#This Row],[estado_paquete]]="Empaquetado","listo",PaquetesTramos_estados_1[[#This Row],[pagado]]+(PaquetesTramos_estados_1[[#This Row],[Lead Time]]-1))</f>
        <v>45439.916250000002</v>
      </c>
      <c r="AR529" s="16" t="e">
        <f ca="1">IF(PaquetesTramos_estados_1[[#This Row],[estado_paquete]]="empaquetado","listo",TEXT((DAY(TODAY())-DAY(PaquetesTramos_estados_1[[#This Row],[pagado]])),"dd")&amp;" Dias")</f>
        <v>#VALUE!</v>
      </c>
      <c r="AS5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529" s="19" t="str">
        <f t="shared" si="8"/>
        <v>21:39</v>
      </c>
    </row>
    <row r="530" spans="1:46" x14ac:dyDescent="0.25">
      <c r="A530" s="14" t="s">
        <v>1916</v>
      </c>
      <c r="B530" s="14" t="s">
        <v>292</v>
      </c>
      <c r="C530" s="14" t="s">
        <v>294</v>
      </c>
      <c r="D530" s="14" t="s">
        <v>1</v>
      </c>
      <c r="E530" s="14" t="s">
        <v>1</v>
      </c>
      <c r="F530" s="14" t="s">
        <v>13</v>
      </c>
      <c r="G530" s="14" t="s">
        <v>399</v>
      </c>
      <c r="H530" s="14" t="s">
        <v>288</v>
      </c>
      <c r="I530" s="14" t="s">
        <v>288</v>
      </c>
      <c r="J530" s="15">
        <v>45440</v>
      </c>
      <c r="K530" s="14" t="s">
        <v>1917</v>
      </c>
      <c r="L530" s="16">
        <v>45439.94940972222</v>
      </c>
      <c r="M530" s="16">
        <v>45440.149884259263</v>
      </c>
      <c r="N530" s="16"/>
      <c r="O530" s="14" t="s">
        <v>288</v>
      </c>
      <c r="P530" s="14" t="s">
        <v>288</v>
      </c>
      <c r="Q530" s="14" t="s">
        <v>288</v>
      </c>
      <c r="R530" s="14" t="s">
        <v>288</v>
      </c>
      <c r="S530" s="14" t="s">
        <v>288</v>
      </c>
      <c r="T530" s="14" t="s">
        <v>292</v>
      </c>
      <c r="U530" s="14" t="s">
        <v>5</v>
      </c>
      <c r="V530" s="14" t="s">
        <v>6</v>
      </c>
      <c r="W530" s="14" t="s">
        <v>294</v>
      </c>
      <c r="X530" s="14" t="s">
        <v>1</v>
      </c>
      <c r="Y530" s="14" t="s">
        <v>1</v>
      </c>
      <c r="Z530" s="14" t="s">
        <v>13</v>
      </c>
      <c r="AA530" s="14" t="s">
        <v>7</v>
      </c>
      <c r="AB530" s="14" t="s">
        <v>1918</v>
      </c>
      <c r="AC530" s="14" t="s">
        <v>8</v>
      </c>
      <c r="AD530" s="14" t="s">
        <v>93</v>
      </c>
      <c r="AE530" s="14" t="s">
        <v>5</v>
      </c>
      <c r="AF530" s="14" t="s">
        <v>290</v>
      </c>
      <c r="AG530" s="14" t="s">
        <v>291</v>
      </c>
      <c r="AH530" s="14" t="s">
        <v>1919</v>
      </c>
      <c r="AI530">
        <v>75284382</v>
      </c>
      <c r="AJ530" s="16">
        <v>45439.94940972222</v>
      </c>
      <c r="AK530">
        <v>2</v>
      </c>
      <c r="AL530">
        <v>137.88</v>
      </c>
      <c r="AM530">
        <v>24.82</v>
      </c>
      <c r="AN530">
        <v>162.69999999999999</v>
      </c>
      <c r="AO530" s="14" t="e">
        <f>VLOOKUP(PaquetesTramos_estados_1[[#This Row],[tienda_stock]],#REF!,2,0)</f>
        <v>#REF!</v>
      </c>
      <c r="AP530" s="18">
        <v>1.0138888888888888</v>
      </c>
      <c r="AQ530" s="19" t="str">
        <f>IF(PaquetesTramos_estados_1[[#This Row],[estado_paquete]]="Empaquetado","listo",PaquetesTramos_estados_1[[#This Row],[pagado]]+(PaquetesTramos_estados_1[[#This Row],[Lead Time]]-1))</f>
        <v>listo</v>
      </c>
      <c r="AR530" s="16" t="str">
        <f ca="1">IF(PaquetesTramos_estados_1[[#This Row],[estado_paquete]]="empaquetado","listo",TEXT((DAY(TODAY())-DAY(PaquetesTramos_estados_1[[#This Row],[pagado]])),"dd")&amp;" Dias")</f>
        <v>listo</v>
      </c>
      <c r="AS530" s="14" t="str">
        <f ca="1">IF(PaquetesTramos_estados_1[[#This Row],[estado_paquete]]="Empaquetado","listo",IF(NOW()&lt;PaquetesTramos_estados_1[[#This Row],[TimeLimite]],"Dentro de Tiempo","Fuera de Tiempo"))</f>
        <v>listo</v>
      </c>
      <c r="AT530" s="19" t="str">
        <f t="shared" si="8"/>
        <v>22:47</v>
      </c>
    </row>
    <row r="531" spans="1:46" x14ac:dyDescent="0.25">
      <c r="A531" s="14" t="s">
        <v>1920</v>
      </c>
      <c r="B531" s="14" t="s">
        <v>292</v>
      </c>
      <c r="C531" s="14" t="s">
        <v>21</v>
      </c>
      <c r="D531" s="14" t="s">
        <v>1</v>
      </c>
      <c r="E531" s="14" t="s">
        <v>1</v>
      </c>
      <c r="F531" s="14" t="s">
        <v>113</v>
      </c>
      <c r="G531" s="14" t="s">
        <v>399</v>
      </c>
      <c r="H531" s="14" t="s">
        <v>288</v>
      </c>
      <c r="I531" s="14" t="s">
        <v>288</v>
      </c>
      <c r="J531" s="15">
        <v>45440</v>
      </c>
      <c r="K531" s="14" t="s">
        <v>1921</v>
      </c>
      <c r="L531" s="16">
        <v>45439.956099537034</v>
      </c>
      <c r="M531" s="16">
        <v>45440.178379629629</v>
      </c>
      <c r="N531" s="16"/>
      <c r="O531" s="14" t="s">
        <v>288</v>
      </c>
      <c r="P531" s="14" t="s">
        <v>288</v>
      </c>
      <c r="Q531" s="14" t="s">
        <v>288</v>
      </c>
      <c r="R531" s="14" t="s">
        <v>288</v>
      </c>
      <c r="S531" s="14" t="s">
        <v>288</v>
      </c>
      <c r="T531" s="14" t="s">
        <v>292</v>
      </c>
      <c r="U531" s="14" t="s">
        <v>5</v>
      </c>
      <c r="V531" s="14" t="s">
        <v>6</v>
      </c>
      <c r="W531" s="14" t="s">
        <v>21</v>
      </c>
      <c r="X531" s="14" t="s">
        <v>1</v>
      </c>
      <c r="Y531" s="14" t="s">
        <v>1</v>
      </c>
      <c r="Z531" s="14" t="s">
        <v>113</v>
      </c>
      <c r="AA531" s="14" t="s">
        <v>56</v>
      </c>
      <c r="AB531" s="14" t="s">
        <v>1733</v>
      </c>
      <c r="AC531" s="14" t="s">
        <v>8</v>
      </c>
      <c r="AD531" s="14" t="s">
        <v>27</v>
      </c>
      <c r="AE531" s="14" t="s">
        <v>5</v>
      </c>
      <c r="AF531" s="14" t="s">
        <v>290</v>
      </c>
      <c r="AG531" s="14" t="s">
        <v>291</v>
      </c>
      <c r="AH531" s="14" t="s">
        <v>1734</v>
      </c>
      <c r="AI531">
        <v>73615458</v>
      </c>
      <c r="AJ531" s="16">
        <v>45439.956099537034</v>
      </c>
      <c r="AK531">
        <v>5</v>
      </c>
      <c r="AL531">
        <v>253.65</v>
      </c>
      <c r="AM531">
        <v>45.65</v>
      </c>
      <c r="AN531">
        <v>299.3</v>
      </c>
      <c r="AO531" s="14" t="e">
        <f>VLOOKUP(PaquetesTramos_estados_1[[#This Row],[tienda_stock]],#REF!,2,0)</f>
        <v>#REF!</v>
      </c>
      <c r="AP531" s="18">
        <v>1.0138888888888888</v>
      </c>
      <c r="AQ531" s="19" t="str">
        <f>IF(PaquetesTramos_estados_1[[#This Row],[estado_paquete]]="Empaquetado","listo",PaquetesTramos_estados_1[[#This Row],[pagado]]+(PaquetesTramos_estados_1[[#This Row],[Lead Time]]-1))</f>
        <v>listo</v>
      </c>
      <c r="AR531" s="16" t="str">
        <f ca="1">IF(PaquetesTramos_estados_1[[#This Row],[estado_paquete]]="empaquetado","listo",TEXT((DAY(TODAY())-DAY(PaquetesTramos_estados_1[[#This Row],[pagado]])),"dd")&amp;" Dias")</f>
        <v>listo</v>
      </c>
      <c r="AS531" s="14" t="str">
        <f ca="1">IF(PaquetesTramos_estados_1[[#This Row],[estado_paquete]]="Empaquetado","listo",IF(NOW()&lt;PaquetesTramos_estados_1[[#This Row],[TimeLimite]],"Dentro de Tiempo","Fuera de Tiempo"))</f>
        <v>listo</v>
      </c>
      <c r="AT531" s="19" t="str">
        <f t="shared" si="8"/>
        <v>22:56</v>
      </c>
    </row>
    <row r="532" spans="1:46" x14ac:dyDescent="0.25">
      <c r="A532" s="14" t="s">
        <v>1922</v>
      </c>
      <c r="B532" s="14" t="s">
        <v>292</v>
      </c>
      <c r="C532" s="14" t="s">
        <v>52</v>
      </c>
      <c r="D532" s="14" t="s">
        <v>53</v>
      </c>
      <c r="E532" s="14" t="s">
        <v>54</v>
      </c>
      <c r="F532" s="14" t="s">
        <v>55</v>
      </c>
      <c r="G532" s="14" t="s">
        <v>35</v>
      </c>
      <c r="H532" s="14" t="s">
        <v>288</v>
      </c>
      <c r="I532" s="14" t="s">
        <v>288</v>
      </c>
      <c r="J532" s="15">
        <v>45444</v>
      </c>
      <c r="K532" s="14" t="s">
        <v>1923</v>
      </c>
      <c r="L532" s="16">
        <v>45439.466689814813</v>
      </c>
      <c r="M532" s="16">
        <v>45439.704131944447</v>
      </c>
      <c r="N532" s="16"/>
      <c r="O532" s="14" t="s">
        <v>288</v>
      </c>
      <c r="P532" s="14" t="s">
        <v>288</v>
      </c>
      <c r="Q532" s="14" t="s">
        <v>288</v>
      </c>
      <c r="R532" s="14" t="s">
        <v>288</v>
      </c>
      <c r="S532" s="14" t="s">
        <v>288</v>
      </c>
      <c r="T532" s="14" t="s">
        <v>292</v>
      </c>
      <c r="U532" s="14" t="s">
        <v>5</v>
      </c>
      <c r="V532" s="14" t="s">
        <v>6</v>
      </c>
      <c r="W532" s="14" t="s">
        <v>52</v>
      </c>
      <c r="X532" s="14" t="s">
        <v>53</v>
      </c>
      <c r="Y532" s="14" t="s">
        <v>54</v>
      </c>
      <c r="Z532" s="14" t="s">
        <v>55</v>
      </c>
      <c r="AA532" s="14" t="s">
        <v>7</v>
      </c>
      <c r="AB532" s="14" t="s">
        <v>1924</v>
      </c>
      <c r="AC532" s="14" t="s">
        <v>8</v>
      </c>
      <c r="AD532" s="14" t="s">
        <v>9</v>
      </c>
      <c r="AE532" s="14" t="s">
        <v>52</v>
      </c>
      <c r="AF532" s="14" t="s">
        <v>290</v>
      </c>
      <c r="AG532" s="14" t="s">
        <v>291</v>
      </c>
      <c r="AH532" s="14" t="s">
        <v>1925</v>
      </c>
      <c r="AI532">
        <v>1555223</v>
      </c>
      <c r="AJ532" s="16">
        <v>45439.466689814813</v>
      </c>
      <c r="AK532">
        <v>2</v>
      </c>
      <c r="AL532">
        <v>54.83</v>
      </c>
      <c r="AM532">
        <v>9.8699999999999992</v>
      </c>
      <c r="AN532">
        <v>64.7</v>
      </c>
      <c r="AO532" s="14" t="e">
        <f>VLOOKUP(PaquetesTramos_estados_1[[#This Row],[tienda_stock]],#REF!,2,0)</f>
        <v>#REF!</v>
      </c>
      <c r="AP532" s="18">
        <v>1.0138888888888888</v>
      </c>
      <c r="AQ532" s="19" t="str">
        <f>IF(PaquetesTramos_estados_1[[#This Row],[estado_paquete]]="Empaquetado","listo",PaquetesTramos_estados_1[[#This Row],[pagado]]+(PaquetesTramos_estados_1[[#This Row],[Lead Time]]-1))</f>
        <v>listo</v>
      </c>
      <c r="AR532" s="16" t="str">
        <f ca="1">IF(PaquetesTramos_estados_1[[#This Row],[estado_paquete]]="empaquetado","listo",TEXT((DAY(TODAY())-DAY(PaquetesTramos_estados_1[[#This Row],[pagado]])),"dd")&amp;" Dias")</f>
        <v>listo</v>
      </c>
      <c r="AS532" s="14" t="str">
        <f ca="1">IF(PaquetesTramos_estados_1[[#This Row],[estado_paquete]]="Empaquetado","listo",IF(NOW()&lt;PaquetesTramos_estados_1[[#This Row],[TimeLimite]],"Dentro de Tiempo","Fuera de Tiempo"))</f>
        <v>listo</v>
      </c>
      <c r="AT532" s="19" t="str">
        <f t="shared" si="8"/>
        <v>11:12</v>
      </c>
    </row>
    <row r="533" spans="1:46" x14ac:dyDescent="0.25">
      <c r="A533" s="14" t="s">
        <v>1926</v>
      </c>
      <c r="B533" s="14" t="s">
        <v>292</v>
      </c>
      <c r="C533" s="14" t="s">
        <v>72</v>
      </c>
      <c r="D533" s="14" t="s">
        <v>73</v>
      </c>
      <c r="E533" s="14" t="s">
        <v>74</v>
      </c>
      <c r="F533" s="14" t="s">
        <v>74</v>
      </c>
      <c r="G533" s="14" t="s">
        <v>30</v>
      </c>
      <c r="H533" s="14" t="s">
        <v>1927</v>
      </c>
      <c r="I533" s="14" t="s">
        <v>288</v>
      </c>
      <c r="J533" s="15">
        <v>45448</v>
      </c>
      <c r="K533" s="14" t="s">
        <v>1928</v>
      </c>
      <c r="L533" s="16">
        <v>45439.490416666667</v>
      </c>
      <c r="M533" s="16">
        <v>45439.563055555554</v>
      </c>
      <c r="N533" s="16"/>
      <c r="O533" s="14" t="s">
        <v>288</v>
      </c>
      <c r="P533" s="14" t="s">
        <v>288</v>
      </c>
      <c r="Q533" s="14" t="s">
        <v>288</v>
      </c>
      <c r="R533" s="14" t="s">
        <v>288</v>
      </c>
      <c r="S533" s="14" t="s">
        <v>288</v>
      </c>
      <c r="T533" s="14" t="s">
        <v>292</v>
      </c>
      <c r="U533" s="14" t="s">
        <v>43</v>
      </c>
      <c r="V533" s="14" t="s">
        <v>6</v>
      </c>
      <c r="W533" s="14" t="s">
        <v>72</v>
      </c>
      <c r="X533" s="14" t="s">
        <v>73</v>
      </c>
      <c r="Y533" s="14" t="s">
        <v>74</v>
      </c>
      <c r="Z533" s="14" t="s">
        <v>74</v>
      </c>
      <c r="AA533" s="14" t="s">
        <v>7</v>
      </c>
      <c r="AB533" s="14" t="s">
        <v>1859</v>
      </c>
      <c r="AC533" s="14" t="s">
        <v>8</v>
      </c>
      <c r="AD533" s="14" t="s">
        <v>9</v>
      </c>
      <c r="AE533" s="14" t="s">
        <v>72</v>
      </c>
      <c r="AF533" s="14" t="s">
        <v>290</v>
      </c>
      <c r="AG533" s="14" t="s">
        <v>291</v>
      </c>
      <c r="AH533" s="14" t="s">
        <v>1860</v>
      </c>
      <c r="AI533">
        <v>16793163</v>
      </c>
      <c r="AJ533" s="16">
        <v>45439.490416666667</v>
      </c>
      <c r="AK533">
        <v>2</v>
      </c>
      <c r="AL533">
        <v>152.19</v>
      </c>
      <c r="AM533">
        <v>27.41</v>
      </c>
      <c r="AN533">
        <v>179.6</v>
      </c>
      <c r="AO533" s="14" t="e">
        <f>VLOOKUP(PaquetesTramos_estados_1[[#This Row],[tienda_stock]],#REF!,2,0)</f>
        <v>#REF!</v>
      </c>
      <c r="AP533" s="18">
        <v>1.0138888888888888</v>
      </c>
      <c r="AQ533" s="19" t="str">
        <f>IF(PaquetesTramos_estados_1[[#This Row],[estado_paquete]]="Empaquetado","listo",PaquetesTramos_estados_1[[#This Row],[pagado]]+(PaquetesTramos_estados_1[[#This Row],[Lead Time]]-1))</f>
        <v>listo</v>
      </c>
      <c r="AR533" s="16" t="str">
        <f ca="1">IF(PaquetesTramos_estados_1[[#This Row],[estado_paquete]]="empaquetado","listo",TEXT((DAY(TODAY())-DAY(PaquetesTramos_estados_1[[#This Row],[pagado]])),"dd")&amp;" Dias")</f>
        <v>listo</v>
      </c>
      <c r="AS533" s="14" t="str">
        <f ca="1">IF(PaquetesTramos_estados_1[[#This Row],[estado_paquete]]="Empaquetado","listo",IF(NOW()&lt;PaquetesTramos_estados_1[[#This Row],[TimeLimite]],"Dentro de Tiempo","Fuera de Tiempo"))</f>
        <v>listo</v>
      </c>
      <c r="AT533" s="19" t="str">
        <f t="shared" si="8"/>
        <v>11:46</v>
      </c>
    </row>
    <row r="534" spans="1:46" x14ac:dyDescent="0.25">
      <c r="A534" s="14" t="s">
        <v>1929</v>
      </c>
      <c r="B534" s="14" t="s">
        <v>292</v>
      </c>
      <c r="C534" s="14" t="s">
        <v>288</v>
      </c>
      <c r="D534" s="14" t="s">
        <v>1</v>
      </c>
      <c r="E534" s="14" t="s">
        <v>1</v>
      </c>
      <c r="F534" s="14" t="s">
        <v>152</v>
      </c>
      <c r="G534" s="14" t="s">
        <v>89</v>
      </c>
      <c r="H534" s="14" t="s">
        <v>288</v>
      </c>
      <c r="I534" s="14" t="s">
        <v>288</v>
      </c>
      <c r="J534" s="15">
        <v>45440</v>
      </c>
      <c r="K534" s="14" t="s">
        <v>1930</v>
      </c>
      <c r="L534" s="16">
        <v>45439.615046296298</v>
      </c>
      <c r="M534" s="16">
        <v>45439.721215277779</v>
      </c>
      <c r="N534" s="16"/>
      <c r="O534" s="14" t="s">
        <v>288</v>
      </c>
      <c r="P534" s="14" t="s">
        <v>288</v>
      </c>
      <c r="Q534" s="14" t="s">
        <v>288</v>
      </c>
      <c r="R534" s="14" t="s">
        <v>288</v>
      </c>
      <c r="S534" s="14" t="s">
        <v>288</v>
      </c>
      <c r="T534" s="14" t="s">
        <v>292</v>
      </c>
      <c r="U534" s="14" t="s">
        <v>5</v>
      </c>
      <c r="V534" s="14" t="s">
        <v>87</v>
      </c>
      <c r="W534" s="14" t="s">
        <v>288</v>
      </c>
      <c r="X534" s="14" t="s">
        <v>288</v>
      </c>
      <c r="Y534" s="14" t="s">
        <v>288</v>
      </c>
      <c r="Z534" s="14" t="s">
        <v>288</v>
      </c>
      <c r="AA534" s="14" t="s">
        <v>7</v>
      </c>
      <c r="AB534" s="14" t="s">
        <v>1876</v>
      </c>
      <c r="AC534" s="14" t="s">
        <v>8</v>
      </c>
      <c r="AD534" s="14" t="s">
        <v>88</v>
      </c>
      <c r="AE534" s="14" t="s">
        <v>5</v>
      </c>
      <c r="AF534" s="14" t="s">
        <v>290</v>
      </c>
      <c r="AG534" s="14" t="s">
        <v>291</v>
      </c>
      <c r="AH534" s="14" t="s">
        <v>1877</v>
      </c>
      <c r="AI534">
        <v>41721911</v>
      </c>
      <c r="AJ534" s="16">
        <v>45439.615046296298</v>
      </c>
      <c r="AK534">
        <v>2</v>
      </c>
      <c r="AL534">
        <v>94.58</v>
      </c>
      <c r="AM534">
        <v>17.02</v>
      </c>
      <c r="AN534">
        <v>111.6</v>
      </c>
      <c r="AO534" s="14" t="e">
        <f>VLOOKUP(PaquetesTramos_estados_1[[#This Row],[tienda_stock]],#REF!,2,0)</f>
        <v>#REF!</v>
      </c>
      <c r="AP534" s="18">
        <v>1.0138888888888888</v>
      </c>
      <c r="AQ534" s="19" t="str">
        <f>IF(PaquetesTramos_estados_1[[#This Row],[estado_paquete]]="Empaquetado","listo",PaquetesTramos_estados_1[[#This Row],[pagado]]+(PaquetesTramos_estados_1[[#This Row],[Lead Time]]-1))</f>
        <v>listo</v>
      </c>
      <c r="AR534" s="16" t="str">
        <f ca="1">IF(PaquetesTramos_estados_1[[#This Row],[estado_paquete]]="empaquetado","listo",TEXT((DAY(TODAY())-DAY(PaquetesTramos_estados_1[[#This Row],[pagado]])),"dd")&amp;" Dias")</f>
        <v>listo</v>
      </c>
      <c r="AS534" s="14" t="str">
        <f ca="1">IF(PaquetesTramos_estados_1[[#This Row],[estado_paquete]]="Empaquetado","listo",IF(NOW()&lt;PaquetesTramos_estados_1[[#This Row],[TimeLimite]],"Dentro de Tiempo","Fuera de Tiempo"))</f>
        <v>listo</v>
      </c>
      <c r="AT534" s="19" t="str">
        <f t="shared" si="8"/>
        <v>14:45</v>
      </c>
    </row>
    <row r="535" spans="1:46" x14ac:dyDescent="0.25">
      <c r="A535" s="14" t="s">
        <v>1931</v>
      </c>
      <c r="B535" s="14" t="s">
        <v>292</v>
      </c>
      <c r="C535" s="14" t="s">
        <v>130</v>
      </c>
      <c r="D535" s="14" t="s">
        <v>96</v>
      </c>
      <c r="E535" s="14" t="s">
        <v>131</v>
      </c>
      <c r="F535" s="14" t="s">
        <v>131</v>
      </c>
      <c r="G535" s="14" t="s">
        <v>35</v>
      </c>
      <c r="H535" s="14" t="s">
        <v>288</v>
      </c>
      <c r="I535" s="14" t="s">
        <v>288</v>
      </c>
      <c r="J535" s="15">
        <v>45447</v>
      </c>
      <c r="K535" s="14" t="s">
        <v>1932</v>
      </c>
      <c r="L535" s="16">
        <v>45439.609467592592</v>
      </c>
      <c r="M535" s="16">
        <v>45439.855324074073</v>
      </c>
      <c r="N535" s="16"/>
      <c r="O535" s="14" t="s">
        <v>288</v>
      </c>
      <c r="P535" s="14" t="s">
        <v>288</v>
      </c>
      <c r="Q535" s="14" t="s">
        <v>288</v>
      </c>
      <c r="R535" s="14" t="s">
        <v>288</v>
      </c>
      <c r="S535" s="14" t="s">
        <v>288</v>
      </c>
      <c r="T535" s="14" t="s">
        <v>292</v>
      </c>
      <c r="U535" s="14" t="s">
        <v>5</v>
      </c>
      <c r="V535" s="14" t="s">
        <v>6</v>
      </c>
      <c r="W535" s="14" t="s">
        <v>130</v>
      </c>
      <c r="X535" s="14" t="s">
        <v>96</v>
      </c>
      <c r="Y535" s="14" t="s">
        <v>131</v>
      </c>
      <c r="Z535" s="14" t="s">
        <v>131</v>
      </c>
      <c r="AA535" s="14" t="s">
        <v>7</v>
      </c>
      <c r="AB535" s="14" t="s">
        <v>1933</v>
      </c>
      <c r="AC535" s="14" t="s">
        <v>8</v>
      </c>
      <c r="AD535" s="14" t="s">
        <v>9</v>
      </c>
      <c r="AE535" s="14" t="s">
        <v>130</v>
      </c>
      <c r="AF535" s="14" t="s">
        <v>296</v>
      </c>
      <c r="AG535" s="14" t="s">
        <v>291</v>
      </c>
      <c r="AH535" s="14" t="s">
        <v>1934</v>
      </c>
      <c r="AI535">
        <v>814798</v>
      </c>
      <c r="AJ535" s="16">
        <v>45439.609467592592</v>
      </c>
      <c r="AK535">
        <v>1</v>
      </c>
      <c r="AL535">
        <v>130.19999999999999</v>
      </c>
      <c r="AM535">
        <v>0</v>
      </c>
      <c r="AN535">
        <v>130.19999999999999</v>
      </c>
      <c r="AO535" s="14" t="e">
        <f>VLOOKUP(PaquetesTramos_estados_1[[#This Row],[tienda_stock]],#REF!,2,0)</f>
        <v>#REF!</v>
      </c>
      <c r="AP535" s="18">
        <v>1.0138888888888888</v>
      </c>
      <c r="AQ535" s="19" t="str">
        <f>IF(PaquetesTramos_estados_1[[#This Row],[estado_paquete]]="Empaquetado","listo",PaquetesTramos_estados_1[[#This Row],[pagado]]+(PaquetesTramos_estados_1[[#This Row],[Lead Time]]-1))</f>
        <v>listo</v>
      </c>
      <c r="AR535" s="16" t="str">
        <f ca="1">IF(PaquetesTramos_estados_1[[#This Row],[estado_paquete]]="empaquetado","listo",TEXT((DAY(TODAY())-DAY(PaquetesTramos_estados_1[[#This Row],[pagado]])),"dd")&amp;" Dias")</f>
        <v>listo</v>
      </c>
      <c r="AS535" s="14" t="str">
        <f ca="1">IF(PaquetesTramos_estados_1[[#This Row],[estado_paquete]]="Empaquetado","listo",IF(NOW()&lt;PaquetesTramos_estados_1[[#This Row],[TimeLimite]],"Dentro de Tiempo","Fuera de Tiempo"))</f>
        <v>listo</v>
      </c>
      <c r="AT535" s="19" t="str">
        <f t="shared" si="8"/>
        <v>14:37</v>
      </c>
    </row>
    <row r="536" spans="1:46" x14ac:dyDescent="0.25">
      <c r="A536" s="14" t="s">
        <v>1935</v>
      </c>
      <c r="B536" s="14" t="s">
        <v>292</v>
      </c>
      <c r="C536" s="14" t="s">
        <v>123</v>
      </c>
      <c r="D536" s="14" t="s">
        <v>105</v>
      </c>
      <c r="E536" s="14" t="s">
        <v>105</v>
      </c>
      <c r="F536" s="14" t="s">
        <v>105</v>
      </c>
      <c r="G536" s="14" t="s">
        <v>35</v>
      </c>
      <c r="H536" s="14" t="s">
        <v>288</v>
      </c>
      <c r="I536" s="14" t="s">
        <v>288</v>
      </c>
      <c r="J536" s="15">
        <v>45443</v>
      </c>
      <c r="K536" s="14" t="s">
        <v>1936</v>
      </c>
      <c r="L536" s="16">
        <v>45439.662812499999</v>
      </c>
      <c r="M536" s="16">
        <v>45439.842905092592</v>
      </c>
      <c r="N536" s="16"/>
      <c r="O536" s="14" t="s">
        <v>288</v>
      </c>
      <c r="P536" s="14" t="s">
        <v>288</v>
      </c>
      <c r="Q536" s="14" t="s">
        <v>288</v>
      </c>
      <c r="R536" s="14" t="s">
        <v>288</v>
      </c>
      <c r="S536" s="14" t="s">
        <v>288</v>
      </c>
      <c r="T536" s="14" t="s">
        <v>292</v>
      </c>
      <c r="U536" s="14" t="s">
        <v>5</v>
      </c>
      <c r="V536" s="14" t="s">
        <v>6</v>
      </c>
      <c r="W536" s="14" t="s">
        <v>123</v>
      </c>
      <c r="X536" s="14" t="s">
        <v>105</v>
      </c>
      <c r="Y536" s="14" t="s">
        <v>105</v>
      </c>
      <c r="Z536" s="14" t="s">
        <v>105</v>
      </c>
      <c r="AA536" s="14" t="s">
        <v>7</v>
      </c>
      <c r="AB536" s="14" t="s">
        <v>1937</v>
      </c>
      <c r="AC536" s="14" t="s">
        <v>8</v>
      </c>
      <c r="AD536" s="14" t="s">
        <v>27</v>
      </c>
      <c r="AE536" s="14" t="s">
        <v>5</v>
      </c>
      <c r="AF536" s="14" t="s">
        <v>290</v>
      </c>
      <c r="AG536" s="14" t="s">
        <v>291</v>
      </c>
      <c r="AH536" s="14" t="s">
        <v>1938</v>
      </c>
      <c r="AI536">
        <v>70204836</v>
      </c>
      <c r="AJ536" s="16">
        <v>45439.662812499999</v>
      </c>
      <c r="AK536">
        <v>1</v>
      </c>
      <c r="AL536">
        <v>37.96</v>
      </c>
      <c r="AM536">
        <v>6.84</v>
      </c>
      <c r="AN536">
        <v>44.8</v>
      </c>
      <c r="AO536" s="14" t="e">
        <f>VLOOKUP(PaquetesTramos_estados_1[[#This Row],[tienda_stock]],#REF!,2,0)</f>
        <v>#REF!</v>
      </c>
      <c r="AP536" s="18">
        <v>1.0138888888888888</v>
      </c>
      <c r="AQ536" s="19" t="str">
        <f>IF(PaquetesTramos_estados_1[[#This Row],[estado_paquete]]="Empaquetado","listo",PaquetesTramos_estados_1[[#This Row],[pagado]]+(PaquetesTramos_estados_1[[#This Row],[Lead Time]]-1))</f>
        <v>listo</v>
      </c>
      <c r="AR536" s="16" t="str">
        <f ca="1">IF(PaquetesTramos_estados_1[[#This Row],[estado_paquete]]="empaquetado","listo",TEXT((DAY(TODAY())-DAY(PaquetesTramos_estados_1[[#This Row],[pagado]])),"dd")&amp;" Dias")</f>
        <v>listo</v>
      </c>
      <c r="AS536" s="14" t="str">
        <f ca="1">IF(PaquetesTramos_estados_1[[#This Row],[estado_paquete]]="Empaquetado","listo",IF(NOW()&lt;PaquetesTramos_estados_1[[#This Row],[TimeLimite]],"Dentro de Tiempo","Fuera de Tiempo"))</f>
        <v>listo</v>
      </c>
      <c r="AT536" s="19" t="str">
        <f t="shared" si="8"/>
        <v>15:54</v>
      </c>
    </row>
    <row r="537" spans="1:46" x14ac:dyDescent="0.25">
      <c r="A537" s="14" t="s">
        <v>1939</v>
      </c>
      <c r="B537" s="14" t="s">
        <v>292</v>
      </c>
      <c r="C537" s="14" t="s">
        <v>168</v>
      </c>
      <c r="D537" s="14" t="s">
        <v>1</v>
      </c>
      <c r="E537" s="14" t="s">
        <v>1</v>
      </c>
      <c r="F537" s="14" t="s">
        <v>176</v>
      </c>
      <c r="G537" s="14" t="s">
        <v>30</v>
      </c>
      <c r="H537" s="14" t="s">
        <v>1940</v>
      </c>
      <c r="I537" s="14" t="s">
        <v>288</v>
      </c>
      <c r="J537" s="15">
        <v>45442</v>
      </c>
      <c r="K537" s="14" t="s">
        <v>1941</v>
      </c>
      <c r="L537" s="16">
        <v>45439.694861111115</v>
      </c>
      <c r="M537" s="16">
        <v>45439.819108796299</v>
      </c>
      <c r="N537" s="16"/>
      <c r="O537" s="14" t="s">
        <v>288</v>
      </c>
      <c r="P537" s="14" t="s">
        <v>288</v>
      </c>
      <c r="Q537" s="14" t="s">
        <v>288</v>
      </c>
      <c r="R537" s="14" t="s">
        <v>288</v>
      </c>
      <c r="S537" s="14" t="s">
        <v>288</v>
      </c>
      <c r="T537" s="14" t="s">
        <v>292</v>
      </c>
      <c r="U537" s="14" t="s">
        <v>141</v>
      </c>
      <c r="V537" s="14" t="s">
        <v>6</v>
      </c>
      <c r="W537" s="14" t="s">
        <v>168</v>
      </c>
      <c r="X537" s="14" t="s">
        <v>1</v>
      </c>
      <c r="Y537" s="14" t="s">
        <v>1</v>
      </c>
      <c r="Z537" s="14" t="s">
        <v>176</v>
      </c>
      <c r="AA537" s="14" t="s">
        <v>7</v>
      </c>
      <c r="AB537" s="14" t="s">
        <v>1942</v>
      </c>
      <c r="AC537" s="14" t="s">
        <v>8</v>
      </c>
      <c r="AD537" s="14" t="s">
        <v>9</v>
      </c>
      <c r="AE537" s="14" t="s">
        <v>149</v>
      </c>
      <c r="AF537" s="14" t="s">
        <v>290</v>
      </c>
      <c r="AG537" s="14" t="s">
        <v>291</v>
      </c>
      <c r="AH537" s="14" t="s">
        <v>1943</v>
      </c>
      <c r="AI537">
        <v>10210762</v>
      </c>
      <c r="AJ537" s="16">
        <v>45439.694861111115</v>
      </c>
      <c r="AK537">
        <v>1</v>
      </c>
      <c r="AL537">
        <v>35.42</v>
      </c>
      <c r="AM537">
        <v>6.38</v>
      </c>
      <c r="AN537">
        <v>41.8</v>
      </c>
      <c r="AO537" s="14" t="e">
        <f>VLOOKUP(PaquetesTramos_estados_1[[#This Row],[tienda_stock]],#REF!,2,0)</f>
        <v>#REF!</v>
      </c>
      <c r="AP537" s="18">
        <v>1.0138888888888888</v>
      </c>
      <c r="AQ537" s="19" t="str">
        <f>IF(PaquetesTramos_estados_1[[#This Row],[estado_paquete]]="Empaquetado","listo",PaquetesTramos_estados_1[[#This Row],[pagado]]+(PaquetesTramos_estados_1[[#This Row],[Lead Time]]-1))</f>
        <v>listo</v>
      </c>
      <c r="AR537" s="16" t="str">
        <f ca="1">IF(PaquetesTramos_estados_1[[#This Row],[estado_paquete]]="empaquetado","listo",TEXT((DAY(TODAY())-DAY(PaquetesTramos_estados_1[[#This Row],[pagado]])),"dd")&amp;" Dias")</f>
        <v>listo</v>
      </c>
      <c r="AS537" s="14" t="str">
        <f ca="1">IF(PaquetesTramos_estados_1[[#This Row],[estado_paquete]]="Empaquetado","listo",IF(NOW()&lt;PaquetesTramos_estados_1[[#This Row],[TimeLimite]],"Dentro de Tiempo","Fuera de Tiempo"))</f>
        <v>listo</v>
      </c>
      <c r="AT537" s="19" t="str">
        <f t="shared" si="8"/>
        <v>16:40</v>
      </c>
    </row>
    <row r="538" spans="1:46" x14ac:dyDescent="0.25">
      <c r="A538" s="14" t="s">
        <v>1944</v>
      </c>
      <c r="B538" s="14" t="s">
        <v>292</v>
      </c>
      <c r="C538" s="14" t="s">
        <v>5</v>
      </c>
      <c r="D538" s="14" t="s">
        <v>1</v>
      </c>
      <c r="E538" s="14" t="s">
        <v>1</v>
      </c>
      <c r="F538" s="14" t="s">
        <v>19</v>
      </c>
      <c r="G538" s="14" t="s">
        <v>437</v>
      </c>
      <c r="H538" s="14" t="s">
        <v>288</v>
      </c>
      <c r="I538" s="14" t="s">
        <v>288</v>
      </c>
      <c r="J538" s="15">
        <v>45441</v>
      </c>
      <c r="K538" s="14" t="s">
        <v>1945</v>
      </c>
      <c r="L538" s="16">
        <v>45439.724629629629</v>
      </c>
      <c r="M538" s="16">
        <v>45439.810925925929</v>
      </c>
      <c r="N538" s="16"/>
      <c r="O538" s="14" t="s">
        <v>288</v>
      </c>
      <c r="P538" s="14" t="s">
        <v>288</v>
      </c>
      <c r="Q538" s="14" t="s">
        <v>288</v>
      </c>
      <c r="R538" s="14" t="s">
        <v>288</v>
      </c>
      <c r="S538" s="14" t="s">
        <v>288</v>
      </c>
      <c r="T538" s="14" t="s">
        <v>292</v>
      </c>
      <c r="U538" s="14" t="s">
        <v>141</v>
      </c>
      <c r="V538" s="14" t="s">
        <v>6</v>
      </c>
      <c r="W538" s="14" t="s">
        <v>100</v>
      </c>
      <c r="X538" s="14" t="s">
        <v>1</v>
      </c>
      <c r="Y538" s="14" t="s">
        <v>1</v>
      </c>
      <c r="Z538" s="14" t="s">
        <v>62</v>
      </c>
      <c r="AA538" s="14" t="s">
        <v>7</v>
      </c>
      <c r="AB538" s="14" t="s">
        <v>1946</v>
      </c>
      <c r="AC538" s="14" t="s">
        <v>8</v>
      </c>
      <c r="AD538" s="14" t="s">
        <v>10</v>
      </c>
      <c r="AE538" s="14" t="s">
        <v>100</v>
      </c>
      <c r="AF538" s="14" t="s">
        <v>290</v>
      </c>
      <c r="AG538" s="14" t="s">
        <v>291</v>
      </c>
      <c r="AH538" s="14" t="s">
        <v>1947</v>
      </c>
      <c r="AI538">
        <v>75969555</v>
      </c>
      <c r="AJ538" s="16">
        <v>45439.724629629629</v>
      </c>
      <c r="AK538">
        <v>1</v>
      </c>
      <c r="AL538">
        <v>21.86</v>
      </c>
      <c r="AM538">
        <v>3.94</v>
      </c>
      <c r="AN538">
        <v>25.8</v>
      </c>
      <c r="AO538" s="14" t="e">
        <f>VLOOKUP(PaquetesTramos_estados_1[[#This Row],[tienda_stock]],#REF!,2,0)</f>
        <v>#REF!</v>
      </c>
      <c r="AP538" s="18">
        <v>1.0138888888888888</v>
      </c>
      <c r="AQ538" s="19" t="str">
        <f>IF(PaquetesTramos_estados_1[[#This Row],[estado_paquete]]="Empaquetado","listo",PaquetesTramos_estados_1[[#This Row],[pagado]]+(PaquetesTramos_estados_1[[#This Row],[Lead Time]]-1))</f>
        <v>listo</v>
      </c>
      <c r="AR538" s="16" t="str">
        <f ca="1">IF(PaquetesTramos_estados_1[[#This Row],[estado_paquete]]="empaquetado","listo",TEXT((DAY(TODAY())-DAY(PaquetesTramos_estados_1[[#This Row],[pagado]])),"dd")&amp;" Dias")</f>
        <v>listo</v>
      </c>
      <c r="AS538" s="14" t="str">
        <f ca="1">IF(PaquetesTramos_estados_1[[#This Row],[estado_paquete]]="Empaquetado","listo",IF(NOW()&lt;PaquetesTramos_estados_1[[#This Row],[TimeLimite]],"Dentro de Tiempo","Fuera de Tiempo"))</f>
        <v>listo</v>
      </c>
      <c r="AT538" s="19" t="str">
        <f t="shared" si="8"/>
        <v>17:23</v>
      </c>
    </row>
    <row r="539" spans="1:46" x14ac:dyDescent="0.25">
      <c r="A539" s="14" t="s">
        <v>1948</v>
      </c>
      <c r="B539" s="14" t="s">
        <v>292</v>
      </c>
      <c r="C539" s="14" t="s">
        <v>21</v>
      </c>
      <c r="D539" s="14" t="s">
        <v>1</v>
      </c>
      <c r="E539" s="14" t="s">
        <v>1</v>
      </c>
      <c r="F539" s="14" t="s">
        <v>113</v>
      </c>
      <c r="G539" s="14" t="s">
        <v>399</v>
      </c>
      <c r="H539" s="14" t="s">
        <v>288</v>
      </c>
      <c r="I539" s="14" t="s">
        <v>288</v>
      </c>
      <c r="J539" s="15">
        <v>45440</v>
      </c>
      <c r="K539" s="14" t="s">
        <v>1949</v>
      </c>
      <c r="L539" s="16">
        <v>45439.732835648145</v>
      </c>
      <c r="M539" s="16">
        <v>45440.16611111111</v>
      </c>
      <c r="N539" s="16"/>
      <c r="O539" s="14" t="s">
        <v>288</v>
      </c>
      <c r="P539" s="14" t="s">
        <v>288</v>
      </c>
      <c r="Q539" s="14" t="s">
        <v>288</v>
      </c>
      <c r="R539" s="14" t="s">
        <v>288</v>
      </c>
      <c r="S539" s="14" t="s">
        <v>288</v>
      </c>
      <c r="T539" s="14" t="s">
        <v>292</v>
      </c>
      <c r="U539" s="14" t="s">
        <v>5</v>
      </c>
      <c r="V539" s="14" t="s">
        <v>6</v>
      </c>
      <c r="W539" s="14" t="s">
        <v>21</v>
      </c>
      <c r="X539" s="14" t="s">
        <v>1</v>
      </c>
      <c r="Y539" s="14" t="s">
        <v>1</v>
      </c>
      <c r="Z539" s="14" t="s">
        <v>113</v>
      </c>
      <c r="AA539" s="14" t="s">
        <v>56</v>
      </c>
      <c r="AB539" s="14" t="s">
        <v>1950</v>
      </c>
      <c r="AC539" s="14" t="s">
        <v>8</v>
      </c>
      <c r="AD539" s="14" t="s">
        <v>9</v>
      </c>
      <c r="AE539" s="14" t="s">
        <v>21</v>
      </c>
      <c r="AF539" s="14" t="s">
        <v>290</v>
      </c>
      <c r="AG539" s="14" t="s">
        <v>291</v>
      </c>
      <c r="AH539" s="14" t="s">
        <v>1951</v>
      </c>
      <c r="AI539">
        <v>47001979</v>
      </c>
      <c r="AJ539" s="16">
        <v>45439.732835648145</v>
      </c>
      <c r="AK539">
        <v>2</v>
      </c>
      <c r="AL539">
        <v>274.33</v>
      </c>
      <c r="AM539">
        <v>49.37</v>
      </c>
      <c r="AN539">
        <v>323.7</v>
      </c>
      <c r="AO539" s="14" t="e">
        <f>VLOOKUP(PaquetesTramos_estados_1[[#This Row],[tienda_stock]],#REF!,2,0)</f>
        <v>#REF!</v>
      </c>
      <c r="AP539" s="18">
        <v>1.0138888888888888</v>
      </c>
      <c r="AQ539" s="19" t="str">
        <f>IF(PaquetesTramos_estados_1[[#This Row],[estado_paquete]]="Empaquetado","listo",PaquetesTramos_estados_1[[#This Row],[pagado]]+(PaquetesTramos_estados_1[[#This Row],[Lead Time]]-1))</f>
        <v>listo</v>
      </c>
      <c r="AR539" s="16" t="str">
        <f ca="1">IF(PaquetesTramos_estados_1[[#This Row],[estado_paquete]]="empaquetado","listo",TEXT((DAY(TODAY())-DAY(PaquetesTramos_estados_1[[#This Row],[pagado]])),"dd")&amp;" Dias")</f>
        <v>listo</v>
      </c>
      <c r="AS539" s="14" t="str">
        <f ca="1">IF(PaquetesTramos_estados_1[[#This Row],[estado_paquete]]="Empaquetado","listo",IF(NOW()&lt;PaquetesTramos_estados_1[[#This Row],[TimeLimite]],"Dentro de Tiempo","Fuera de Tiempo"))</f>
        <v>listo</v>
      </c>
      <c r="AT539" s="19" t="str">
        <f t="shared" si="8"/>
        <v>17:35</v>
      </c>
    </row>
    <row r="540" spans="1:46" x14ac:dyDescent="0.25">
      <c r="A540" s="14" t="s">
        <v>1952</v>
      </c>
      <c r="B540" s="14" t="s">
        <v>292</v>
      </c>
      <c r="C540" s="14" t="s">
        <v>72</v>
      </c>
      <c r="D540" s="14" t="s">
        <v>73</v>
      </c>
      <c r="E540" s="14" t="s">
        <v>74</v>
      </c>
      <c r="F540" s="14" t="s">
        <v>74</v>
      </c>
      <c r="G540" s="14" t="s">
        <v>35</v>
      </c>
      <c r="H540" s="14" t="s">
        <v>288</v>
      </c>
      <c r="I540" s="14" t="s">
        <v>288</v>
      </c>
      <c r="J540" s="15">
        <v>45443</v>
      </c>
      <c r="K540" s="14" t="s">
        <v>1953</v>
      </c>
      <c r="L540" s="16">
        <v>45439.866018518522</v>
      </c>
      <c r="M540" s="16">
        <v>45440.211331018516</v>
      </c>
      <c r="N540" s="16"/>
      <c r="O540" s="14" t="s">
        <v>288</v>
      </c>
      <c r="P540" s="14" t="s">
        <v>288</v>
      </c>
      <c r="Q540" s="14" t="s">
        <v>288</v>
      </c>
      <c r="R540" s="14" t="s">
        <v>288</v>
      </c>
      <c r="S540" s="14" t="s">
        <v>288</v>
      </c>
      <c r="T540" s="14" t="s">
        <v>292</v>
      </c>
      <c r="U540" s="14" t="s">
        <v>5</v>
      </c>
      <c r="V540" s="14" t="s">
        <v>6</v>
      </c>
      <c r="W540" s="14" t="s">
        <v>72</v>
      </c>
      <c r="X540" s="14" t="s">
        <v>73</v>
      </c>
      <c r="Y540" s="14" t="s">
        <v>74</v>
      </c>
      <c r="Z540" s="14" t="s">
        <v>74</v>
      </c>
      <c r="AA540" s="14" t="s">
        <v>56</v>
      </c>
      <c r="AB540" s="14" t="s">
        <v>1954</v>
      </c>
      <c r="AC540" s="14" t="s">
        <v>8</v>
      </c>
      <c r="AD540" s="14" t="s">
        <v>27</v>
      </c>
      <c r="AE540" s="14" t="s">
        <v>5</v>
      </c>
      <c r="AF540" s="14" t="s">
        <v>290</v>
      </c>
      <c r="AG540" s="14" t="s">
        <v>291</v>
      </c>
      <c r="AH540" s="14" t="s">
        <v>1955</v>
      </c>
      <c r="AI540">
        <v>45042317</v>
      </c>
      <c r="AJ540" s="16">
        <v>45439.866018518522</v>
      </c>
      <c r="AK540">
        <v>3</v>
      </c>
      <c r="AL540">
        <v>109.73</v>
      </c>
      <c r="AM540">
        <v>19.77</v>
      </c>
      <c r="AN540">
        <v>129.5</v>
      </c>
      <c r="AO540" s="14" t="e">
        <f>VLOOKUP(PaquetesTramos_estados_1[[#This Row],[tienda_stock]],#REF!,2,0)</f>
        <v>#REF!</v>
      </c>
      <c r="AP540" s="18">
        <v>1.0138888888888888</v>
      </c>
      <c r="AQ540" s="19" t="str">
        <f>IF(PaquetesTramos_estados_1[[#This Row],[estado_paquete]]="Empaquetado","listo",PaquetesTramos_estados_1[[#This Row],[pagado]]+(PaquetesTramos_estados_1[[#This Row],[Lead Time]]-1))</f>
        <v>listo</v>
      </c>
      <c r="AR540" s="16" t="str">
        <f ca="1">IF(PaquetesTramos_estados_1[[#This Row],[estado_paquete]]="empaquetado","listo",TEXT((DAY(TODAY())-DAY(PaquetesTramos_estados_1[[#This Row],[pagado]])),"dd")&amp;" Dias")</f>
        <v>listo</v>
      </c>
      <c r="AS540" s="14" t="str">
        <f ca="1">IF(PaquetesTramos_estados_1[[#This Row],[estado_paquete]]="Empaquetado","listo",IF(NOW()&lt;PaquetesTramos_estados_1[[#This Row],[TimeLimite]],"Dentro de Tiempo","Fuera de Tiempo"))</f>
        <v>listo</v>
      </c>
      <c r="AT540" s="19" t="str">
        <f t="shared" si="8"/>
        <v>20:47</v>
      </c>
    </row>
    <row r="541" spans="1:46" x14ac:dyDescent="0.25">
      <c r="A541" s="14" t="s">
        <v>1956</v>
      </c>
      <c r="B541" s="14" t="s">
        <v>292</v>
      </c>
      <c r="C541" s="14" t="s">
        <v>84</v>
      </c>
      <c r="D541" s="14" t="s">
        <v>81</v>
      </c>
      <c r="E541" s="14" t="s">
        <v>82</v>
      </c>
      <c r="F541" s="14" t="s">
        <v>82</v>
      </c>
      <c r="G541" s="14" t="s">
        <v>35</v>
      </c>
      <c r="H541" s="14" t="s">
        <v>288</v>
      </c>
      <c r="I541" s="14" t="s">
        <v>288</v>
      </c>
      <c r="J541" s="15">
        <v>45443</v>
      </c>
      <c r="K541" s="14" t="s">
        <v>1957</v>
      </c>
      <c r="L541" s="16">
        <v>45439.921342592592</v>
      </c>
      <c r="M541" s="16">
        <v>45440.226655092592</v>
      </c>
      <c r="N541" s="16"/>
      <c r="O541" s="14" t="s">
        <v>288</v>
      </c>
      <c r="P541" s="14" t="s">
        <v>288</v>
      </c>
      <c r="Q541" s="14" t="s">
        <v>288</v>
      </c>
      <c r="R541" s="14" t="s">
        <v>288</v>
      </c>
      <c r="S541" s="14" t="s">
        <v>288</v>
      </c>
      <c r="T541" s="14" t="s">
        <v>292</v>
      </c>
      <c r="U541" s="14" t="s">
        <v>5</v>
      </c>
      <c r="V541" s="14" t="s">
        <v>6</v>
      </c>
      <c r="W541" s="14" t="s">
        <v>84</v>
      </c>
      <c r="X541" s="14" t="s">
        <v>81</v>
      </c>
      <c r="Y541" s="14" t="s">
        <v>82</v>
      </c>
      <c r="Z541" s="14" t="s">
        <v>82</v>
      </c>
      <c r="AA541" s="14" t="s">
        <v>7</v>
      </c>
      <c r="AB541" s="14" t="s">
        <v>1958</v>
      </c>
      <c r="AC541" s="14" t="s">
        <v>8</v>
      </c>
      <c r="AD541" s="14" t="s">
        <v>27</v>
      </c>
      <c r="AE541" s="14" t="s">
        <v>5</v>
      </c>
      <c r="AF541" s="14" t="s">
        <v>290</v>
      </c>
      <c r="AG541" s="14" t="s">
        <v>291</v>
      </c>
      <c r="AH541" s="14" t="s">
        <v>1959</v>
      </c>
      <c r="AI541">
        <v>72951127</v>
      </c>
      <c r="AJ541" s="16">
        <v>45439.921342592592</v>
      </c>
      <c r="AK541">
        <v>1</v>
      </c>
      <c r="AL541">
        <v>140</v>
      </c>
      <c r="AM541">
        <v>25.2</v>
      </c>
      <c r="AN541">
        <v>165.2</v>
      </c>
      <c r="AO541" s="14" t="e">
        <f>VLOOKUP(PaquetesTramos_estados_1[[#This Row],[tienda_stock]],#REF!,2,0)</f>
        <v>#REF!</v>
      </c>
      <c r="AP541" s="18">
        <v>1.0138888888888888</v>
      </c>
      <c r="AQ541" s="19" t="str">
        <f>IF(PaquetesTramos_estados_1[[#This Row],[estado_paquete]]="Empaquetado","listo",PaquetesTramos_estados_1[[#This Row],[pagado]]+(PaquetesTramos_estados_1[[#This Row],[Lead Time]]-1))</f>
        <v>listo</v>
      </c>
      <c r="AR541" s="16" t="str">
        <f ca="1">IF(PaquetesTramos_estados_1[[#This Row],[estado_paquete]]="empaquetado","listo",TEXT((DAY(TODAY())-DAY(PaquetesTramos_estados_1[[#This Row],[pagado]])),"dd")&amp;" Dias")</f>
        <v>listo</v>
      </c>
      <c r="AS541" s="14" t="str">
        <f ca="1">IF(PaquetesTramos_estados_1[[#This Row],[estado_paquete]]="Empaquetado","listo",IF(NOW()&lt;PaquetesTramos_estados_1[[#This Row],[TimeLimite]],"Dentro de Tiempo","Fuera de Tiempo"))</f>
        <v>listo</v>
      </c>
      <c r="AT541" s="19" t="str">
        <f t="shared" si="8"/>
        <v>22:06</v>
      </c>
    </row>
    <row r="542" spans="1:46" x14ac:dyDescent="0.25">
      <c r="A542" s="14" t="s">
        <v>2799</v>
      </c>
      <c r="B542" s="14" t="s">
        <v>17</v>
      </c>
      <c r="C542" s="14" t="s">
        <v>5</v>
      </c>
      <c r="D542" s="14" t="s">
        <v>1</v>
      </c>
      <c r="E542" s="14" t="s">
        <v>1</v>
      </c>
      <c r="F542" s="14" t="s">
        <v>19</v>
      </c>
      <c r="G542" s="14" t="s">
        <v>399</v>
      </c>
      <c r="H542" s="14" t="s">
        <v>288</v>
      </c>
      <c r="I542" s="14" t="s">
        <v>288</v>
      </c>
      <c r="J542" s="15">
        <v>45443</v>
      </c>
      <c r="K542" s="14" t="s">
        <v>2800</v>
      </c>
      <c r="L542" s="16">
        <v>45439.873807870368</v>
      </c>
      <c r="M542" s="16"/>
      <c r="N542" s="16"/>
      <c r="O542" s="14" t="s">
        <v>288</v>
      </c>
      <c r="P542" s="14" t="s">
        <v>288</v>
      </c>
      <c r="Q542" s="14" t="s">
        <v>288</v>
      </c>
      <c r="R542" s="14" t="s">
        <v>288</v>
      </c>
      <c r="S542" s="14" t="s">
        <v>288</v>
      </c>
      <c r="T542" s="14" t="s">
        <v>17</v>
      </c>
      <c r="U542" s="14" t="s">
        <v>21</v>
      </c>
      <c r="V542" s="14" t="s">
        <v>6</v>
      </c>
      <c r="W542" s="14" t="s">
        <v>101</v>
      </c>
      <c r="X542" s="14" t="s">
        <v>102</v>
      </c>
      <c r="Y542" s="14" t="s">
        <v>103</v>
      </c>
      <c r="Z542" s="14" t="s">
        <v>102</v>
      </c>
      <c r="AA542" s="14" t="s">
        <v>7</v>
      </c>
      <c r="AB542" s="14" t="s">
        <v>2801</v>
      </c>
      <c r="AC542" s="14" t="s">
        <v>8</v>
      </c>
      <c r="AD542" s="14" t="s">
        <v>32</v>
      </c>
      <c r="AE542" s="14" t="s">
        <v>5</v>
      </c>
      <c r="AF542" s="14" t="s">
        <v>290</v>
      </c>
      <c r="AG542" s="14" t="s">
        <v>291</v>
      </c>
      <c r="AH542" s="14" t="s">
        <v>2802</v>
      </c>
      <c r="AI542">
        <v>71422005</v>
      </c>
      <c r="AJ542" s="16">
        <v>45439.873807870368</v>
      </c>
      <c r="AK542">
        <v>6</v>
      </c>
      <c r="AL542">
        <v>202.52</v>
      </c>
      <c r="AM542">
        <v>36.479999999999997</v>
      </c>
      <c r="AN542">
        <v>239</v>
      </c>
      <c r="AO542" s="14" t="e">
        <f>VLOOKUP(PaquetesTramos_estados_1[[#This Row],[tienda_stock]],#REF!,2,0)</f>
        <v>#REF!</v>
      </c>
      <c r="AP542" s="18">
        <v>1.0138888888888888</v>
      </c>
      <c r="AQ542" s="19">
        <f>IF(PaquetesTramos_estados_1[[#This Row],[estado_paquete]]="Empaquetado","listo",PaquetesTramos_estados_1[[#This Row],[pagado]]+(PaquetesTramos_estados_1[[#This Row],[Lead Time]]-1))</f>
        <v>45439.887696759259</v>
      </c>
      <c r="AR542" s="16" t="e">
        <f ca="1">IF(PaquetesTramos_estados_1[[#This Row],[estado_paquete]]="empaquetado","listo",TEXT((DAY(TODAY())-DAY(PaquetesTramos_estados_1[[#This Row],[pagado]])),"dd")&amp;" Dias")</f>
        <v>#VALUE!</v>
      </c>
      <c r="AS5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542" s="19" t="str">
        <f t="shared" si="8"/>
        <v>20:58</v>
      </c>
    </row>
    <row r="543" spans="1:46" x14ac:dyDescent="0.25">
      <c r="A543" s="14" t="s">
        <v>2803</v>
      </c>
      <c r="B543" s="14" t="s">
        <v>292</v>
      </c>
      <c r="C543" s="14" t="s">
        <v>101</v>
      </c>
      <c r="D543" s="14" t="s">
        <v>102</v>
      </c>
      <c r="E543" s="14" t="s">
        <v>103</v>
      </c>
      <c r="F543" s="14" t="s">
        <v>102</v>
      </c>
      <c r="G543" s="14" t="s">
        <v>35</v>
      </c>
      <c r="H543" s="14" t="s">
        <v>288</v>
      </c>
      <c r="I543" s="14" t="s">
        <v>288</v>
      </c>
      <c r="J543" s="15">
        <v>45442</v>
      </c>
      <c r="K543" s="14" t="s">
        <v>2804</v>
      </c>
      <c r="L543" s="16">
        <v>45439.873807870368</v>
      </c>
      <c r="M543" s="16">
        <v>45440.222928240742</v>
      </c>
      <c r="N543" s="16"/>
      <c r="O543" s="14" t="s">
        <v>288</v>
      </c>
      <c r="P543" s="14" t="s">
        <v>288</v>
      </c>
      <c r="Q543" s="14" t="s">
        <v>288</v>
      </c>
      <c r="R543" s="14" t="s">
        <v>288</v>
      </c>
      <c r="S543" s="14" t="s">
        <v>288</v>
      </c>
      <c r="T543" s="14" t="s">
        <v>292</v>
      </c>
      <c r="U543" s="14" t="s">
        <v>5</v>
      </c>
      <c r="V543" s="14" t="s">
        <v>6</v>
      </c>
      <c r="W543" s="14" t="s">
        <v>101</v>
      </c>
      <c r="X543" s="14" t="s">
        <v>102</v>
      </c>
      <c r="Y543" s="14" t="s">
        <v>103</v>
      </c>
      <c r="Z543" s="14" t="s">
        <v>102</v>
      </c>
      <c r="AA543" s="14" t="s">
        <v>7</v>
      </c>
      <c r="AB543" s="14" t="s">
        <v>2801</v>
      </c>
      <c r="AC543" s="14" t="s">
        <v>8</v>
      </c>
      <c r="AD543" s="14" t="s">
        <v>32</v>
      </c>
      <c r="AE543" s="14" t="s">
        <v>5</v>
      </c>
      <c r="AF543" s="14" t="s">
        <v>290</v>
      </c>
      <c r="AG543" s="14" t="s">
        <v>291</v>
      </c>
      <c r="AH543" s="14" t="s">
        <v>2802</v>
      </c>
      <c r="AI543">
        <v>71422005</v>
      </c>
      <c r="AJ543" s="16">
        <v>45439.873807870368</v>
      </c>
      <c r="AK543">
        <v>6</v>
      </c>
      <c r="AL543">
        <v>202.52</v>
      </c>
      <c r="AM543">
        <v>36.479999999999997</v>
      </c>
      <c r="AN543">
        <v>239</v>
      </c>
      <c r="AO543" s="14" t="e">
        <f>VLOOKUP(PaquetesTramos_estados_1[[#This Row],[tienda_stock]],#REF!,2,0)</f>
        <v>#REF!</v>
      </c>
      <c r="AP543" s="18">
        <v>1.0138888888888888</v>
      </c>
      <c r="AQ543" s="19" t="str">
        <f>IF(PaquetesTramos_estados_1[[#This Row],[estado_paquete]]="Empaquetado","listo",PaquetesTramos_estados_1[[#This Row],[pagado]]+(PaquetesTramos_estados_1[[#This Row],[Lead Time]]-1))</f>
        <v>listo</v>
      </c>
      <c r="AR543" s="16" t="str">
        <f ca="1">IF(PaquetesTramos_estados_1[[#This Row],[estado_paquete]]="empaquetado","listo",TEXT((DAY(TODAY())-DAY(PaquetesTramos_estados_1[[#This Row],[pagado]])),"dd")&amp;" Dias")</f>
        <v>listo</v>
      </c>
      <c r="AS543" s="14" t="str">
        <f ca="1">IF(PaquetesTramos_estados_1[[#This Row],[estado_paquete]]="Empaquetado","listo",IF(NOW()&lt;PaquetesTramos_estados_1[[#This Row],[TimeLimite]],"Dentro de Tiempo","Fuera de Tiempo"))</f>
        <v>listo</v>
      </c>
      <c r="AT543" s="19" t="str">
        <f t="shared" si="8"/>
        <v>20:58</v>
      </c>
    </row>
    <row r="544" spans="1:46" x14ac:dyDescent="0.25">
      <c r="A544" s="14" t="s">
        <v>2805</v>
      </c>
      <c r="B544" s="14" t="s">
        <v>17</v>
      </c>
      <c r="C544" s="14" t="s">
        <v>5</v>
      </c>
      <c r="D544" s="14" t="s">
        <v>1</v>
      </c>
      <c r="E544" s="14" t="s">
        <v>1</v>
      </c>
      <c r="F544" s="14" t="s">
        <v>19</v>
      </c>
      <c r="G544" s="14" t="s">
        <v>3</v>
      </c>
      <c r="H544" s="14" t="s">
        <v>288</v>
      </c>
      <c r="I544" s="14" t="s">
        <v>288</v>
      </c>
      <c r="J544" s="15">
        <v>45443</v>
      </c>
      <c r="K544" s="14" t="s">
        <v>2806</v>
      </c>
      <c r="L544" s="16">
        <v>45439.891944444447</v>
      </c>
      <c r="M544" s="16"/>
      <c r="N544" s="16"/>
      <c r="O544" s="14" t="s">
        <v>288</v>
      </c>
      <c r="P544" s="14" t="s">
        <v>288</v>
      </c>
      <c r="Q544" s="14" t="s">
        <v>288</v>
      </c>
      <c r="R544" s="14" t="s">
        <v>288</v>
      </c>
      <c r="S544" s="14" t="s">
        <v>288</v>
      </c>
      <c r="T544" s="14" t="s">
        <v>17</v>
      </c>
      <c r="U544" s="14" t="s">
        <v>18</v>
      </c>
      <c r="V544" s="14" t="s">
        <v>6</v>
      </c>
      <c r="W544" s="14" t="s">
        <v>68</v>
      </c>
      <c r="X544" s="14" t="s">
        <v>69</v>
      </c>
      <c r="Y544" s="14" t="s">
        <v>70</v>
      </c>
      <c r="Z544" s="14" t="s">
        <v>70</v>
      </c>
      <c r="AA544" s="14" t="s">
        <v>7</v>
      </c>
      <c r="AB544" s="14" t="s">
        <v>2807</v>
      </c>
      <c r="AC544" s="14" t="s">
        <v>8</v>
      </c>
      <c r="AD544" s="14" t="s">
        <v>9</v>
      </c>
      <c r="AE544" s="14" t="s">
        <v>68</v>
      </c>
      <c r="AF544" s="14" t="s">
        <v>290</v>
      </c>
      <c r="AG544" s="14" t="s">
        <v>291</v>
      </c>
      <c r="AH544" s="14" t="s">
        <v>2808</v>
      </c>
      <c r="AI544">
        <v>48043046</v>
      </c>
      <c r="AJ544" s="16">
        <v>45439.891944444447</v>
      </c>
      <c r="AK544">
        <v>2</v>
      </c>
      <c r="AL544">
        <v>242.03</v>
      </c>
      <c r="AM544">
        <v>43.57</v>
      </c>
      <c r="AN544">
        <v>285.60000000000002</v>
      </c>
      <c r="AO544" s="14" t="e">
        <f>VLOOKUP(PaquetesTramos_estados_1[[#This Row],[tienda_stock]],#REF!,2,0)</f>
        <v>#REF!</v>
      </c>
      <c r="AP544" s="18">
        <v>1.0138888888888888</v>
      </c>
      <c r="AQ544" s="19">
        <f>IF(PaquetesTramos_estados_1[[#This Row],[estado_paquete]]="Empaquetado","listo",PaquetesTramos_estados_1[[#This Row],[pagado]]+(PaquetesTramos_estados_1[[#This Row],[Lead Time]]-1))</f>
        <v>45439.905833333338</v>
      </c>
      <c r="AR544" s="16" t="e">
        <f ca="1">IF(PaquetesTramos_estados_1[[#This Row],[estado_paquete]]="empaquetado","listo",TEXT((DAY(TODAY())-DAY(PaquetesTramos_estados_1[[#This Row],[pagado]])),"dd")&amp;" Dias")</f>
        <v>#VALUE!</v>
      </c>
      <c r="AS544" s="14" t="str">
        <f ca="1">IF(PaquetesTramos_estados_1[[#This Row],[estado_paquete]]="Empaquetado","listo",IF(NOW()&lt;PaquetesTramos_estados_1[[#This Row],[TimeLimite]],"Dentro de Tiempo","Fuera de Tiempo"))</f>
        <v>Fuera de Tiempo</v>
      </c>
      <c r="AT544" s="19" t="str">
        <f t="shared" si="8"/>
        <v>21:24</v>
      </c>
    </row>
    <row r="545" spans="1:46" x14ac:dyDescent="0.25">
      <c r="A545" s="14" t="s">
        <v>2809</v>
      </c>
      <c r="B545" s="14" t="s">
        <v>20</v>
      </c>
      <c r="C545" s="14" t="s">
        <v>123</v>
      </c>
      <c r="D545" s="14" t="s">
        <v>105</v>
      </c>
      <c r="E545" s="14" t="s">
        <v>105</v>
      </c>
      <c r="F545" s="14" t="s">
        <v>105</v>
      </c>
      <c r="G545" s="14" t="s">
        <v>35</v>
      </c>
      <c r="H545" s="14" t="s">
        <v>288</v>
      </c>
      <c r="I545" s="14" t="s">
        <v>288</v>
      </c>
      <c r="J545" s="15">
        <v>45443</v>
      </c>
      <c r="K545" s="14" t="s">
        <v>2810</v>
      </c>
      <c r="L545" s="16">
        <v>45439.923657407409</v>
      </c>
      <c r="M545" s="16"/>
      <c r="N545" s="16"/>
      <c r="O545" s="14" t="s">
        <v>288</v>
      </c>
      <c r="P545" s="14" t="s">
        <v>288</v>
      </c>
      <c r="Q545" s="14" t="s">
        <v>288</v>
      </c>
      <c r="R545" s="14" t="s">
        <v>288</v>
      </c>
      <c r="S545" s="14" t="s">
        <v>288</v>
      </c>
      <c r="T545" s="14" t="s">
        <v>20</v>
      </c>
      <c r="U545" s="14" t="s">
        <v>5</v>
      </c>
      <c r="V545" s="14" t="s">
        <v>6</v>
      </c>
      <c r="W545" s="14" t="s">
        <v>123</v>
      </c>
      <c r="X545" s="14" t="s">
        <v>105</v>
      </c>
      <c r="Y545" s="14" t="s">
        <v>105</v>
      </c>
      <c r="Z545" s="14" t="s">
        <v>105</v>
      </c>
      <c r="AA545" s="14" t="s">
        <v>7</v>
      </c>
      <c r="AB545" s="14" t="s">
        <v>2811</v>
      </c>
      <c r="AC545" s="14" t="s">
        <v>8</v>
      </c>
      <c r="AD545" s="14" t="s">
        <v>93</v>
      </c>
      <c r="AE545" s="14" t="s">
        <v>5</v>
      </c>
      <c r="AF545" s="14" t="s">
        <v>290</v>
      </c>
      <c r="AG545" s="14" t="s">
        <v>291</v>
      </c>
      <c r="AH545" s="14" t="s">
        <v>2812</v>
      </c>
      <c r="AI545">
        <v>72295478</v>
      </c>
      <c r="AJ545" s="16">
        <v>45439.923657407409</v>
      </c>
      <c r="AK545">
        <v>2</v>
      </c>
      <c r="AL545">
        <v>122.63</v>
      </c>
      <c r="AM545">
        <v>22.07</v>
      </c>
      <c r="AN545">
        <v>144.69999999999999</v>
      </c>
      <c r="AO545" s="14" t="e">
        <f>VLOOKUP(PaquetesTramos_estados_1[[#This Row],[tienda_stock]],#REF!,2,0)</f>
        <v>#REF!</v>
      </c>
      <c r="AP545" s="18">
        <v>1.0138888888888888</v>
      </c>
      <c r="AQ545" s="19">
        <f>IF(PaquetesTramos_estados_1[[#This Row],[estado_paquete]]="Empaquetado","listo",PaquetesTramos_estados_1[[#This Row],[pagado]]+(PaquetesTramos_estados_1[[#This Row],[Lead Time]]-1))</f>
        <v>45439.9375462963</v>
      </c>
      <c r="AR545" s="16" t="e">
        <f ca="1">IF(PaquetesTramos_estados_1[[#This Row],[estado_paquete]]="empaquetado","listo",TEXT((DAY(TODAY())-DAY(PaquetesTramos_estados_1[[#This Row],[pagado]])),"dd")&amp;" Dias")</f>
        <v>#VALUE!</v>
      </c>
      <c r="AS5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545" s="19" t="str">
        <f t="shared" si="8"/>
        <v>22:10</v>
      </c>
    </row>
    <row r="546" spans="1:46" x14ac:dyDescent="0.25">
      <c r="A546" s="14" t="s">
        <v>2813</v>
      </c>
      <c r="B546" s="14" t="s">
        <v>20</v>
      </c>
      <c r="C546" s="14" t="s">
        <v>2765</v>
      </c>
      <c r="D546" s="14" t="s">
        <v>1</v>
      </c>
      <c r="E546" s="14" t="s">
        <v>137</v>
      </c>
      <c r="F546" s="14" t="s">
        <v>138</v>
      </c>
      <c r="G546" s="14" t="s">
        <v>35</v>
      </c>
      <c r="H546" s="14" t="s">
        <v>288</v>
      </c>
      <c r="I546" s="14" t="s">
        <v>288</v>
      </c>
      <c r="J546" s="15">
        <v>45442</v>
      </c>
      <c r="K546" s="14" t="s">
        <v>2814</v>
      </c>
      <c r="L546" s="16">
        <v>45439.956759259258</v>
      </c>
      <c r="M546" s="16"/>
      <c r="N546" s="16"/>
      <c r="O546" s="14" t="s">
        <v>288</v>
      </c>
      <c r="P546" s="14" t="s">
        <v>288</v>
      </c>
      <c r="Q546" s="14" t="s">
        <v>288</v>
      </c>
      <c r="R546" s="14" t="s">
        <v>288</v>
      </c>
      <c r="S546" s="14" t="s">
        <v>288</v>
      </c>
      <c r="T546" s="14" t="s">
        <v>20</v>
      </c>
      <c r="U546" s="14" t="s">
        <v>5</v>
      </c>
      <c r="V546" s="14" t="s">
        <v>6</v>
      </c>
      <c r="W546" s="14" t="s">
        <v>2765</v>
      </c>
      <c r="X546" s="14" t="s">
        <v>1</v>
      </c>
      <c r="Y546" s="14" t="s">
        <v>137</v>
      </c>
      <c r="Z546" s="14" t="s">
        <v>138</v>
      </c>
      <c r="AA546" s="14" t="s">
        <v>7</v>
      </c>
      <c r="AB546" s="14" t="s">
        <v>2815</v>
      </c>
      <c r="AC546" s="14" t="s">
        <v>8</v>
      </c>
      <c r="AD546" s="14" t="s">
        <v>32</v>
      </c>
      <c r="AE546" s="14" t="s">
        <v>5</v>
      </c>
      <c r="AF546" s="14" t="s">
        <v>290</v>
      </c>
      <c r="AG546" s="14" t="s">
        <v>291</v>
      </c>
      <c r="AH546" s="14" t="s">
        <v>2816</v>
      </c>
      <c r="AI546">
        <v>71095929</v>
      </c>
      <c r="AJ546" s="16">
        <v>45439.956759259258</v>
      </c>
      <c r="AK546">
        <v>4</v>
      </c>
      <c r="AL546">
        <v>147.19999999999999</v>
      </c>
      <c r="AM546">
        <v>26.5</v>
      </c>
      <c r="AN546">
        <v>173.7</v>
      </c>
      <c r="AO546" s="14" t="e">
        <f>VLOOKUP(PaquetesTramos_estados_1[[#This Row],[tienda_stock]],#REF!,2,0)</f>
        <v>#REF!</v>
      </c>
      <c r="AP546" s="18">
        <v>1.0138888888888888</v>
      </c>
      <c r="AQ546" s="19">
        <f>IF(PaquetesTramos_estados_1[[#This Row],[estado_paquete]]="Empaquetado","listo",PaquetesTramos_estados_1[[#This Row],[pagado]]+(PaquetesTramos_estados_1[[#This Row],[Lead Time]]-1))</f>
        <v>45439.970648148148</v>
      </c>
      <c r="AR546" s="16" t="e">
        <f ca="1">IF(PaquetesTramos_estados_1[[#This Row],[estado_paquete]]="empaquetado","listo",TEXT((DAY(TODAY())-DAY(PaquetesTramos_estados_1[[#This Row],[pagado]])),"dd")&amp;" Dias")</f>
        <v>#VALUE!</v>
      </c>
      <c r="AS5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546" s="19" t="str">
        <f t="shared" si="8"/>
        <v>22:57</v>
      </c>
    </row>
    <row r="547" spans="1:46" x14ac:dyDescent="0.25">
      <c r="A547" s="14" t="s">
        <v>2817</v>
      </c>
      <c r="B547" s="14" t="s">
        <v>292</v>
      </c>
      <c r="C547" s="14" t="s">
        <v>288</v>
      </c>
      <c r="D547" s="14" t="s">
        <v>1</v>
      </c>
      <c r="E547" s="14" t="s">
        <v>1</v>
      </c>
      <c r="F547" s="14" t="s">
        <v>37</v>
      </c>
      <c r="G547" s="14" t="s">
        <v>89</v>
      </c>
      <c r="H547" s="14" t="s">
        <v>288</v>
      </c>
      <c r="I547" s="14" t="s">
        <v>288</v>
      </c>
      <c r="J547" s="15">
        <v>45440</v>
      </c>
      <c r="K547" s="14" t="s">
        <v>2818</v>
      </c>
      <c r="L547" s="16">
        <v>45439.996203703704</v>
      </c>
      <c r="M547" s="16">
        <v>45440.14371527778</v>
      </c>
      <c r="N547" s="16"/>
      <c r="O547" s="14" t="s">
        <v>288</v>
      </c>
      <c r="P547" s="14" t="s">
        <v>288</v>
      </c>
      <c r="Q547" s="14" t="s">
        <v>288</v>
      </c>
      <c r="R547" s="14" t="s">
        <v>288</v>
      </c>
      <c r="S547" s="14" t="s">
        <v>288</v>
      </c>
      <c r="T547" s="14" t="s">
        <v>292</v>
      </c>
      <c r="U547" s="14" t="s">
        <v>5</v>
      </c>
      <c r="V547" s="14" t="s">
        <v>87</v>
      </c>
      <c r="W547" s="14" t="s">
        <v>288</v>
      </c>
      <c r="X547" s="14" t="s">
        <v>288</v>
      </c>
      <c r="Y547" s="14" t="s">
        <v>288</v>
      </c>
      <c r="Z547" s="14" t="s">
        <v>288</v>
      </c>
      <c r="AA547" s="14" t="s">
        <v>7</v>
      </c>
      <c r="AB547" s="14" t="s">
        <v>2819</v>
      </c>
      <c r="AC547" s="14" t="s">
        <v>8</v>
      </c>
      <c r="AD547" s="14" t="s">
        <v>27</v>
      </c>
      <c r="AE547" s="14" t="s">
        <v>5</v>
      </c>
      <c r="AF547" s="14" t="s">
        <v>290</v>
      </c>
      <c r="AG547" s="14" t="s">
        <v>291</v>
      </c>
      <c r="AH547" s="14" t="s">
        <v>2820</v>
      </c>
      <c r="AI547">
        <v>42732195</v>
      </c>
      <c r="AJ547" s="16">
        <v>45439.996203703704</v>
      </c>
      <c r="AK547">
        <v>2</v>
      </c>
      <c r="AL547">
        <v>384.15</v>
      </c>
      <c r="AM547">
        <v>69.150000000000006</v>
      </c>
      <c r="AN547">
        <v>453.3</v>
      </c>
      <c r="AO547" s="14" t="e">
        <f>VLOOKUP(PaquetesTramos_estados_1[[#This Row],[tienda_stock]],#REF!,2,0)</f>
        <v>#REF!</v>
      </c>
      <c r="AP547" s="18">
        <v>1.0138888888888888</v>
      </c>
      <c r="AQ547" s="19" t="str">
        <f>IF(PaquetesTramos_estados_1[[#This Row],[estado_paquete]]="Empaquetado","listo",PaquetesTramos_estados_1[[#This Row],[pagado]]+(PaquetesTramos_estados_1[[#This Row],[Lead Time]]-1))</f>
        <v>listo</v>
      </c>
      <c r="AR547" s="16" t="str">
        <f ca="1">IF(PaquetesTramos_estados_1[[#This Row],[estado_paquete]]="empaquetado","listo",TEXT((DAY(TODAY())-DAY(PaquetesTramos_estados_1[[#This Row],[pagado]])),"dd")&amp;" Dias")</f>
        <v>listo</v>
      </c>
      <c r="AS547" s="14" t="str">
        <f ca="1">IF(PaquetesTramos_estados_1[[#This Row],[estado_paquete]]="Empaquetado","listo",IF(NOW()&lt;PaquetesTramos_estados_1[[#This Row],[TimeLimite]],"Dentro de Tiempo","Fuera de Tiempo"))</f>
        <v>listo</v>
      </c>
      <c r="AT547" s="19" t="str">
        <f t="shared" si="8"/>
        <v>23:54</v>
      </c>
    </row>
    <row r="548" spans="1:46" x14ac:dyDescent="0.25">
      <c r="A548" s="14" t="s">
        <v>2821</v>
      </c>
      <c r="B548" s="14" t="s">
        <v>17</v>
      </c>
      <c r="C548" s="14" t="s">
        <v>5</v>
      </c>
      <c r="D548" s="14" t="s">
        <v>1</v>
      </c>
      <c r="E548" s="14" t="s">
        <v>1</v>
      </c>
      <c r="F548" s="14" t="s">
        <v>19</v>
      </c>
      <c r="G548" s="14" t="s">
        <v>3</v>
      </c>
      <c r="H548" s="14" t="s">
        <v>288</v>
      </c>
      <c r="I548" s="14" t="s">
        <v>288</v>
      </c>
      <c r="J548" s="15">
        <v>45441</v>
      </c>
      <c r="K548" s="14" t="s">
        <v>2822</v>
      </c>
      <c r="L548" s="16">
        <v>45440.049247685187</v>
      </c>
      <c r="M548" s="16"/>
      <c r="N548" s="16"/>
      <c r="O548" s="14" t="s">
        <v>288</v>
      </c>
      <c r="P548" s="14" t="s">
        <v>288</v>
      </c>
      <c r="Q548" s="14" t="s">
        <v>288</v>
      </c>
      <c r="R548" s="14" t="s">
        <v>288</v>
      </c>
      <c r="S548" s="14" t="s">
        <v>288</v>
      </c>
      <c r="T548" s="14" t="s">
        <v>17</v>
      </c>
      <c r="U548" s="14" t="s">
        <v>18</v>
      </c>
      <c r="V548" s="14" t="s">
        <v>6</v>
      </c>
      <c r="W548" s="14" t="s">
        <v>120</v>
      </c>
      <c r="X548" s="14" t="s">
        <v>1</v>
      </c>
      <c r="Y548" s="14" t="s">
        <v>1</v>
      </c>
      <c r="Z548" s="14" t="s">
        <v>121</v>
      </c>
      <c r="AA548" s="14" t="s">
        <v>56</v>
      </c>
      <c r="AB548" s="14" t="s">
        <v>2823</v>
      </c>
      <c r="AC548" s="14" t="s">
        <v>8</v>
      </c>
      <c r="AD548" s="14" t="s">
        <v>32</v>
      </c>
      <c r="AE548" s="14" t="s">
        <v>5</v>
      </c>
      <c r="AF548" s="14" t="s">
        <v>290</v>
      </c>
      <c r="AG548" s="14" t="s">
        <v>291</v>
      </c>
      <c r="AH548" s="14" t="s">
        <v>2824</v>
      </c>
      <c r="AI548">
        <v>73657035</v>
      </c>
      <c r="AJ548" s="16">
        <v>45440.049247685187</v>
      </c>
      <c r="AK548">
        <v>3</v>
      </c>
      <c r="AL548">
        <v>415.35</v>
      </c>
      <c r="AM548">
        <v>74.75</v>
      </c>
      <c r="AN548">
        <v>490.1</v>
      </c>
      <c r="AO548" s="14" t="e">
        <f>VLOOKUP(PaquetesTramos_estados_1[[#This Row],[tienda_stock]],#REF!,2,0)</f>
        <v>#REF!</v>
      </c>
      <c r="AP548" s="18">
        <v>1.0138888888888888</v>
      </c>
      <c r="AQ548" s="19">
        <f>IF(PaquetesTramos_estados_1[[#This Row],[estado_paquete]]="Empaquetado","listo",PaquetesTramos_estados_1[[#This Row],[pagado]]+(PaquetesTramos_estados_1[[#This Row],[Lead Time]]-1))</f>
        <v>45440.063136574077</v>
      </c>
      <c r="AR548" s="16" t="e">
        <f ca="1">IF(PaquetesTramos_estados_1[[#This Row],[estado_paquete]]="empaquetado","listo",TEXT((DAY(TODAY())-DAY(PaquetesTramos_estados_1[[#This Row],[pagado]])),"dd")&amp;" Dias")</f>
        <v>#VALUE!</v>
      </c>
      <c r="AS548" s="14" t="str">
        <f ca="1">IF(PaquetesTramos_estados_1[[#This Row],[estado_paquete]]="Empaquetado","listo",IF(NOW()&lt;PaquetesTramos_estados_1[[#This Row],[TimeLimite]],"Dentro de Tiempo","Fuera de Tiempo"))</f>
        <v>Fuera de Tiempo</v>
      </c>
      <c r="AT548" s="19" t="str">
        <f t="shared" si="8"/>
        <v>01:10</v>
      </c>
    </row>
    <row r="549" spans="1:46" x14ac:dyDescent="0.25">
      <c r="A549" s="14" t="s">
        <v>2825</v>
      </c>
      <c r="B549" s="14" t="s">
        <v>292</v>
      </c>
      <c r="C549" s="14" t="s">
        <v>120</v>
      </c>
      <c r="D549" s="14" t="s">
        <v>1</v>
      </c>
      <c r="E549" s="14" t="s">
        <v>1</v>
      </c>
      <c r="F549" s="14" t="s">
        <v>121</v>
      </c>
      <c r="G549" s="14" t="s">
        <v>332</v>
      </c>
      <c r="H549" s="14" t="s">
        <v>288</v>
      </c>
      <c r="I549" s="14" t="s">
        <v>288</v>
      </c>
      <c r="J549" s="15">
        <v>45441</v>
      </c>
      <c r="K549" s="14" t="s">
        <v>2826</v>
      </c>
      <c r="L549" s="16">
        <v>45440.049247685187</v>
      </c>
      <c r="M549" s="16">
        <v>45440.164155092592</v>
      </c>
      <c r="N549" s="16"/>
      <c r="O549" s="14" t="s">
        <v>288</v>
      </c>
      <c r="P549" s="14" t="s">
        <v>288</v>
      </c>
      <c r="Q549" s="14" t="s">
        <v>288</v>
      </c>
      <c r="R549" s="14" t="s">
        <v>288</v>
      </c>
      <c r="S549" s="14" t="s">
        <v>288</v>
      </c>
      <c r="T549" s="14" t="s">
        <v>292</v>
      </c>
      <c r="U549" s="14" t="s">
        <v>5</v>
      </c>
      <c r="V549" s="14" t="s">
        <v>6</v>
      </c>
      <c r="W549" s="14" t="s">
        <v>120</v>
      </c>
      <c r="X549" s="14" t="s">
        <v>1</v>
      </c>
      <c r="Y549" s="14" t="s">
        <v>1</v>
      </c>
      <c r="Z549" s="14" t="s">
        <v>121</v>
      </c>
      <c r="AA549" s="14" t="s">
        <v>56</v>
      </c>
      <c r="AB549" s="14" t="s">
        <v>2823</v>
      </c>
      <c r="AC549" s="14" t="s">
        <v>8</v>
      </c>
      <c r="AD549" s="14" t="s">
        <v>32</v>
      </c>
      <c r="AE549" s="14" t="s">
        <v>5</v>
      </c>
      <c r="AF549" s="14" t="s">
        <v>290</v>
      </c>
      <c r="AG549" s="14" t="s">
        <v>291</v>
      </c>
      <c r="AH549" s="14" t="s">
        <v>2824</v>
      </c>
      <c r="AI549">
        <v>73657035</v>
      </c>
      <c r="AJ549" s="16">
        <v>45440.049247685187</v>
      </c>
      <c r="AK549">
        <v>3</v>
      </c>
      <c r="AL549">
        <v>415.35</v>
      </c>
      <c r="AM549">
        <v>74.75</v>
      </c>
      <c r="AN549">
        <v>490.1</v>
      </c>
      <c r="AO549" s="14" t="e">
        <f>VLOOKUP(PaquetesTramos_estados_1[[#This Row],[tienda_stock]],#REF!,2,0)</f>
        <v>#REF!</v>
      </c>
      <c r="AP549" s="18">
        <v>1.0138888888888888</v>
      </c>
      <c r="AQ549" s="19" t="str">
        <f>IF(PaquetesTramos_estados_1[[#This Row],[estado_paquete]]="Empaquetado","listo",PaquetesTramos_estados_1[[#This Row],[pagado]]+(PaquetesTramos_estados_1[[#This Row],[Lead Time]]-1))</f>
        <v>listo</v>
      </c>
      <c r="AR549" s="16" t="str">
        <f ca="1">IF(PaquetesTramos_estados_1[[#This Row],[estado_paquete]]="empaquetado","listo",TEXT((DAY(TODAY())-DAY(PaquetesTramos_estados_1[[#This Row],[pagado]])),"dd")&amp;" Dias")</f>
        <v>listo</v>
      </c>
      <c r="AS549" s="14" t="str">
        <f ca="1">IF(PaquetesTramos_estados_1[[#This Row],[estado_paquete]]="Empaquetado","listo",IF(NOW()&lt;PaquetesTramos_estados_1[[#This Row],[TimeLimite]],"Dentro de Tiempo","Fuera de Tiempo"))</f>
        <v>listo</v>
      </c>
      <c r="AT549" s="19" t="str">
        <f t="shared" si="8"/>
        <v>01:10</v>
      </c>
    </row>
    <row r="550" spans="1:46" x14ac:dyDescent="0.25">
      <c r="A550" s="14" t="s">
        <v>2827</v>
      </c>
      <c r="B550" s="14" t="s">
        <v>17</v>
      </c>
      <c r="C550" s="14" t="s">
        <v>288</v>
      </c>
      <c r="D550" s="14" t="s">
        <v>1</v>
      </c>
      <c r="E550" s="14" t="s">
        <v>1</v>
      </c>
      <c r="F550" s="14" t="s">
        <v>143</v>
      </c>
      <c r="G550" s="14" t="s">
        <v>30</v>
      </c>
      <c r="H550" s="14" t="s">
        <v>288</v>
      </c>
      <c r="I550" s="14" t="s">
        <v>288</v>
      </c>
      <c r="J550" s="15">
        <v>45443</v>
      </c>
      <c r="K550" s="14" t="s">
        <v>2828</v>
      </c>
      <c r="L550" s="16">
        <v>45440.126145833332</v>
      </c>
      <c r="M550" s="16"/>
      <c r="N550" s="16"/>
      <c r="O550" s="14" t="s">
        <v>288</v>
      </c>
      <c r="P550" s="14" t="s">
        <v>288</v>
      </c>
      <c r="Q550" s="14" t="s">
        <v>288</v>
      </c>
      <c r="R550" s="14" t="s">
        <v>288</v>
      </c>
      <c r="S550" s="14" t="s">
        <v>288</v>
      </c>
      <c r="T550" s="14" t="s">
        <v>17</v>
      </c>
      <c r="U550" s="14" t="s">
        <v>41</v>
      </c>
      <c r="V550" s="14" t="s">
        <v>87</v>
      </c>
      <c r="W550" s="14" t="s">
        <v>288</v>
      </c>
      <c r="X550" s="14" t="s">
        <v>288</v>
      </c>
      <c r="Y550" s="14" t="s">
        <v>288</v>
      </c>
      <c r="Z550" s="14" t="s">
        <v>288</v>
      </c>
      <c r="AA550" s="14" t="s">
        <v>7</v>
      </c>
      <c r="AB550" s="14" t="s">
        <v>2829</v>
      </c>
      <c r="AC550" s="14" t="s">
        <v>8</v>
      </c>
      <c r="AD550" s="14" t="s">
        <v>88</v>
      </c>
      <c r="AE550" s="14" t="s">
        <v>5</v>
      </c>
      <c r="AF550" s="14" t="s">
        <v>290</v>
      </c>
      <c r="AG550" s="14" t="s">
        <v>291</v>
      </c>
      <c r="AH550" s="14" t="s">
        <v>2830</v>
      </c>
      <c r="AI550">
        <v>40613353</v>
      </c>
      <c r="AJ550" s="16">
        <v>45440.126145833332</v>
      </c>
      <c r="AK550">
        <v>1</v>
      </c>
      <c r="AL550">
        <v>16.78</v>
      </c>
      <c r="AM550">
        <v>3.02</v>
      </c>
      <c r="AN550">
        <v>19.8</v>
      </c>
      <c r="AO550" s="14" t="e">
        <f>VLOOKUP(PaquetesTramos_estados_1[[#This Row],[tienda_stock]],#REF!,2,0)</f>
        <v>#REF!</v>
      </c>
      <c r="AP550" s="18">
        <v>1.0138888888888888</v>
      </c>
      <c r="AQ550" s="19">
        <f>IF(PaquetesTramos_estados_1[[#This Row],[estado_paquete]]="Empaquetado","listo",PaquetesTramos_estados_1[[#This Row],[pagado]]+(PaquetesTramos_estados_1[[#This Row],[Lead Time]]-1))</f>
        <v>45440.140034722222</v>
      </c>
      <c r="AR550" s="16" t="e">
        <f ca="1">IF(PaquetesTramos_estados_1[[#This Row],[estado_paquete]]="empaquetado","listo",TEXT((DAY(TODAY())-DAY(PaquetesTramos_estados_1[[#This Row],[pagado]])),"dd")&amp;" Dias")</f>
        <v>#VALUE!</v>
      </c>
      <c r="AS5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550" s="19" t="str">
        <f t="shared" si="8"/>
        <v>03:01</v>
      </c>
    </row>
    <row r="551" spans="1:46" x14ac:dyDescent="0.25">
      <c r="A551" s="14" t="s">
        <v>2831</v>
      </c>
      <c r="B551" s="14" t="s">
        <v>17</v>
      </c>
      <c r="C551" s="14" t="s">
        <v>160</v>
      </c>
      <c r="D551" s="14" t="s">
        <v>147</v>
      </c>
      <c r="E551" s="14" t="s">
        <v>148</v>
      </c>
      <c r="F551" s="14" t="s">
        <v>147</v>
      </c>
      <c r="G551" s="14" t="s">
        <v>288</v>
      </c>
      <c r="H551" s="14" t="s">
        <v>288</v>
      </c>
      <c r="I551" s="14" t="s">
        <v>288</v>
      </c>
      <c r="J551" s="15">
        <v>45440</v>
      </c>
      <c r="K551" s="14" t="s">
        <v>2832</v>
      </c>
      <c r="L551" s="16">
        <v>45440.326307870368</v>
      </c>
      <c r="M551" s="16"/>
      <c r="N551" s="16"/>
      <c r="O551" s="14" t="s">
        <v>288</v>
      </c>
      <c r="P551" s="14" t="s">
        <v>288</v>
      </c>
      <c r="Q551" s="14" t="s">
        <v>288</v>
      </c>
      <c r="R551" s="14" t="s">
        <v>288</v>
      </c>
      <c r="S551" s="14" t="s">
        <v>288</v>
      </c>
      <c r="T551" s="14" t="s">
        <v>17</v>
      </c>
      <c r="U551" s="14" t="s">
        <v>160</v>
      </c>
      <c r="V551" s="14" t="s">
        <v>85</v>
      </c>
      <c r="W551" s="14" t="s">
        <v>160</v>
      </c>
      <c r="X551" s="14" t="s">
        <v>147</v>
      </c>
      <c r="Y551" s="14" t="s">
        <v>148</v>
      </c>
      <c r="Z551" s="14" t="s">
        <v>147</v>
      </c>
      <c r="AA551" s="14" t="s">
        <v>7</v>
      </c>
      <c r="AB551" s="14" t="s">
        <v>2833</v>
      </c>
      <c r="AC551" s="14" t="s">
        <v>8</v>
      </c>
      <c r="AD551" s="14" t="s">
        <v>32</v>
      </c>
      <c r="AE551" s="14" t="s">
        <v>5</v>
      </c>
      <c r="AF551" s="14" t="s">
        <v>290</v>
      </c>
      <c r="AG551" s="14" t="s">
        <v>291</v>
      </c>
      <c r="AH551" s="14" t="s">
        <v>2834</v>
      </c>
      <c r="AI551">
        <v>73202731</v>
      </c>
      <c r="AJ551" s="16">
        <v>45440.326307870368</v>
      </c>
      <c r="AK551">
        <v>1</v>
      </c>
      <c r="AL551">
        <v>16.86</v>
      </c>
      <c r="AM551">
        <v>3.04</v>
      </c>
      <c r="AN551">
        <v>19.899999999999999</v>
      </c>
      <c r="AO551" s="14" t="e">
        <f>VLOOKUP(PaquetesTramos_estados_1[[#This Row],[tienda_stock]],#REF!,2,0)</f>
        <v>#REF!</v>
      </c>
      <c r="AP551" s="18">
        <v>1.0138888888888888</v>
      </c>
      <c r="AQ551" s="19">
        <f>IF(PaquetesTramos_estados_1[[#This Row],[estado_paquete]]="Empaquetado","listo",PaquetesTramos_estados_1[[#This Row],[pagado]]+(PaquetesTramos_estados_1[[#This Row],[Lead Time]]-1))</f>
        <v>45440.340196759258</v>
      </c>
      <c r="AR551" s="16" t="e">
        <f ca="1">IF(PaquetesTramos_estados_1[[#This Row],[estado_paquete]]="empaquetado","listo",TEXT((DAY(TODAY())-DAY(PaquetesTramos_estados_1[[#This Row],[pagado]])),"dd")&amp;" Dias")</f>
        <v>#VALUE!</v>
      </c>
      <c r="AS551" s="14" t="str">
        <f ca="1">IF(PaquetesTramos_estados_1[[#This Row],[estado_paquete]]="Empaquetado","listo",IF(NOW()&lt;PaquetesTramos_estados_1[[#This Row],[TimeLimite]],"Dentro de Tiempo","Fuera de Tiempo"))</f>
        <v>Fuera de Tiempo</v>
      </c>
      <c r="AT551" s="19" t="str">
        <f t="shared" si="8"/>
        <v>07:49</v>
      </c>
    </row>
    <row r="552" spans="1:46" x14ac:dyDescent="0.25">
      <c r="A552" s="14" t="s">
        <v>2899</v>
      </c>
      <c r="B552" s="14" t="s">
        <v>292</v>
      </c>
      <c r="C552" s="14" t="s">
        <v>135</v>
      </c>
      <c r="D552" s="14" t="s">
        <v>81</v>
      </c>
      <c r="E552" s="14" t="s">
        <v>185</v>
      </c>
      <c r="F552" s="14" t="s">
        <v>186</v>
      </c>
      <c r="G552" s="14" t="s">
        <v>30</v>
      </c>
      <c r="H552" s="14" t="s">
        <v>2900</v>
      </c>
      <c r="I552" s="14" t="s">
        <v>288</v>
      </c>
      <c r="J552" s="15">
        <v>45447</v>
      </c>
      <c r="K552" s="14" t="s">
        <v>2901</v>
      </c>
      <c r="L552" s="16">
        <v>45438.610092592593</v>
      </c>
      <c r="M552" s="16">
        <v>45439.551944444444</v>
      </c>
      <c r="N552" s="16"/>
      <c r="O552" s="14" t="s">
        <v>288</v>
      </c>
      <c r="P552" s="14" t="s">
        <v>288</v>
      </c>
      <c r="Q552" s="14" t="s">
        <v>288</v>
      </c>
      <c r="R552" s="14" t="s">
        <v>288</v>
      </c>
      <c r="S552" s="14" t="s">
        <v>288</v>
      </c>
      <c r="T552" s="14" t="s">
        <v>292</v>
      </c>
      <c r="U552" s="14" t="s">
        <v>67</v>
      </c>
      <c r="V552" s="14" t="s">
        <v>6</v>
      </c>
      <c r="W552" s="14" t="s">
        <v>135</v>
      </c>
      <c r="X552" s="14" t="s">
        <v>81</v>
      </c>
      <c r="Y552" s="14" t="s">
        <v>185</v>
      </c>
      <c r="Z552" s="14" t="s">
        <v>186</v>
      </c>
      <c r="AA552" s="14" t="s">
        <v>7</v>
      </c>
      <c r="AB552" s="14" t="s">
        <v>2902</v>
      </c>
      <c r="AC552" s="14" t="s">
        <v>8</v>
      </c>
      <c r="AD552" s="14" t="s">
        <v>10</v>
      </c>
      <c r="AE552" s="14" t="s">
        <v>135</v>
      </c>
      <c r="AF552" s="14" t="s">
        <v>290</v>
      </c>
      <c r="AG552" s="14" t="s">
        <v>291</v>
      </c>
      <c r="AH552" s="14" t="s">
        <v>2903</v>
      </c>
      <c r="AI552">
        <v>70219270</v>
      </c>
      <c r="AJ552" s="16">
        <v>45438.610092592593</v>
      </c>
      <c r="AK552">
        <v>2</v>
      </c>
      <c r="AL552">
        <v>92.87</v>
      </c>
      <c r="AM552">
        <v>16.73</v>
      </c>
      <c r="AN552">
        <v>109.6</v>
      </c>
      <c r="AO552" s="14" t="e">
        <f>VLOOKUP(PaquetesTramos_estados_1[[#This Row],[tienda_stock]],#REF!,2,0)</f>
        <v>#REF!</v>
      </c>
      <c r="AP552" s="18">
        <v>1.0138888888888888</v>
      </c>
      <c r="AQ552" s="19" t="str">
        <f>IF(PaquetesTramos_estados_1[[#This Row],[estado_paquete]]="Empaquetado","listo",PaquetesTramos_estados_1[[#This Row],[pagado]]+(PaquetesTramos_estados_1[[#This Row],[Lead Time]]-1))</f>
        <v>listo</v>
      </c>
      <c r="AR552" s="16" t="str">
        <f ca="1">IF(PaquetesTramos_estados_1[[#This Row],[estado_paquete]]="empaquetado","listo",TEXT((DAY(TODAY())-DAY(PaquetesTramos_estados_1[[#This Row],[pagado]])),"dd")&amp;" Dias")</f>
        <v>listo</v>
      </c>
      <c r="AS552" s="14" t="str">
        <f ca="1">IF(PaquetesTramos_estados_1[[#This Row],[estado_paquete]]="Empaquetado","listo",IF(NOW()&lt;PaquetesTramos_estados_1[[#This Row],[TimeLimite]],"Dentro de Tiempo","Fuera de Tiempo"))</f>
        <v>listo</v>
      </c>
      <c r="AT552" s="19" t="str">
        <f t="shared" si="8"/>
        <v>14:38</v>
      </c>
    </row>
    <row r="553" spans="1:46" x14ac:dyDescent="0.25">
      <c r="A553" s="14" t="s">
        <v>2904</v>
      </c>
      <c r="B553" s="14" t="s">
        <v>292</v>
      </c>
      <c r="C553" s="14" t="s">
        <v>5</v>
      </c>
      <c r="D553" s="14" t="s">
        <v>1</v>
      </c>
      <c r="E553" s="14" t="s">
        <v>1</v>
      </c>
      <c r="F553" s="14" t="s">
        <v>19</v>
      </c>
      <c r="G553" s="14" t="s">
        <v>437</v>
      </c>
      <c r="H553" s="14" t="s">
        <v>288</v>
      </c>
      <c r="I553" s="14" t="s">
        <v>288</v>
      </c>
      <c r="J553" s="15">
        <v>45443</v>
      </c>
      <c r="K553" s="14" t="s">
        <v>2905</v>
      </c>
      <c r="L553" s="16">
        <v>45438.812615740739</v>
      </c>
      <c r="M553" s="16">
        <v>45439.43310185185</v>
      </c>
      <c r="N553" s="16"/>
      <c r="O553" s="14" t="s">
        <v>288</v>
      </c>
      <c r="P553" s="14" t="s">
        <v>288</v>
      </c>
      <c r="Q553" s="14" t="s">
        <v>288</v>
      </c>
      <c r="R553" s="14" t="s">
        <v>288</v>
      </c>
      <c r="S553" s="14" t="s">
        <v>288</v>
      </c>
      <c r="T553" s="14" t="s">
        <v>292</v>
      </c>
      <c r="U553" s="14" t="s">
        <v>141</v>
      </c>
      <c r="V553" s="14" t="s">
        <v>6</v>
      </c>
      <c r="W553" s="14" t="s">
        <v>126</v>
      </c>
      <c r="X553" s="14" t="s">
        <v>91</v>
      </c>
      <c r="Y553" s="14" t="s">
        <v>91</v>
      </c>
      <c r="Z553" s="14" t="s">
        <v>91</v>
      </c>
      <c r="AA553" s="14" t="s">
        <v>7</v>
      </c>
      <c r="AB553" s="14" t="s">
        <v>2906</v>
      </c>
      <c r="AC553" s="14" t="s">
        <v>8</v>
      </c>
      <c r="AD553" s="14" t="s">
        <v>88</v>
      </c>
      <c r="AE553" s="14" t="s">
        <v>5</v>
      </c>
      <c r="AF553" s="14" t="s">
        <v>290</v>
      </c>
      <c r="AG553" s="14" t="s">
        <v>291</v>
      </c>
      <c r="AH553" s="14" t="s">
        <v>2907</v>
      </c>
      <c r="AI553">
        <v>72550842</v>
      </c>
      <c r="AJ553" s="16">
        <v>45438.812615740739</v>
      </c>
      <c r="AK553">
        <v>1</v>
      </c>
      <c r="AL553">
        <v>63.39</v>
      </c>
      <c r="AM553">
        <v>11.41</v>
      </c>
      <c r="AN553">
        <v>74.8</v>
      </c>
      <c r="AO553" s="14" t="e">
        <f>VLOOKUP(PaquetesTramos_estados_1[[#This Row],[tienda_stock]],#REF!,2,0)</f>
        <v>#REF!</v>
      </c>
      <c r="AP553" s="18">
        <v>1.0138888888888888</v>
      </c>
      <c r="AQ553" s="19" t="str">
        <f>IF(PaquetesTramos_estados_1[[#This Row],[estado_paquete]]="Empaquetado","listo",PaquetesTramos_estados_1[[#This Row],[pagado]]+(PaquetesTramos_estados_1[[#This Row],[Lead Time]]-1))</f>
        <v>listo</v>
      </c>
      <c r="AR553" s="16" t="str">
        <f ca="1">IF(PaquetesTramos_estados_1[[#This Row],[estado_paquete]]="empaquetado","listo",TEXT((DAY(TODAY())-DAY(PaquetesTramos_estados_1[[#This Row],[pagado]])),"dd")&amp;" Dias")</f>
        <v>listo</v>
      </c>
      <c r="AS553" s="14" t="str">
        <f ca="1">IF(PaquetesTramos_estados_1[[#This Row],[estado_paquete]]="Empaquetado","listo",IF(NOW()&lt;PaquetesTramos_estados_1[[#This Row],[TimeLimite]],"Dentro de Tiempo","Fuera de Tiempo"))</f>
        <v>listo</v>
      </c>
      <c r="AT553" s="19" t="str">
        <f t="shared" si="8"/>
        <v>19:30</v>
      </c>
    </row>
    <row r="554" spans="1:46" x14ac:dyDescent="0.25">
      <c r="A554" s="14" t="s">
        <v>2908</v>
      </c>
      <c r="B554" s="14" t="s">
        <v>292</v>
      </c>
      <c r="C554" s="14" t="s">
        <v>101</v>
      </c>
      <c r="D554" s="14" t="s">
        <v>102</v>
      </c>
      <c r="E554" s="14" t="s">
        <v>103</v>
      </c>
      <c r="F554" s="14" t="s">
        <v>102</v>
      </c>
      <c r="G554" s="14" t="s">
        <v>35</v>
      </c>
      <c r="H554" s="14" t="s">
        <v>288</v>
      </c>
      <c r="I554" s="14" t="s">
        <v>288</v>
      </c>
      <c r="J554" s="15">
        <v>45442</v>
      </c>
      <c r="K554" s="14" t="s">
        <v>2909</v>
      </c>
      <c r="L554" s="16">
        <v>45439.433680555558</v>
      </c>
      <c r="M554" s="16">
        <v>45439.531388888892</v>
      </c>
      <c r="N554" s="16"/>
      <c r="O554" s="14" t="s">
        <v>288</v>
      </c>
      <c r="P554" s="14" t="s">
        <v>288</v>
      </c>
      <c r="Q554" s="14" t="s">
        <v>288</v>
      </c>
      <c r="R554" s="14" t="s">
        <v>288</v>
      </c>
      <c r="S554" s="14" t="s">
        <v>288</v>
      </c>
      <c r="T554" s="14" t="s">
        <v>292</v>
      </c>
      <c r="U554" s="14" t="s">
        <v>5</v>
      </c>
      <c r="V554" s="14" t="s">
        <v>6</v>
      </c>
      <c r="W554" s="14" t="s">
        <v>101</v>
      </c>
      <c r="X554" s="14" t="s">
        <v>102</v>
      </c>
      <c r="Y554" s="14" t="s">
        <v>103</v>
      </c>
      <c r="Z554" s="14" t="s">
        <v>102</v>
      </c>
      <c r="AA554" s="14" t="s">
        <v>56</v>
      </c>
      <c r="AB554" s="14" t="s">
        <v>2849</v>
      </c>
      <c r="AC554" s="14" t="s">
        <v>8</v>
      </c>
      <c r="AD554" s="14" t="s">
        <v>32</v>
      </c>
      <c r="AE554" s="14" t="s">
        <v>101</v>
      </c>
      <c r="AF554" s="14" t="s">
        <v>290</v>
      </c>
      <c r="AG554" s="14" t="s">
        <v>291</v>
      </c>
      <c r="AH554" s="14" t="s">
        <v>2850</v>
      </c>
      <c r="AI554">
        <v>75484623</v>
      </c>
      <c r="AJ554" s="16">
        <v>45439.433680555558</v>
      </c>
      <c r="AK554">
        <v>2</v>
      </c>
      <c r="AL554">
        <v>478.13</v>
      </c>
      <c r="AM554">
        <v>86.07</v>
      </c>
      <c r="AN554">
        <v>564.20000000000005</v>
      </c>
      <c r="AO554" s="14" t="e">
        <f>VLOOKUP(PaquetesTramos_estados_1[[#This Row],[tienda_stock]],#REF!,2,0)</f>
        <v>#REF!</v>
      </c>
      <c r="AP554" s="18">
        <v>1.0138888888888888</v>
      </c>
      <c r="AQ554" s="19" t="str">
        <f>IF(PaquetesTramos_estados_1[[#This Row],[estado_paquete]]="Empaquetado","listo",PaquetesTramos_estados_1[[#This Row],[pagado]]+(PaquetesTramos_estados_1[[#This Row],[Lead Time]]-1))</f>
        <v>listo</v>
      </c>
      <c r="AR554" s="16" t="str">
        <f ca="1">IF(PaquetesTramos_estados_1[[#This Row],[estado_paquete]]="empaquetado","listo",TEXT((DAY(TODAY())-DAY(PaquetesTramos_estados_1[[#This Row],[pagado]])),"dd")&amp;" Dias")</f>
        <v>listo</v>
      </c>
      <c r="AS554" s="14" t="str">
        <f ca="1">IF(PaquetesTramos_estados_1[[#This Row],[estado_paquete]]="Empaquetado","listo",IF(NOW()&lt;PaquetesTramos_estados_1[[#This Row],[TimeLimite]],"Dentro de Tiempo","Fuera de Tiempo"))</f>
        <v>listo</v>
      </c>
      <c r="AT554" s="19" t="str">
        <f t="shared" si="8"/>
        <v>10:24</v>
      </c>
    </row>
    <row r="555" spans="1:46" x14ac:dyDescent="0.25">
      <c r="A555" s="14" t="s">
        <v>2910</v>
      </c>
      <c r="B555" s="14" t="s">
        <v>292</v>
      </c>
      <c r="C555" s="14" t="s">
        <v>39</v>
      </c>
      <c r="D555" s="14" t="s">
        <v>40</v>
      </c>
      <c r="E555" s="14" t="s">
        <v>40</v>
      </c>
      <c r="F555" s="14" t="s">
        <v>40</v>
      </c>
      <c r="G555" s="14" t="s">
        <v>35</v>
      </c>
      <c r="H555" s="14" t="s">
        <v>288</v>
      </c>
      <c r="I555" s="14" t="s">
        <v>288</v>
      </c>
      <c r="J555" s="15">
        <v>45444</v>
      </c>
      <c r="K555" s="14" t="s">
        <v>2911</v>
      </c>
      <c r="L555" s="16">
        <v>45439.433148148149</v>
      </c>
      <c r="M555" s="16">
        <v>45439.689074074071</v>
      </c>
      <c r="N555" s="16"/>
      <c r="O555" s="14" t="s">
        <v>288</v>
      </c>
      <c r="P555" s="14" t="s">
        <v>288</v>
      </c>
      <c r="Q555" s="14" t="s">
        <v>288</v>
      </c>
      <c r="R555" s="14" t="s">
        <v>288</v>
      </c>
      <c r="S555" s="14" t="s">
        <v>288</v>
      </c>
      <c r="T555" s="14" t="s">
        <v>292</v>
      </c>
      <c r="U555" s="14" t="s">
        <v>5</v>
      </c>
      <c r="V555" s="14" t="s">
        <v>6</v>
      </c>
      <c r="W555" s="14" t="s">
        <v>39</v>
      </c>
      <c r="X555" s="14" t="s">
        <v>40</v>
      </c>
      <c r="Y555" s="14" t="s">
        <v>40</v>
      </c>
      <c r="Z555" s="14" t="s">
        <v>40</v>
      </c>
      <c r="AA555" s="14" t="s">
        <v>7</v>
      </c>
      <c r="AB555" s="14" t="s">
        <v>2912</v>
      </c>
      <c r="AC555" s="14" t="s">
        <v>8</v>
      </c>
      <c r="AD555" s="14" t="s">
        <v>32</v>
      </c>
      <c r="AE555" s="14" t="s">
        <v>5</v>
      </c>
      <c r="AF555" s="14" t="s">
        <v>290</v>
      </c>
      <c r="AG555" s="14" t="s">
        <v>291</v>
      </c>
      <c r="AH555" s="14" t="s">
        <v>2913</v>
      </c>
      <c r="AI555">
        <v>70136629</v>
      </c>
      <c r="AJ555" s="16">
        <v>45439.433148148149</v>
      </c>
      <c r="AK555">
        <v>2</v>
      </c>
      <c r="AL555">
        <v>317.95999999999998</v>
      </c>
      <c r="AM555">
        <v>57.24</v>
      </c>
      <c r="AN555">
        <v>375.2</v>
      </c>
      <c r="AO555" s="14" t="e">
        <f>VLOOKUP(PaquetesTramos_estados_1[[#This Row],[tienda_stock]],#REF!,2,0)</f>
        <v>#REF!</v>
      </c>
      <c r="AP555" s="18">
        <v>1.0138888888888888</v>
      </c>
      <c r="AQ555" s="19" t="str">
        <f>IF(PaquetesTramos_estados_1[[#This Row],[estado_paquete]]="Empaquetado","listo",PaquetesTramos_estados_1[[#This Row],[pagado]]+(PaquetesTramos_estados_1[[#This Row],[Lead Time]]-1))</f>
        <v>listo</v>
      </c>
      <c r="AR555" s="16" t="str">
        <f ca="1">IF(PaquetesTramos_estados_1[[#This Row],[estado_paquete]]="empaquetado","listo",TEXT((DAY(TODAY())-DAY(PaquetesTramos_estados_1[[#This Row],[pagado]])),"dd")&amp;" Dias")</f>
        <v>listo</v>
      </c>
      <c r="AS555" s="14" t="str">
        <f ca="1">IF(PaquetesTramos_estados_1[[#This Row],[estado_paquete]]="Empaquetado","listo",IF(NOW()&lt;PaquetesTramos_estados_1[[#This Row],[TimeLimite]],"Dentro de Tiempo","Fuera de Tiempo"))</f>
        <v>listo</v>
      </c>
      <c r="AT555" s="19" t="str">
        <f t="shared" si="8"/>
        <v>10:23</v>
      </c>
    </row>
    <row r="556" spans="1:46" x14ac:dyDescent="0.25">
      <c r="A556" s="14" t="s">
        <v>2914</v>
      </c>
      <c r="B556" s="14" t="s">
        <v>292</v>
      </c>
      <c r="C556" s="14" t="s">
        <v>67</v>
      </c>
      <c r="D556" s="14" t="s">
        <v>64</v>
      </c>
      <c r="E556" s="14" t="s">
        <v>65</v>
      </c>
      <c r="F556" s="14" t="s">
        <v>66</v>
      </c>
      <c r="G556" s="14" t="s">
        <v>35</v>
      </c>
      <c r="H556" s="14" t="s">
        <v>288</v>
      </c>
      <c r="I556" s="14" t="s">
        <v>288</v>
      </c>
      <c r="J556" s="15">
        <v>45443</v>
      </c>
      <c r="K556" s="14" t="s">
        <v>2915</v>
      </c>
      <c r="L556" s="16">
        <v>45439.458252314813</v>
      </c>
      <c r="M556" s="16">
        <v>45439.496805555558</v>
      </c>
      <c r="N556" s="16"/>
      <c r="O556" s="14" t="s">
        <v>288</v>
      </c>
      <c r="P556" s="14" t="s">
        <v>288</v>
      </c>
      <c r="Q556" s="14" t="s">
        <v>288</v>
      </c>
      <c r="R556" s="14" t="s">
        <v>288</v>
      </c>
      <c r="S556" s="14" t="s">
        <v>288</v>
      </c>
      <c r="T556" s="14" t="s">
        <v>292</v>
      </c>
      <c r="U556" s="14" t="s">
        <v>5</v>
      </c>
      <c r="V556" s="14" t="s">
        <v>6</v>
      </c>
      <c r="W556" s="14" t="s">
        <v>67</v>
      </c>
      <c r="X556" s="14" t="s">
        <v>64</v>
      </c>
      <c r="Y556" s="14" t="s">
        <v>65</v>
      </c>
      <c r="Z556" s="14" t="s">
        <v>66</v>
      </c>
      <c r="AA556" s="14" t="s">
        <v>56</v>
      </c>
      <c r="AB556" s="14" t="s">
        <v>2916</v>
      </c>
      <c r="AC556" s="14" t="s">
        <v>8</v>
      </c>
      <c r="AD556" s="14" t="s">
        <v>10</v>
      </c>
      <c r="AE556" s="14" t="s">
        <v>67</v>
      </c>
      <c r="AF556" s="14" t="s">
        <v>290</v>
      </c>
      <c r="AG556" s="14" t="s">
        <v>291</v>
      </c>
      <c r="AH556" s="14" t="s">
        <v>2917</v>
      </c>
      <c r="AI556">
        <v>32543134</v>
      </c>
      <c r="AJ556" s="16">
        <v>45439.458252314813</v>
      </c>
      <c r="AK556">
        <v>2</v>
      </c>
      <c r="AL556">
        <v>341.43</v>
      </c>
      <c r="AM556">
        <v>61.47</v>
      </c>
      <c r="AN556">
        <v>402.9</v>
      </c>
      <c r="AO556" s="14" t="e">
        <f>VLOOKUP(PaquetesTramos_estados_1[[#This Row],[tienda_stock]],#REF!,2,0)</f>
        <v>#REF!</v>
      </c>
      <c r="AP556" s="18">
        <v>1.0138888888888888</v>
      </c>
      <c r="AQ556" s="19" t="str">
        <f>IF(PaquetesTramos_estados_1[[#This Row],[estado_paquete]]="Empaquetado","listo",PaquetesTramos_estados_1[[#This Row],[pagado]]+(PaquetesTramos_estados_1[[#This Row],[Lead Time]]-1))</f>
        <v>listo</v>
      </c>
      <c r="AR556" s="16" t="str">
        <f ca="1">IF(PaquetesTramos_estados_1[[#This Row],[estado_paquete]]="empaquetado","listo",TEXT((DAY(TODAY())-DAY(PaquetesTramos_estados_1[[#This Row],[pagado]])),"dd")&amp;" Dias")</f>
        <v>listo</v>
      </c>
      <c r="AS556" s="14" t="str">
        <f ca="1">IF(PaquetesTramos_estados_1[[#This Row],[estado_paquete]]="Empaquetado","listo",IF(NOW()&lt;PaquetesTramos_estados_1[[#This Row],[TimeLimite]],"Dentro de Tiempo","Fuera de Tiempo"))</f>
        <v>listo</v>
      </c>
      <c r="AT556" s="19" t="str">
        <f t="shared" si="8"/>
        <v>10:59</v>
      </c>
    </row>
    <row r="557" spans="1:46" x14ac:dyDescent="0.25">
      <c r="A557" s="14" t="s">
        <v>2918</v>
      </c>
      <c r="B557" s="14" t="s">
        <v>292</v>
      </c>
      <c r="C557" s="14" t="s">
        <v>288</v>
      </c>
      <c r="D557" s="14" t="s">
        <v>1</v>
      </c>
      <c r="E557" s="14" t="s">
        <v>1</v>
      </c>
      <c r="F557" s="14" t="s">
        <v>2</v>
      </c>
      <c r="G557" s="14" t="s">
        <v>30</v>
      </c>
      <c r="H557" s="14" t="s">
        <v>2919</v>
      </c>
      <c r="I557" s="14" t="s">
        <v>288</v>
      </c>
      <c r="J557" s="15">
        <v>45441</v>
      </c>
      <c r="K557" s="14" t="s">
        <v>2920</v>
      </c>
      <c r="L557" s="16">
        <v>45439.469826388886</v>
      </c>
      <c r="M557" s="16">
        <v>45439.490162037036</v>
      </c>
      <c r="N557" s="16"/>
      <c r="O557" s="14" t="s">
        <v>288</v>
      </c>
      <c r="P557" s="14" t="s">
        <v>288</v>
      </c>
      <c r="Q557" s="14" t="s">
        <v>288</v>
      </c>
      <c r="R557" s="14" t="s">
        <v>288</v>
      </c>
      <c r="S557" s="14" t="s">
        <v>288</v>
      </c>
      <c r="T557" s="14" t="s">
        <v>292</v>
      </c>
      <c r="U557" s="14" t="s">
        <v>170</v>
      </c>
      <c r="V557" s="14" t="s">
        <v>87</v>
      </c>
      <c r="W557" s="14" t="s">
        <v>288</v>
      </c>
      <c r="X557" s="14" t="s">
        <v>288</v>
      </c>
      <c r="Y557" s="14" t="s">
        <v>288</v>
      </c>
      <c r="Z557" s="14" t="s">
        <v>288</v>
      </c>
      <c r="AA557" s="14" t="s">
        <v>7</v>
      </c>
      <c r="AB557" s="14" t="s">
        <v>2921</v>
      </c>
      <c r="AC557" s="14" t="s">
        <v>8</v>
      </c>
      <c r="AD557" s="14" t="s">
        <v>32</v>
      </c>
      <c r="AE557" s="14" t="s">
        <v>5</v>
      </c>
      <c r="AF557" s="14" t="s">
        <v>290</v>
      </c>
      <c r="AG557" s="14" t="s">
        <v>291</v>
      </c>
      <c r="AH557" s="14" t="s">
        <v>2922</v>
      </c>
      <c r="AI557">
        <v>46098366</v>
      </c>
      <c r="AJ557" s="16">
        <v>45439.469826388886</v>
      </c>
      <c r="AK557">
        <v>2</v>
      </c>
      <c r="AL557">
        <v>72.62</v>
      </c>
      <c r="AM557">
        <v>13.08</v>
      </c>
      <c r="AN557">
        <v>85.7</v>
      </c>
      <c r="AO557" s="14" t="e">
        <f>VLOOKUP(PaquetesTramos_estados_1[[#This Row],[tienda_stock]],#REF!,2,0)</f>
        <v>#REF!</v>
      </c>
      <c r="AP557" s="18">
        <v>1.0138888888888888</v>
      </c>
      <c r="AQ557" s="19" t="str">
        <f>IF(PaquetesTramos_estados_1[[#This Row],[estado_paquete]]="Empaquetado","listo",PaquetesTramos_estados_1[[#This Row],[pagado]]+(PaquetesTramos_estados_1[[#This Row],[Lead Time]]-1))</f>
        <v>listo</v>
      </c>
      <c r="AR557" s="16" t="str">
        <f ca="1">IF(PaquetesTramos_estados_1[[#This Row],[estado_paquete]]="empaquetado","listo",TEXT((DAY(TODAY())-DAY(PaquetesTramos_estados_1[[#This Row],[pagado]])),"dd")&amp;" Dias")</f>
        <v>listo</v>
      </c>
      <c r="AS557" s="14" t="str">
        <f ca="1">IF(PaquetesTramos_estados_1[[#This Row],[estado_paquete]]="Empaquetado","listo",IF(NOW()&lt;PaquetesTramos_estados_1[[#This Row],[TimeLimite]],"Dentro de Tiempo","Fuera de Tiempo"))</f>
        <v>listo</v>
      </c>
      <c r="AT557" s="19" t="str">
        <f t="shared" si="8"/>
        <v>11:16</v>
      </c>
    </row>
    <row r="558" spans="1:46" x14ac:dyDescent="0.25">
      <c r="A558" s="14" t="s">
        <v>2923</v>
      </c>
      <c r="B558" s="14" t="s">
        <v>17</v>
      </c>
      <c r="C558" s="14" t="s">
        <v>5</v>
      </c>
      <c r="D558" s="14" t="s">
        <v>1</v>
      </c>
      <c r="E558" s="14" t="s">
        <v>1</v>
      </c>
      <c r="F558" s="14" t="s">
        <v>19</v>
      </c>
      <c r="G558" s="14" t="s">
        <v>3</v>
      </c>
      <c r="H558" s="14" t="s">
        <v>288</v>
      </c>
      <c r="I558" s="14" t="s">
        <v>288</v>
      </c>
      <c r="J558" s="15">
        <v>45442</v>
      </c>
      <c r="K558" s="14" t="s">
        <v>2924</v>
      </c>
      <c r="L558" s="16">
        <v>45439.476504629631</v>
      </c>
      <c r="M558" s="16"/>
      <c r="N558" s="16"/>
      <c r="O558" s="14" t="s">
        <v>288</v>
      </c>
      <c r="P558" s="14" t="s">
        <v>288</v>
      </c>
      <c r="Q558" s="14" t="s">
        <v>288</v>
      </c>
      <c r="R558" s="14" t="s">
        <v>288</v>
      </c>
      <c r="S558" s="14" t="s">
        <v>288</v>
      </c>
      <c r="T558" s="14" t="s">
        <v>17</v>
      </c>
      <c r="U558" s="14" t="s">
        <v>18</v>
      </c>
      <c r="V558" s="14" t="s">
        <v>87</v>
      </c>
      <c r="W558" s="14" t="s">
        <v>288</v>
      </c>
      <c r="X558" s="14" t="s">
        <v>288</v>
      </c>
      <c r="Y558" s="14" t="s">
        <v>288</v>
      </c>
      <c r="Z558" s="14" t="s">
        <v>288</v>
      </c>
      <c r="AA558" s="14" t="s">
        <v>7</v>
      </c>
      <c r="AB558" s="14" t="s">
        <v>2925</v>
      </c>
      <c r="AC558" s="14" t="s">
        <v>8</v>
      </c>
      <c r="AD558" s="14" t="s">
        <v>27</v>
      </c>
      <c r="AE558" s="14" t="s">
        <v>5</v>
      </c>
      <c r="AF558" s="14" t="s">
        <v>290</v>
      </c>
      <c r="AG558" s="14" t="s">
        <v>291</v>
      </c>
      <c r="AH558" s="14" t="s">
        <v>2926</v>
      </c>
      <c r="AI558">
        <v>70228894</v>
      </c>
      <c r="AJ558" s="16">
        <v>45439.476504629631</v>
      </c>
      <c r="AK558">
        <v>1</v>
      </c>
      <c r="AL558">
        <v>145.16999999999999</v>
      </c>
      <c r="AM558">
        <v>26.13</v>
      </c>
      <c r="AN558">
        <v>171.3</v>
      </c>
      <c r="AO558" s="14" t="e">
        <f>VLOOKUP(PaquetesTramos_estados_1[[#This Row],[tienda_stock]],#REF!,2,0)</f>
        <v>#REF!</v>
      </c>
      <c r="AP558" s="18">
        <v>1.0138888888888888</v>
      </c>
      <c r="AQ558" s="19">
        <f>IF(PaquetesTramos_estados_1[[#This Row],[estado_paquete]]="Empaquetado","listo",PaquetesTramos_estados_1[[#This Row],[pagado]]+(PaquetesTramos_estados_1[[#This Row],[Lead Time]]-1))</f>
        <v>45439.490393518521</v>
      </c>
      <c r="AR558" s="16" t="e">
        <f ca="1">IF(PaquetesTramos_estados_1[[#This Row],[estado_paquete]]="empaquetado","listo",TEXT((DAY(TODAY())-DAY(PaquetesTramos_estados_1[[#This Row],[pagado]])),"dd")&amp;" Dias")</f>
        <v>#VALUE!</v>
      </c>
      <c r="AS5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558" s="19" t="str">
        <f t="shared" si="8"/>
        <v>11:26</v>
      </c>
    </row>
    <row r="559" spans="1:46" x14ac:dyDescent="0.25">
      <c r="A559" s="14" t="s">
        <v>2927</v>
      </c>
      <c r="B559" s="14" t="s">
        <v>292</v>
      </c>
      <c r="C559" s="14" t="s">
        <v>288</v>
      </c>
      <c r="D559" s="14" t="s">
        <v>1</v>
      </c>
      <c r="E559" s="14" t="s">
        <v>137</v>
      </c>
      <c r="F559" s="14" t="s">
        <v>137</v>
      </c>
      <c r="G559" s="14" t="s">
        <v>30</v>
      </c>
      <c r="H559" s="14" t="s">
        <v>2928</v>
      </c>
      <c r="I559" s="14" t="s">
        <v>288</v>
      </c>
      <c r="J559" s="15">
        <v>45443</v>
      </c>
      <c r="K559" s="14" t="s">
        <v>2929</v>
      </c>
      <c r="L559" s="16">
        <v>45439.531215277777</v>
      </c>
      <c r="M559" s="16">
        <v>45439.605706018519</v>
      </c>
      <c r="N559" s="16"/>
      <c r="O559" s="14" t="s">
        <v>288</v>
      </c>
      <c r="P559" s="14" t="s">
        <v>288</v>
      </c>
      <c r="Q559" s="14" t="s">
        <v>288</v>
      </c>
      <c r="R559" s="14" t="s">
        <v>288</v>
      </c>
      <c r="S559" s="14" t="s">
        <v>288</v>
      </c>
      <c r="T559" s="14" t="s">
        <v>292</v>
      </c>
      <c r="U559" s="14" t="s">
        <v>161</v>
      </c>
      <c r="V559" s="14" t="s">
        <v>87</v>
      </c>
      <c r="W559" s="14" t="s">
        <v>288</v>
      </c>
      <c r="X559" s="14" t="s">
        <v>288</v>
      </c>
      <c r="Y559" s="14" t="s">
        <v>288</v>
      </c>
      <c r="Z559" s="14" t="s">
        <v>288</v>
      </c>
      <c r="AA559" s="14" t="s">
        <v>7</v>
      </c>
      <c r="AB559" s="14" t="s">
        <v>2930</v>
      </c>
      <c r="AC559" s="14" t="s">
        <v>8</v>
      </c>
      <c r="AD559" s="14" t="s">
        <v>93</v>
      </c>
      <c r="AE559" s="14" t="s">
        <v>5</v>
      </c>
      <c r="AF559" s="14" t="s">
        <v>290</v>
      </c>
      <c r="AG559" s="14" t="s">
        <v>291</v>
      </c>
      <c r="AH559" s="14" t="s">
        <v>2931</v>
      </c>
      <c r="AI559">
        <v>15649931</v>
      </c>
      <c r="AJ559" s="16">
        <v>45439.531215277777</v>
      </c>
      <c r="AK559">
        <v>2</v>
      </c>
      <c r="AL559">
        <v>105.43</v>
      </c>
      <c r="AM559">
        <v>18.97</v>
      </c>
      <c r="AN559">
        <v>124.4</v>
      </c>
      <c r="AO559" s="14" t="e">
        <f>VLOOKUP(PaquetesTramos_estados_1[[#This Row],[tienda_stock]],#REF!,2,0)</f>
        <v>#REF!</v>
      </c>
      <c r="AP559" s="18">
        <v>1.0138888888888888</v>
      </c>
      <c r="AQ559" s="19" t="str">
        <f>IF(PaquetesTramos_estados_1[[#This Row],[estado_paquete]]="Empaquetado","listo",PaquetesTramos_estados_1[[#This Row],[pagado]]+(PaquetesTramos_estados_1[[#This Row],[Lead Time]]-1))</f>
        <v>listo</v>
      </c>
      <c r="AR559" s="16" t="str">
        <f ca="1">IF(PaquetesTramos_estados_1[[#This Row],[estado_paquete]]="empaquetado","listo",TEXT((DAY(TODAY())-DAY(PaquetesTramos_estados_1[[#This Row],[pagado]])),"dd")&amp;" Dias")</f>
        <v>listo</v>
      </c>
      <c r="AS559" s="14" t="str">
        <f ca="1">IF(PaquetesTramos_estados_1[[#This Row],[estado_paquete]]="Empaquetado","listo",IF(NOW()&lt;PaquetesTramos_estados_1[[#This Row],[TimeLimite]],"Dentro de Tiempo","Fuera de Tiempo"))</f>
        <v>listo</v>
      </c>
      <c r="AT559" s="19" t="str">
        <f t="shared" si="8"/>
        <v>12:44</v>
      </c>
    </row>
    <row r="560" spans="1:46" x14ac:dyDescent="0.25">
      <c r="A560" s="14" t="s">
        <v>2932</v>
      </c>
      <c r="B560" s="14" t="s">
        <v>292</v>
      </c>
      <c r="C560" s="14" t="s">
        <v>151</v>
      </c>
      <c r="D560" s="14" t="s">
        <v>81</v>
      </c>
      <c r="E560" s="14" t="s">
        <v>82</v>
      </c>
      <c r="F560" s="14" t="s">
        <v>82</v>
      </c>
      <c r="G560" s="14" t="s">
        <v>35</v>
      </c>
      <c r="H560" s="14" t="s">
        <v>288</v>
      </c>
      <c r="I560" s="14" t="s">
        <v>288</v>
      </c>
      <c r="J560" s="15">
        <v>45443</v>
      </c>
      <c r="K560" s="14" t="s">
        <v>2933</v>
      </c>
      <c r="L560" s="16">
        <v>45439.601990740739</v>
      </c>
      <c r="M560" s="16">
        <v>45439.691805555558</v>
      </c>
      <c r="N560" s="16"/>
      <c r="O560" s="14" t="s">
        <v>288</v>
      </c>
      <c r="P560" s="14" t="s">
        <v>288</v>
      </c>
      <c r="Q560" s="14" t="s">
        <v>288</v>
      </c>
      <c r="R560" s="14" t="s">
        <v>288</v>
      </c>
      <c r="S560" s="14" t="s">
        <v>288</v>
      </c>
      <c r="T560" s="14" t="s">
        <v>292</v>
      </c>
      <c r="U560" s="14" t="s">
        <v>5</v>
      </c>
      <c r="V560" s="14" t="s">
        <v>6</v>
      </c>
      <c r="W560" s="14" t="s">
        <v>151</v>
      </c>
      <c r="X560" s="14" t="s">
        <v>81</v>
      </c>
      <c r="Y560" s="14" t="s">
        <v>82</v>
      </c>
      <c r="Z560" s="14" t="s">
        <v>82</v>
      </c>
      <c r="AA560" s="14" t="s">
        <v>7</v>
      </c>
      <c r="AB560" s="14" t="s">
        <v>2934</v>
      </c>
      <c r="AC560" s="14" t="s">
        <v>8</v>
      </c>
      <c r="AD560" s="14" t="s">
        <v>27</v>
      </c>
      <c r="AE560" s="14" t="s">
        <v>5</v>
      </c>
      <c r="AF560" s="14" t="s">
        <v>290</v>
      </c>
      <c r="AG560" s="14" t="s">
        <v>291</v>
      </c>
      <c r="AH560" s="14" t="s">
        <v>2935</v>
      </c>
      <c r="AI560">
        <v>41321760</v>
      </c>
      <c r="AJ560" s="16">
        <v>45439.601990740739</v>
      </c>
      <c r="AK560">
        <v>1</v>
      </c>
      <c r="AL560">
        <v>130.41999999999999</v>
      </c>
      <c r="AM560">
        <v>23.48</v>
      </c>
      <c r="AN560">
        <v>153.9</v>
      </c>
      <c r="AO560" s="14" t="e">
        <f>VLOOKUP(PaquetesTramos_estados_1[[#This Row],[tienda_stock]],#REF!,2,0)</f>
        <v>#REF!</v>
      </c>
      <c r="AP560" s="18">
        <v>1.0138888888888888</v>
      </c>
      <c r="AQ560" s="19" t="str">
        <f>IF(PaquetesTramos_estados_1[[#This Row],[estado_paquete]]="Empaquetado","listo",PaquetesTramos_estados_1[[#This Row],[pagado]]+(PaquetesTramos_estados_1[[#This Row],[Lead Time]]-1))</f>
        <v>listo</v>
      </c>
      <c r="AR560" s="16" t="str">
        <f ca="1">IF(PaquetesTramos_estados_1[[#This Row],[estado_paquete]]="empaquetado","listo",TEXT((DAY(TODAY())-DAY(PaquetesTramos_estados_1[[#This Row],[pagado]])),"dd")&amp;" Dias")</f>
        <v>listo</v>
      </c>
      <c r="AS560" s="14" t="str">
        <f ca="1">IF(PaquetesTramos_estados_1[[#This Row],[estado_paquete]]="Empaquetado","listo",IF(NOW()&lt;PaquetesTramos_estados_1[[#This Row],[TimeLimite]],"Dentro de Tiempo","Fuera de Tiempo"))</f>
        <v>listo</v>
      </c>
      <c r="AT560" s="19" t="str">
        <f t="shared" si="8"/>
        <v>14:26</v>
      </c>
    </row>
    <row r="561" spans="1:46" x14ac:dyDescent="0.25">
      <c r="A561" s="14" t="s">
        <v>2936</v>
      </c>
      <c r="B561" s="14" t="s">
        <v>292</v>
      </c>
      <c r="C561" s="14" t="s">
        <v>127</v>
      </c>
      <c r="D561" s="14" t="s">
        <v>73</v>
      </c>
      <c r="E561" s="14" t="s">
        <v>74</v>
      </c>
      <c r="F561" s="14" t="s">
        <v>74</v>
      </c>
      <c r="G561" s="14" t="s">
        <v>35</v>
      </c>
      <c r="H561" s="14" t="s">
        <v>288</v>
      </c>
      <c r="I561" s="14" t="s">
        <v>288</v>
      </c>
      <c r="J561" s="15">
        <v>45443</v>
      </c>
      <c r="K561" s="14" t="s">
        <v>2937</v>
      </c>
      <c r="L561" s="16">
        <v>45439.670717592591</v>
      </c>
      <c r="M561" s="16">
        <v>45439.830370370371</v>
      </c>
      <c r="N561" s="16"/>
      <c r="O561" s="14" t="s">
        <v>288</v>
      </c>
      <c r="P561" s="14" t="s">
        <v>288</v>
      </c>
      <c r="Q561" s="14" t="s">
        <v>288</v>
      </c>
      <c r="R561" s="14" t="s">
        <v>288</v>
      </c>
      <c r="S561" s="14" t="s">
        <v>288</v>
      </c>
      <c r="T561" s="14" t="s">
        <v>292</v>
      </c>
      <c r="U561" s="14" t="s">
        <v>5</v>
      </c>
      <c r="V561" s="14" t="s">
        <v>6</v>
      </c>
      <c r="W561" s="14" t="s">
        <v>127</v>
      </c>
      <c r="X561" s="14" t="s">
        <v>73</v>
      </c>
      <c r="Y561" s="14" t="s">
        <v>74</v>
      </c>
      <c r="Z561" s="14" t="s">
        <v>74</v>
      </c>
      <c r="AA561" s="14" t="s">
        <v>7</v>
      </c>
      <c r="AB561" s="14" t="s">
        <v>2938</v>
      </c>
      <c r="AC561" s="14" t="s">
        <v>8</v>
      </c>
      <c r="AD561" s="14" t="s">
        <v>88</v>
      </c>
      <c r="AE561" s="14" t="s">
        <v>5</v>
      </c>
      <c r="AF561" s="14" t="s">
        <v>290</v>
      </c>
      <c r="AG561" s="14" t="s">
        <v>291</v>
      </c>
      <c r="AH561" s="14" t="s">
        <v>2939</v>
      </c>
      <c r="AI561">
        <v>72692005</v>
      </c>
      <c r="AJ561" s="16">
        <v>45439.670717592591</v>
      </c>
      <c r="AK561">
        <v>1</v>
      </c>
      <c r="AL561">
        <v>139.66</v>
      </c>
      <c r="AM561">
        <v>25.14</v>
      </c>
      <c r="AN561">
        <v>164.8</v>
      </c>
      <c r="AO561" s="14" t="e">
        <f>VLOOKUP(PaquetesTramos_estados_1[[#This Row],[tienda_stock]],#REF!,2,0)</f>
        <v>#REF!</v>
      </c>
      <c r="AP561" s="18">
        <v>1.0138888888888888</v>
      </c>
      <c r="AQ561" s="19" t="str">
        <f>IF(PaquetesTramos_estados_1[[#This Row],[estado_paquete]]="Empaquetado","listo",PaquetesTramos_estados_1[[#This Row],[pagado]]+(PaquetesTramos_estados_1[[#This Row],[Lead Time]]-1))</f>
        <v>listo</v>
      </c>
      <c r="AR561" s="16" t="str">
        <f ca="1">IF(PaquetesTramos_estados_1[[#This Row],[estado_paquete]]="empaquetado","listo",TEXT((DAY(TODAY())-DAY(PaquetesTramos_estados_1[[#This Row],[pagado]])),"dd")&amp;" Dias")</f>
        <v>listo</v>
      </c>
      <c r="AS561" s="14" t="str">
        <f ca="1">IF(PaquetesTramos_estados_1[[#This Row],[estado_paquete]]="Empaquetado","listo",IF(NOW()&lt;PaquetesTramos_estados_1[[#This Row],[TimeLimite]],"Dentro de Tiempo","Fuera de Tiempo"))</f>
        <v>listo</v>
      </c>
      <c r="AT561" s="19" t="str">
        <f t="shared" si="8"/>
        <v>16:05</v>
      </c>
    </row>
    <row r="562" spans="1:46" x14ac:dyDescent="0.25">
      <c r="A562" s="14" t="s">
        <v>2940</v>
      </c>
      <c r="B562" s="14" t="s">
        <v>292</v>
      </c>
      <c r="C562" s="14" t="s">
        <v>52</v>
      </c>
      <c r="D562" s="14" t="s">
        <v>53</v>
      </c>
      <c r="E562" s="14" t="s">
        <v>54</v>
      </c>
      <c r="F562" s="14" t="s">
        <v>55</v>
      </c>
      <c r="G562" s="14" t="s">
        <v>35</v>
      </c>
      <c r="H562" s="14" t="s">
        <v>288</v>
      </c>
      <c r="I562" s="14" t="s">
        <v>288</v>
      </c>
      <c r="J562" s="15">
        <v>45444</v>
      </c>
      <c r="K562" s="14" t="s">
        <v>2941</v>
      </c>
      <c r="L562" s="16">
        <v>45439.704548611109</v>
      </c>
      <c r="M562" s="16">
        <v>45439.84878472222</v>
      </c>
      <c r="N562" s="16"/>
      <c r="O562" s="14" t="s">
        <v>288</v>
      </c>
      <c r="P562" s="14" t="s">
        <v>288</v>
      </c>
      <c r="Q562" s="14" t="s">
        <v>288</v>
      </c>
      <c r="R562" s="14" t="s">
        <v>288</v>
      </c>
      <c r="S562" s="14" t="s">
        <v>288</v>
      </c>
      <c r="T562" s="14" t="s">
        <v>292</v>
      </c>
      <c r="U562" s="14" t="s">
        <v>5</v>
      </c>
      <c r="V562" s="14" t="s">
        <v>6</v>
      </c>
      <c r="W562" s="14" t="s">
        <v>52</v>
      </c>
      <c r="X562" s="14" t="s">
        <v>53</v>
      </c>
      <c r="Y562" s="14" t="s">
        <v>54</v>
      </c>
      <c r="Z562" s="14" t="s">
        <v>55</v>
      </c>
      <c r="AA562" s="14" t="s">
        <v>7</v>
      </c>
      <c r="AB562" s="14" t="s">
        <v>2942</v>
      </c>
      <c r="AC562" s="14" t="s">
        <v>8</v>
      </c>
      <c r="AD562" s="14" t="s">
        <v>10</v>
      </c>
      <c r="AE562" s="14" t="s">
        <v>52</v>
      </c>
      <c r="AF562" s="14" t="s">
        <v>290</v>
      </c>
      <c r="AG562" s="14" t="s">
        <v>291</v>
      </c>
      <c r="AH562" s="14" t="s">
        <v>2943</v>
      </c>
      <c r="AI562">
        <v>2446368</v>
      </c>
      <c r="AJ562" s="16">
        <v>45439.704548611109</v>
      </c>
      <c r="AK562">
        <v>1</v>
      </c>
      <c r="AL562">
        <v>160.08000000000001</v>
      </c>
      <c r="AM562">
        <v>28.82</v>
      </c>
      <c r="AN562">
        <v>188.9</v>
      </c>
      <c r="AO562" s="14" t="e">
        <f>VLOOKUP(PaquetesTramos_estados_1[[#This Row],[tienda_stock]],#REF!,2,0)</f>
        <v>#REF!</v>
      </c>
      <c r="AP562" s="18">
        <v>1.0138888888888888</v>
      </c>
      <c r="AQ562" s="19" t="str">
        <f>IF(PaquetesTramos_estados_1[[#This Row],[estado_paquete]]="Empaquetado","listo",PaquetesTramos_estados_1[[#This Row],[pagado]]+(PaquetesTramos_estados_1[[#This Row],[Lead Time]]-1))</f>
        <v>listo</v>
      </c>
      <c r="AR562" s="16" t="str">
        <f ca="1">IF(PaquetesTramos_estados_1[[#This Row],[estado_paquete]]="empaquetado","listo",TEXT((DAY(TODAY())-DAY(PaquetesTramos_estados_1[[#This Row],[pagado]])),"dd")&amp;" Dias")</f>
        <v>listo</v>
      </c>
      <c r="AS562" s="14" t="str">
        <f ca="1">IF(PaquetesTramos_estados_1[[#This Row],[estado_paquete]]="Empaquetado","listo",IF(NOW()&lt;PaquetesTramos_estados_1[[#This Row],[TimeLimite]],"Dentro de Tiempo","Fuera de Tiempo"))</f>
        <v>listo</v>
      </c>
      <c r="AT562" s="19" t="str">
        <f t="shared" si="8"/>
        <v>16:54</v>
      </c>
    </row>
    <row r="563" spans="1:46" x14ac:dyDescent="0.25">
      <c r="A563" s="14" t="s">
        <v>2944</v>
      </c>
      <c r="B563" s="14" t="s">
        <v>17</v>
      </c>
      <c r="C563" s="14" t="s">
        <v>288</v>
      </c>
      <c r="D563" s="14" t="s">
        <v>1</v>
      </c>
      <c r="E563" s="14" t="s">
        <v>1</v>
      </c>
      <c r="F563" s="14" t="s">
        <v>25</v>
      </c>
      <c r="G563" s="14" t="s">
        <v>494</v>
      </c>
      <c r="H563" s="14" t="s">
        <v>288</v>
      </c>
      <c r="I563" s="14" t="s">
        <v>288</v>
      </c>
      <c r="J563" s="15">
        <v>45440</v>
      </c>
      <c r="K563" s="14" t="s">
        <v>2945</v>
      </c>
      <c r="L563" s="16">
        <v>45439.713043981479</v>
      </c>
      <c r="M563" s="16"/>
      <c r="N563" s="16"/>
      <c r="O563" s="14" t="s">
        <v>288</v>
      </c>
      <c r="P563" s="14" t="s">
        <v>288</v>
      </c>
      <c r="Q563" s="14" t="s">
        <v>288</v>
      </c>
      <c r="R563" s="14" t="s">
        <v>288</v>
      </c>
      <c r="S563" s="14" t="s">
        <v>288</v>
      </c>
      <c r="T563" s="14" t="s">
        <v>17</v>
      </c>
      <c r="U563" s="14" t="s">
        <v>5</v>
      </c>
      <c r="V563" s="14" t="s">
        <v>87</v>
      </c>
      <c r="W563" s="14" t="s">
        <v>288</v>
      </c>
      <c r="X563" s="14" t="s">
        <v>288</v>
      </c>
      <c r="Y563" s="14" t="s">
        <v>288</v>
      </c>
      <c r="Z563" s="14" t="s">
        <v>288</v>
      </c>
      <c r="AA563" s="14" t="s">
        <v>7</v>
      </c>
      <c r="AB563" s="14" t="s">
        <v>2946</v>
      </c>
      <c r="AC563" s="14" t="s">
        <v>8</v>
      </c>
      <c r="AD563" s="14" t="s">
        <v>88</v>
      </c>
      <c r="AE563" s="14" t="s">
        <v>5</v>
      </c>
      <c r="AF563" s="14" t="s">
        <v>290</v>
      </c>
      <c r="AG563" s="14" t="s">
        <v>291</v>
      </c>
      <c r="AH563" s="14" t="s">
        <v>2947</v>
      </c>
      <c r="AI563">
        <v>72296763</v>
      </c>
      <c r="AJ563" s="16">
        <v>45439.713043981479</v>
      </c>
      <c r="AK563">
        <v>1</v>
      </c>
      <c r="AL563">
        <v>140.85</v>
      </c>
      <c r="AM563">
        <v>25.35</v>
      </c>
      <c r="AN563">
        <v>166.2</v>
      </c>
      <c r="AO563" s="14" t="e">
        <f>VLOOKUP(PaquetesTramos_estados_1[[#This Row],[tienda_stock]],#REF!,2,0)</f>
        <v>#REF!</v>
      </c>
      <c r="AP563" s="18">
        <v>1.0138888888888888</v>
      </c>
      <c r="AQ563" s="19">
        <f>IF(PaquetesTramos_estados_1[[#This Row],[estado_paquete]]="Empaquetado","listo",PaquetesTramos_estados_1[[#This Row],[pagado]]+(PaquetesTramos_estados_1[[#This Row],[Lead Time]]-1))</f>
        <v>45439.72693287037</v>
      </c>
      <c r="AR563" s="16" t="e">
        <f ca="1">IF(PaquetesTramos_estados_1[[#This Row],[estado_paquete]]="empaquetado","listo",TEXT((DAY(TODAY())-DAY(PaquetesTramos_estados_1[[#This Row],[pagado]])),"dd")&amp;" Dias")</f>
        <v>#VALUE!</v>
      </c>
      <c r="AS563" s="14" t="str">
        <f ca="1">IF(PaquetesTramos_estados_1[[#This Row],[estado_paquete]]="Empaquetado","listo",IF(NOW()&lt;PaquetesTramos_estados_1[[#This Row],[TimeLimite]],"Dentro de Tiempo","Fuera de Tiempo"))</f>
        <v>Fuera de Tiempo</v>
      </c>
      <c r="AT563" s="19" t="str">
        <f t="shared" si="8"/>
        <v>17:06</v>
      </c>
    </row>
    <row r="564" spans="1:46" x14ac:dyDescent="0.25">
      <c r="A564" s="14" t="s">
        <v>2948</v>
      </c>
      <c r="B564" s="14" t="s">
        <v>292</v>
      </c>
      <c r="C564" s="14" t="s">
        <v>153</v>
      </c>
      <c r="D564" s="14" t="s">
        <v>91</v>
      </c>
      <c r="E564" s="14" t="s">
        <v>91</v>
      </c>
      <c r="F564" s="14" t="s">
        <v>309</v>
      </c>
      <c r="G564" s="14" t="s">
        <v>35</v>
      </c>
      <c r="H564" s="14" t="s">
        <v>288</v>
      </c>
      <c r="I564" s="14" t="s">
        <v>288</v>
      </c>
      <c r="J564" s="15">
        <v>45443</v>
      </c>
      <c r="K564" s="14" t="s">
        <v>2949</v>
      </c>
      <c r="L564" s="16">
        <v>45439.726909722223</v>
      </c>
      <c r="M564" s="16">
        <v>45440.213379629633</v>
      </c>
      <c r="N564" s="16"/>
      <c r="O564" s="14" t="s">
        <v>288</v>
      </c>
      <c r="P564" s="14" t="s">
        <v>288</v>
      </c>
      <c r="Q564" s="14" t="s">
        <v>288</v>
      </c>
      <c r="R564" s="14" t="s">
        <v>288</v>
      </c>
      <c r="S564" s="14" t="s">
        <v>288</v>
      </c>
      <c r="T564" s="14" t="s">
        <v>292</v>
      </c>
      <c r="U564" s="14" t="s">
        <v>5</v>
      </c>
      <c r="V564" s="14" t="s">
        <v>6</v>
      </c>
      <c r="W564" s="14" t="s">
        <v>153</v>
      </c>
      <c r="X564" s="14" t="s">
        <v>91</v>
      </c>
      <c r="Y564" s="14" t="s">
        <v>91</v>
      </c>
      <c r="Z564" s="14" t="s">
        <v>309</v>
      </c>
      <c r="AA564" s="14" t="s">
        <v>7</v>
      </c>
      <c r="AB564" s="14" t="s">
        <v>2950</v>
      </c>
      <c r="AC564" s="14" t="s">
        <v>8</v>
      </c>
      <c r="AD564" s="14" t="s">
        <v>27</v>
      </c>
      <c r="AE564" s="14" t="s">
        <v>5</v>
      </c>
      <c r="AF564" s="14" t="s">
        <v>290</v>
      </c>
      <c r="AG564" s="14" t="s">
        <v>291</v>
      </c>
      <c r="AH564" s="14" t="s">
        <v>2951</v>
      </c>
      <c r="AI564">
        <v>77277287</v>
      </c>
      <c r="AJ564" s="16">
        <v>45439.726909722223</v>
      </c>
      <c r="AK564">
        <v>2</v>
      </c>
      <c r="AL564">
        <v>71.77</v>
      </c>
      <c r="AM564">
        <v>12.93</v>
      </c>
      <c r="AN564">
        <v>84.7</v>
      </c>
      <c r="AO564" s="14" t="e">
        <f>VLOOKUP(PaquetesTramos_estados_1[[#This Row],[tienda_stock]],#REF!,2,0)</f>
        <v>#REF!</v>
      </c>
      <c r="AP564" s="18">
        <v>1.0138888888888888</v>
      </c>
      <c r="AQ564" s="19" t="str">
        <f>IF(PaquetesTramos_estados_1[[#This Row],[estado_paquete]]="Empaquetado","listo",PaquetesTramos_estados_1[[#This Row],[pagado]]+(PaquetesTramos_estados_1[[#This Row],[Lead Time]]-1))</f>
        <v>listo</v>
      </c>
      <c r="AR564" s="16" t="str">
        <f ca="1">IF(PaquetesTramos_estados_1[[#This Row],[estado_paquete]]="empaquetado","listo",TEXT((DAY(TODAY())-DAY(PaquetesTramos_estados_1[[#This Row],[pagado]])),"dd")&amp;" Dias")</f>
        <v>listo</v>
      </c>
      <c r="AS564" s="14" t="str">
        <f ca="1">IF(PaquetesTramos_estados_1[[#This Row],[estado_paquete]]="Empaquetado","listo",IF(NOW()&lt;PaquetesTramos_estados_1[[#This Row],[TimeLimite]],"Dentro de Tiempo","Fuera de Tiempo"))</f>
        <v>listo</v>
      </c>
      <c r="AT564" s="19" t="str">
        <f t="shared" si="8"/>
        <v>17:26</v>
      </c>
    </row>
    <row r="565" spans="1:46" x14ac:dyDescent="0.25">
      <c r="A565" s="14" t="s">
        <v>2952</v>
      </c>
      <c r="B565" s="14" t="s">
        <v>17</v>
      </c>
      <c r="C565" s="14" t="s">
        <v>5</v>
      </c>
      <c r="D565" s="14" t="s">
        <v>1</v>
      </c>
      <c r="E565" s="14" t="s">
        <v>1</v>
      </c>
      <c r="F565" s="14" t="s">
        <v>19</v>
      </c>
      <c r="G565" s="14" t="s">
        <v>3</v>
      </c>
      <c r="H565" s="14" t="s">
        <v>288</v>
      </c>
      <c r="I565" s="14" t="s">
        <v>288</v>
      </c>
      <c r="J565" s="15">
        <v>45442</v>
      </c>
      <c r="K565" s="14" t="s">
        <v>2953</v>
      </c>
      <c r="L565" s="16">
        <v>45439.787546296298</v>
      </c>
      <c r="M565" s="16"/>
      <c r="N565" s="16"/>
      <c r="O565" s="14" t="s">
        <v>288</v>
      </c>
      <c r="P565" s="14" t="s">
        <v>288</v>
      </c>
      <c r="Q565" s="14" t="s">
        <v>288</v>
      </c>
      <c r="R565" s="14" t="s">
        <v>288</v>
      </c>
      <c r="S565" s="14" t="s">
        <v>288</v>
      </c>
      <c r="T565" s="14" t="s">
        <v>17</v>
      </c>
      <c r="U565" s="14" t="s">
        <v>18</v>
      </c>
      <c r="V565" s="14" t="s">
        <v>6</v>
      </c>
      <c r="W565" s="14" t="s">
        <v>101</v>
      </c>
      <c r="X565" s="14" t="s">
        <v>102</v>
      </c>
      <c r="Y565" s="14" t="s">
        <v>103</v>
      </c>
      <c r="Z565" s="14" t="s">
        <v>102</v>
      </c>
      <c r="AA565" s="14" t="s">
        <v>7</v>
      </c>
      <c r="AB565" s="14" t="s">
        <v>2954</v>
      </c>
      <c r="AC565" s="14" t="s">
        <v>8</v>
      </c>
      <c r="AD565" s="14" t="s">
        <v>9</v>
      </c>
      <c r="AE565" s="14" t="s">
        <v>101</v>
      </c>
      <c r="AF565" s="14" t="s">
        <v>290</v>
      </c>
      <c r="AG565" s="14" t="s">
        <v>291</v>
      </c>
      <c r="AH565" s="14" t="s">
        <v>2955</v>
      </c>
      <c r="AI565">
        <v>76729940</v>
      </c>
      <c r="AJ565" s="16">
        <v>45439.787546296298</v>
      </c>
      <c r="AK565">
        <v>1</v>
      </c>
      <c r="AL565">
        <v>105.34</v>
      </c>
      <c r="AM565">
        <v>18.96</v>
      </c>
      <c r="AN565">
        <v>124.3</v>
      </c>
      <c r="AO565" s="14" t="e">
        <f>VLOOKUP(PaquetesTramos_estados_1[[#This Row],[tienda_stock]],#REF!,2,0)</f>
        <v>#REF!</v>
      </c>
      <c r="AP565" s="18">
        <v>1.0138888888888888</v>
      </c>
      <c r="AQ565" s="19">
        <f>IF(PaquetesTramos_estados_1[[#This Row],[estado_paquete]]="Empaquetado","listo",PaquetesTramos_estados_1[[#This Row],[pagado]]+(PaquetesTramos_estados_1[[#This Row],[Lead Time]]-1))</f>
        <v>45439.801435185189</v>
      </c>
      <c r="AR565" s="16" t="e">
        <f ca="1">IF(PaquetesTramos_estados_1[[#This Row],[estado_paquete]]="empaquetado","listo",TEXT((DAY(TODAY())-DAY(PaquetesTramos_estados_1[[#This Row],[pagado]])),"dd")&amp;" Dias")</f>
        <v>#VALUE!</v>
      </c>
      <c r="AS5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565" s="19" t="str">
        <f t="shared" si="8"/>
        <v>18:54</v>
      </c>
    </row>
    <row r="566" spans="1:46" x14ac:dyDescent="0.25">
      <c r="A566" s="14" t="s">
        <v>2956</v>
      </c>
      <c r="B566" s="14" t="s">
        <v>292</v>
      </c>
      <c r="C566" s="14" t="s">
        <v>288</v>
      </c>
      <c r="D566" s="14" t="s">
        <v>1</v>
      </c>
      <c r="E566" s="14" t="s">
        <v>1</v>
      </c>
      <c r="F566" s="14" t="s">
        <v>60</v>
      </c>
      <c r="G566" s="14" t="s">
        <v>30</v>
      </c>
      <c r="H566" s="14" t="s">
        <v>2957</v>
      </c>
      <c r="I566" s="14" t="s">
        <v>288</v>
      </c>
      <c r="J566" s="15">
        <v>45441</v>
      </c>
      <c r="K566" s="14" t="s">
        <v>2958</v>
      </c>
      <c r="L566" s="16">
        <v>45439.835520833331</v>
      </c>
      <c r="M566" s="16">
        <v>45439.889456018522</v>
      </c>
      <c r="N566" s="16"/>
      <c r="O566" s="14" t="s">
        <v>288</v>
      </c>
      <c r="P566" s="14" t="s">
        <v>288</v>
      </c>
      <c r="Q566" s="14" t="s">
        <v>288</v>
      </c>
      <c r="R566" s="14" t="s">
        <v>288</v>
      </c>
      <c r="S566" s="14" t="s">
        <v>288</v>
      </c>
      <c r="T566" s="14" t="s">
        <v>292</v>
      </c>
      <c r="U566" s="14" t="s">
        <v>289</v>
      </c>
      <c r="V566" s="14" t="s">
        <v>87</v>
      </c>
      <c r="W566" s="14" t="s">
        <v>288</v>
      </c>
      <c r="X566" s="14" t="s">
        <v>288</v>
      </c>
      <c r="Y566" s="14" t="s">
        <v>288</v>
      </c>
      <c r="Z566" s="14" t="s">
        <v>288</v>
      </c>
      <c r="AA566" s="14" t="s">
        <v>7</v>
      </c>
      <c r="AB566" s="14" t="s">
        <v>2959</v>
      </c>
      <c r="AC566" s="14" t="s">
        <v>8</v>
      </c>
      <c r="AD566" s="14" t="s">
        <v>88</v>
      </c>
      <c r="AE566" s="14" t="s">
        <v>5</v>
      </c>
      <c r="AF566" s="14" t="s">
        <v>290</v>
      </c>
      <c r="AG566" s="14" t="s">
        <v>291</v>
      </c>
      <c r="AH566" s="14" t="s">
        <v>2960</v>
      </c>
      <c r="AI566">
        <v>47072738</v>
      </c>
      <c r="AJ566" s="16">
        <v>45439.835520833331</v>
      </c>
      <c r="AK566">
        <v>2</v>
      </c>
      <c r="AL566">
        <v>103.05</v>
      </c>
      <c r="AM566">
        <v>18.55</v>
      </c>
      <c r="AN566">
        <v>121.6</v>
      </c>
      <c r="AO566" s="14" t="e">
        <f>VLOOKUP(PaquetesTramos_estados_1[[#This Row],[tienda_stock]],#REF!,2,0)</f>
        <v>#REF!</v>
      </c>
      <c r="AP566" s="18">
        <v>1.0138888888888888</v>
      </c>
      <c r="AQ566" s="19" t="str">
        <f>IF(PaquetesTramos_estados_1[[#This Row],[estado_paquete]]="Empaquetado","listo",PaquetesTramos_estados_1[[#This Row],[pagado]]+(PaquetesTramos_estados_1[[#This Row],[Lead Time]]-1))</f>
        <v>listo</v>
      </c>
      <c r="AR566" s="16" t="str">
        <f ca="1">IF(PaquetesTramos_estados_1[[#This Row],[estado_paquete]]="empaquetado","listo",TEXT((DAY(TODAY())-DAY(PaquetesTramos_estados_1[[#This Row],[pagado]])),"dd")&amp;" Dias")</f>
        <v>listo</v>
      </c>
      <c r="AS566" s="14" t="str">
        <f ca="1">IF(PaquetesTramos_estados_1[[#This Row],[estado_paquete]]="Empaquetado","listo",IF(NOW()&lt;PaquetesTramos_estados_1[[#This Row],[TimeLimite]],"Dentro de Tiempo","Fuera de Tiempo"))</f>
        <v>listo</v>
      </c>
      <c r="AT566" s="19" t="str">
        <f t="shared" si="8"/>
        <v>20:03</v>
      </c>
    </row>
    <row r="567" spans="1:46" x14ac:dyDescent="0.25">
      <c r="A567" s="14" t="s">
        <v>2961</v>
      </c>
      <c r="B567" s="14" t="s">
        <v>17</v>
      </c>
      <c r="C567" s="14" t="s">
        <v>5</v>
      </c>
      <c r="D567" s="14" t="s">
        <v>1</v>
      </c>
      <c r="E567" s="14" t="s">
        <v>1</v>
      </c>
      <c r="F567" s="14" t="s">
        <v>19</v>
      </c>
      <c r="G567" s="14" t="s">
        <v>3</v>
      </c>
      <c r="H567" s="14" t="s">
        <v>288</v>
      </c>
      <c r="I567" s="14" t="s">
        <v>288</v>
      </c>
      <c r="J567" s="15">
        <v>45441</v>
      </c>
      <c r="K567" s="14" t="s">
        <v>2962</v>
      </c>
      <c r="L567" s="16">
        <v>45439.911527777775</v>
      </c>
      <c r="M567" s="16"/>
      <c r="N567" s="16"/>
      <c r="O567" s="14" t="s">
        <v>288</v>
      </c>
      <c r="P567" s="14" t="s">
        <v>288</v>
      </c>
      <c r="Q567" s="14" t="s">
        <v>288</v>
      </c>
      <c r="R567" s="14" t="s">
        <v>288</v>
      </c>
      <c r="S567" s="14" t="s">
        <v>288</v>
      </c>
      <c r="T567" s="14" t="s">
        <v>17</v>
      </c>
      <c r="U567" s="14" t="s">
        <v>92</v>
      </c>
      <c r="V567" s="14" t="s">
        <v>87</v>
      </c>
      <c r="W567" s="14" t="s">
        <v>288</v>
      </c>
      <c r="X567" s="14" t="s">
        <v>288</v>
      </c>
      <c r="Y567" s="14" t="s">
        <v>288</v>
      </c>
      <c r="Z567" s="14" t="s">
        <v>288</v>
      </c>
      <c r="AA567" s="14" t="s">
        <v>56</v>
      </c>
      <c r="AB567" s="14" t="s">
        <v>2963</v>
      </c>
      <c r="AC567" s="14" t="s">
        <v>8</v>
      </c>
      <c r="AD567" s="14" t="s">
        <v>32</v>
      </c>
      <c r="AE567" s="14" t="s">
        <v>5</v>
      </c>
      <c r="AF567" s="14" t="s">
        <v>290</v>
      </c>
      <c r="AG567" s="14" t="s">
        <v>291</v>
      </c>
      <c r="AH567" s="14" t="s">
        <v>2964</v>
      </c>
      <c r="AI567">
        <v>73539687</v>
      </c>
      <c r="AJ567" s="16">
        <v>45439.911527777775</v>
      </c>
      <c r="AK567">
        <v>3</v>
      </c>
      <c r="AL567">
        <v>298.64</v>
      </c>
      <c r="AM567">
        <v>53.76</v>
      </c>
      <c r="AN567">
        <v>352.4</v>
      </c>
      <c r="AO567" s="14" t="e">
        <f>VLOOKUP(PaquetesTramos_estados_1[[#This Row],[tienda_stock]],#REF!,2,0)</f>
        <v>#REF!</v>
      </c>
      <c r="AP567" s="18">
        <v>1.0138888888888888</v>
      </c>
      <c r="AQ567" s="19">
        <f>IF(PaquetesTramos_estados_1[[#This Row],[estado_paquete]]="Empaquetado","listo",PaquetesTramos_estados_1[[#This Row],[pagado]]+(PaquetesTramos_estados_1[[#This Row],[Lead Time]]-1))</f>
        <v>45439.925416666665</v>
      </c>
      <c r="AR567" s="16" t="e">
        <f ca="1">IF(PaquetesTramos_estados_1[[#This Row],[estado_paquete]]="empaquetado","listo",TEXT((DAY(TODAY())-DAY(PaquetesTramos_estados_1[[#This Row],[pagado]])),"dd")&amp;" Dias")</f>
        <v>#VALUE!</v>
      </c>
      <c r="AS567" s="14" t="str">
        <f ca="1">IF(PaquetesTramos_estados_1[[#This Row],[estado_paquete]]="Empaquetado","listo",IF(NOW()&lt;PaquetesTramos_estados_1[[#This Row],[TimeLimite]],"Dentro de Tiempo","Fuera de Tiempo"))</f>
        <v>Fuera de Tiempo</v>
      </c>
      <c r="AT567" s="19" t="str">
        <f t="shared" si="8"/>
        <v>21:52</v>
      </c>
    </row>
    <row r="568" spans="1:46" x14ac:dyDescent="0.25">
      <c r="A568" s="14" t="s">
        <v>2965</v>
      </c>
      <c r="B568" s="14" t="s">
        <v>20</v>
      </c>
      <c r="C568" s="14" t="s">
        <v>28</v>
      </c>
      <c r="D568" s="14" t="s">
        <v>29</v>
      </c>
      <c r="E568" s="14" t="s">
        <v>29</v>
      </c>
      <c r="F568" s="14" t="s">
        <v>29</v>
      </c>
      <c r="G568" s="14" t="s">
        <v>35</v>
      </c>
      <c r="H568" s="14" t="s">
        <v>288</v>
      </c>
      <c r="I568" s="14" t="s">
        <v>288</v>
      </c>
      <c r="J568" s="15">
        <v>45443</v>
      </c>
      <c r="K568" s="14" t="s">
        <v>2966</v>
      </c>
      <c r="L568" s="16">
        <v>45439.91196759259</v>
      </c>
      <c r="M568" s="16"/>
      <c r="N568" s="16"/>
      <c r="O568" s="14" t="s">
        <v>288</v>
      </c>
      <c r="P568" s="14" t="s">
        <v>288</v>
      </c>
      <c r="Q568" s="14" t="s">
        <v>288</v>
      </c>
      <c r="R568" s="14" t="s">
        <v>288</v>
      </c>
      <c r="S568" s="14" t="s">
        <v>288</v>
      </c>
      <c r="T568" s="14" t="s">
        <v>20</v>
      </c>
      <c r="U568" s="14" t="s">
        <v>5</v>
      </c>
      <c r="V568" s="14" t="s">
        <v>6</v>
      </c>
      <c r="W568" s="14" t="s">
        <v>28</v>
      </c>
      <c r="X568" s="14" t="s">
        <v>29</v>
      </c>
      <c r="Y568" s="14" t="s">
        <v>29</v>
      </c>
      <c r="Z568" s="14" t="s">
        <v>29</v>
      </c>
      <c r="AA568" s="14" t="s">
        <v>7</v>
      </c>
      <c r="AB568" s="14" t="s">
        <v>2967</v>
      </c>
      <c r="AC568" s="14" t="s">
        <v>8</v>
      </c>
      <c r="AD568" s="14" t="s">
        <v>27</v>
      </c>
      <c r="AE568" s="14" t="s">
        <v>5</v>
      </c>
      <c r="AF568" s="14" t="s">
        <v>290</v>
      </c>
      <c r="AG568" s="14" t="s">
        <v>291</v>
      </c>
      <c r="AH568" s="14" t="s">
        <v>2968</v>
      </c>
      <c r="AI568">
        <v>41529597</v>
      </c>
      <c r="AJ568" s="16">
        <v>45439.91196759259</v>
      </c>
      <c r="AK568">
        <v>4</v>
      </c>
      <c r="AL568">
        <v>293.22000000000003</v>
      </c>
      <c r="AM568">
        <v>52.78</v>
      </c>
      <c r="AN568">
        <v>346</v>
      </c>
      <c r="AO568" s="14" t="e">
        <f>VLOOKUP(PaquetesTramos_estados_1[[#This Row],[tienda_stock]],#REF!,2,0)</f>
        <v>#REF!</v>
      </c>
      <c r="AP568" s="18">
        <v>1.0138888888888888</v>
      </c>
      <c r="AQ568" s="19">
        <f>IF(PaquetesTramos_estados_1[[#This Row],[estado_paquete]]="Empaquetado","listo",PaquetesTramos_estados_1[[#This Row],[pagado]]+(PaquetesTramos_estados_1[[#This Row],[Lead Time]]-1))</f>
        <v>45439.925856481481</v>
      </c>
      <c r="AR568" s="16" t="e">
        <f ca="1">IF(PaquetesTramos_estados_1[[#This Row],[estado_paquete]]="empaquetado","listo",TEXT((DAY(TODAY())-DAY(PaquetesTramos_estados_1[[#This Row],[pagado]])),"dd")&amp;" Dias")</f>
        <v>#VALUE!</v>
      </c>
      <c r="AS5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568" s="19" t="str">
        <f t="shared" si="8"/>
        <v>21:53</v>
      </c>
    </row>
    <row r="569" spans="1:46" x14ac:dyDescent="0.25">
      <c r="A569" s="14" t="s">
        <v>2969</v>
      </c>
      <c r="B569" s="14" t="s">
        <v>20</v>
      </c>
      <c r="C569" s="14" t="s">
        <v>95</v>
      </c>
      <c r="D569" s="14" t="s">
        <v>96</v>
      </c>
      <c r="E569" s="14" t="s">
        <v>97</v>
      </c>
      <c r="F569" s="14" t="s">
        <v>98</v>
      </c>
      <c r="G569" s="14" t="s">
        <v>35</v>
      </c>
      <c r="H569" s="14" t="s">
        <v>288</v>
      </c>
      <c r="I569" s="14" t="s">
        <v>288</v>
      </c>
      <c r="J569" s="15">
        <v>45444</v>
      </c>
      <c r="K569" s="14" t="s">
        <v>2970</v>
      </c>
      <c r="L569" s="16">
        <v>45439.91951388889</v>
      </c>
      <c r="M569" s="16"/>
      <c r="N569" s="16"/>
      <c r="O569" s="14" t="s">
        <v>288</v>
      </c>
      <c r="P569" s="14" t="s">
        <v>288</v>
      </c>
      <c r="Q569" s="14" t="s">
        <v>288</v>
      </c>
      <c r="R569" s="14" t="s">
        <v>288</v>
      </c>
      <c r="S569" s="14" t="s">
        <v>288</v>
      </c>
      <c r="T569" s="14" t="s">
        <v>20</v>
      </c>
      <c r="U569" s="14" t="s">
        <v>5</v>
      </c>
      <c r="V569" s="14" t="s">
        <v>6</v>
      </c>
      <c r="W569" s="14" t="s">
        <v>95</v>
      </c>
      <c r="X569" s="14" t="s">
        <v>96</v>
      </c>
      <c r="Y569" s="14" t="s">
        <v>97</v>
      </c>
      <c r="Z569" s="14" t="s">
        <v>98</v>
      </c>
      <c r="AA569" s="14" t="s">
        <v>7</v>
      </c>
      <c r="AB569" s="14" t="s">
        <v>2971</v>
      </c>
      <c r="AC569" s="14" t="s">
        <v>8</v>
      </c>
      <c r="AD569" s="14" t="s">
        <v>27</v>
      </c>
      <c r="AE569" s="14" t="s">
        <v>5</v>
      </c>
      <c r="AF569" s="14" t="s">
        <v>290</v>
      </c>
      <c r="AG569" s="14" t="s">
        <v>291</v>
      </c>
      <c r="AH569" s="14" t="s">
        <v>2972</v>
      </c>
      <c r="AI569">
        <v>75179389</v>
      </c>
      <c r="AJ569" s="16">
        <v>45439.91951388889</v>
      </c>
      <c r="AK569">
        <v>1</v>
      </c>
      <c r="AL569">
        <v>181.52</v>
      </c>
      <c r="AM569">
        <v>32.68</v>
      </c>
      <c r="AN569">
        <v>214.2</v>
      </c>
      <c r="AO569" s="14" t="e">
        <f>VLOOKUP(PaquetesTramos_estados_1[[#This Row],[tienda_stock]],#REF!,2,0)</f>
        <v>#REF!</v>
      </c>
      <c r="AP569" s="18">
        <v>1.0138888888888888</v>
      </c>
      <c r="AQ569" s="19">
        <f>IF(PaquetesTramos_estados_1[[#This Row],[estado_paquete]]="Empaquetado","listo",PaquetesTramos_estados_1[[#This Row],[pagado]]+(PaquetesTramos_estados_1[[#This Row],[Lead Time]]-1))</f>
        <v>45439.93340277778</v>
      </c>
      <c r="AR569" s="16" t="e">
        <f ca="1">IF(PaquetesTramos_estados_1[[#This Row],[estado_paquete]]="empaquetado","listo",TEXT((DAY(TODAY())-DAY(PaquetesTramos_estados_1[[#This Row],[pagado]])),"dd")&amp;" Dias")</f>
        <v>#VALUE!</v>
      </c>
      <c r="AS5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569" s="19" t="str">
        <f t="shared" si="8"/>
        <v>22:04</v>
      </c>
    </row>
    <row r="570" spans="1:46" x14ac:dyDescent="0.25">
      <c r="A570" s="14" t="s">
        <v>2973</v>
      </c>
      <c r="B570" s="14" t="s">
        <v>17</v>
      </c>
      <c r="C570" s="14" t="s">
        <v>145</v>
      </c>
      <c r="D570" s="14" t="s">
        <v>1</v>
      </c>
      <c r="E570" s="14" t="s">
        <v>1</v>
      </c>
      <c r="F570" s="14" t="s">
        <v>121</v>
      </c>
      <c r="G570" s="14" t="s">
        <v>288</v>
      </c>
      <c r="H570" s="14" t="s">
        <v>288</v>
      </c>
      <c r="I570" s="14" t="s">
        <v>288</v>
      </c>
      <c r="J570" s="15">
        <v>45439</v>
      </c>
      <c r="K570" s="14" t="s">
        <v>2974</v>
      </c>
      <c r="L570" s="16">
        <v>45439.97351851852</v>
      </c>
      <c r="M570" s="16"/>
      <c r="N570" s="16"/>
      <c r="O570" s="14" t="s">
        <v>288</v>
      </c>
      <c r="P570" s="14" t="s">
        <v>288</v>
      </c>
      <c r="Q570" s="14" t="s">
        <v>288</v>
      </c>
      <c r="R570" s="14" t="s">
        <v>288</v>
      </c>
      <c r="S570" s="14" t="s">
        <v>288</v>
      </c>
      <c r="T570" s="14" t="s">
        <v>17</v>
      </c>
      <c r="U570" s="14" t="s">
        <v>145</v>
      </c>
      <c r="V570" s="14" t="s">
        <v>85</v>
      </c>
      <c r="W570" s="14" t="s">
        <v>145</v>
      </c>
      <c r="X570" s="14" t="s">
        <v>1</v>
      </c>
      <c r="Y570" s="14" t="s">
        <v>1</v>
      </c>
      <c r="Z570" s="14" t="s">
        <v>121</v>
      </c>
      <c r="AA570" s="14" t="s">
        <v>7</v>
      </c>
      <c r="AB570" s="14" t="s">
        <v>2975</v>
      </c>
      <c r="AC570" s="14" t="s">
        <v>8</v>
      </c>
      <c r="AD570" s="14" t="s">
        <v>27</v>
      </c>
      <c r="AE570" s="14" t="s">
        <v>5</v>
      </c>
      <c r="AF570" s="14" t="s">
        <v>290</v>
      </c>
      <c r="AG570" s="14" t="s">
        <v>291</v>
      </c>
      <c r="AH570" s="14" t="s">
        <v>2976</v>
      </c>
      <c r="AI570">
        <v>76346108</v>
      </c>
      <c r="AJ570" s="16">
        <v>45439.97351851852</v>
      </c>
      <c r="AK570">
        <v>1</v>
      </c>
      <c r="AL570">
        <v>59.24</v>
      </c>
      <c r="AM570">
        <v>10.66</v>
      </c>
      <c r="AN570">
        <v>69.900000000000006</v>
      </c>
      <c r="AO570" s="14" t="e">
        <f>VLOOKUP(PaquetesTramos_estados_1[[#This Row],[tienda_stock]],#REF!,2,0)</f>
        <v>#REF!</v>
      </c>
      <c r="AP570" s="18">
        <v>1.0138888888888888</v>
      </c>
      <c r="AQ570" s="19">
        <f>IF(PaquetesTramos_estados_1[[#This Row],[estado_paquete]]="Empaquetado","listo",PaquetesTramos_estados_1[[#This Row],[pagado]]+(PaquetesTramos_estados_1[[#This Row],[Lead Time]]-1))</f>
        <v>45439.987407407411</v>
      </c>
      <c r="AR570" s="16" t="e">
        <f ca="1">IF(PaquetesTramos_estados_1[[#This Row],[estado_paquete]]="empaquetado","listo",TEXT((DAY(TODAY())-DAY(PaquetesTramos_estados_1[[#This Row],[pagado]])),"dd")&amp;" Dias")</f>
        <v>#VALUE!</v>
      </c>
      <c r="AS570" s="14" t="str">
        <f ca="1">IF(PaquetesTramos_estados_1[[#This Row],[estado_paquete]]="Empaquetado","listo",IF(NOW()&lt;PaquetesTramos_estados_1[[#This Row],[TimeLimite]],"Dentro de Tiempo","Fuera de Tiempo"))</f>
        <v>Fuera de Tiempo</v>
      </c>
      <c r="AT570" s="19" t="str">
        <f t="shared" si="8"/>
        <v>23:21</v>
      </c>
    </row>
    <row r="571" spans="1:46" x14ac:dyDescent="0.25">
      <c r="A571" s="14" t="s">
        <v>2977</v>
      </c>
      <c r="B571" s="14" t="s">
        <v>17</v>
      </c>
      <c r="C571" s="14" t="s">
        <v>168</v>
      </c>
      <c r="D571" s="14" t="s">
        <v>1</v>
      </c>
      <c r="E571" s="14" t="s">
        <v>1</v>
      </c>
      <c r="F571" s="14" t="s">
        <v>176</v>
      </c>
      <c r="G571" s="14" t="s">
        <v>30</v>
      </c>
      <c r="H571" s="14" t="s">
        <v>288</v>
      </c>
      <c r="I571" s="14" t="s">
        <v>288</v>
      </c>
      <c r="J571" s="15">
        <v>45443</v>
      </c>
      <c r="K571" s="14" t="s">
        <v>2978</v>
      </c>
      <c r="L571" s="16">
        <v>45440.309305555558</v>
      </c>
      <c r="M571" s="16"/>
      <c r="N571" s="16"/>
      <c r="O571" s="14" t="s">
        <v>288</v>
      </c>
      <c r="P571" s="14" t="s">
        <v>288</v>
      </c>
      <c r="Q571" s="14" t="s">
        <v>288</v>
      </c>
      <c r="R571" s="14" t="s">
        <v>288</v>
      </c>
      <c r="S571" s="14" t="s">
        <v>288</v>
      </c>
      <c r="T571" s="14" t="s">
        <v>17</v>
      </c>
      <c r="U571" s="14" t="s">
        <v>41</v>
      </c>
      <c r="V571" s="14" t="s">
        <v>6</v>
      </c>
      <c r="W571" s="14" t="s">
        <v>168</v>
      </c>
      <c r="X571" s="14" t="s">
        <v>1</v>
      </c>
      <c r="Y571" s="14" t="s">
        <v>1</v>
      </c>
      <c r="Z571" s="14" t="s">
        <v>176</v>
      </c>
      <c r="AA571" s="14" t="s">
        <v>7</v>
      </c>
      <c r="AB571" s="14" t="s">
        <v>2979</v>
      </c>
      <c r="AC571" s="14" t="s">
        <v>8</v>
      </c>
      <c r="AD571" s="14" t="s">
        <v>27</v>
      </c>
      <c r="AE571" s="14" t="s">
        <v>5</v>
      </c>
      <c r="AF571" s="14" t="s">
        <v>290</v>
      </c>
      <c r="AG571" s="14" t="s">
        <v>291</v>
      </c>
      <c r="AH571" s="14" t="s">
        <v>2980</v>
      </c>
      <c r="AI571">
        <v>41561750</v>
      </c>
      <c r="AJ571" s="16">
        <v>45440.309305555558</v>
      </c>
      <c r="AK571">
        <v>2</v>
      </c>
      <c r="AL571">
        <v>96.35</v>
      </c>
      <c r="AM571">
        <v>17.350000000000001</v>
      </c>
      <c r="AN571">
        <v>113.7</v>
      </c>
      <c r="AO571" s="14" t="e">
        <f>VLOOKUP(PaquetesTramos_estados_1[[#This Row],[tienda_stock]],#REF!,2,0)</f>
        <v>#REF!</v>
      </c>
      <c r="AP571" s="18">
        <v>1.0138888888888888</v>
      </c>
      <c r="AQ571" s="19">
        <f>IF(PaquetesTramos_estados_1[[#This Row],[estado_paquete]]="Empaquetado","listo",PaquetesTramos_estados_1[[#This Row],[pagado]]+(PaquetesTramos_estados_1[[#This Row],[Lead Time]]-1))</f>
        <v>45440.323194444449</v>
      </c>
      <c r="AR571" s="16" t="e">
        <f ca="1">IF(PaquetesTramos_estados_1[[#This Row],[estado_paquete]]="empaquetado","listo",TEXT((DAY(TODAY())-DAY(PaquetesTramos_estados_1[[#This Row],[pagado]])),"dd")&amp;" Dias")</f>
        <v>#VALUE!</v>
      </c>
      <c r="AS5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571" s="19" t="str">
        <f t="shared" si="8"/>
        <v>07:25</v>
      </c>
    </row>
    <row r="572" spans="1:46" x14ac:dyDescent="0.25">
      <c r="A572" s="14" t="s">
        <v>2981</v>
      </c>
      <c r="B572" s="14" t="s">
        <v>292</v>
      </c>
      <c r="C572" s="14" t="s">
        <v>68</v>
      </c>
      <c r="D572" s="14" t="s">
        <v>69</v>
      </c>
      <c r="E572" s="14" t="s">
        <v>70</v>
      </c>
      <c r="F572" s="14" t="s">
        <v>70</v>
      </c>
      <c r="G572" s="14" t="s">
        <v>35</v>
      </c>
      <c r="H572" s="14" t="s">
        <v>288</v>
      </c>
      <c r="I572" s="14" t="s">
        <v>288</v>
      </c>
      <c r="J572" s="15">
        <v>45442</v>
      </c>
      <c r="K572" s="14" t="s">
        <v>2982</v>
      </c>
      <c r="L572" s="16">
        <v>45437.940081018518</v>
      </c>
      <c r="M572" s="16">
        <v>45439.647523148145</v>
      </c>
      <c r="N572" s="16"/>
      <c r="O572" s="14" t="s">
        <v>288</v>
      </c>
      <c r="P572" s="14" t="s">
        <v>288</v>
      </c>
      <c r="Q572" s="14" t="s">
        <v>288</v>
      </c>
      <c r="R572" s="14" t="s">
        <v>288</v>
      </c>
      <c r="S572" s="14" t="s">
        <v>288</v>
      </c>
      <c r="T572" s="14" t="s">
        <v>292</v>
      </c>
      <c r="U572" s="14" t="s">
        <v>5</v>
      </c>
      <c r="V572" s="14" t="s">
        <v>6</v>
      </c>
      <c r="W572" s="14" t="s">
        <v>68</v>
      </c>
      <c r="X572" s="14" t="s">
        <v>69</v>
      </c>
      <c r="Y572" s="14" t="s">
        <v>70</v>
      </c>
      <c r="Z572" s="14" t="s">
        <v>70</v>
      </c>
      <c r="AA572" s="14" t="s">
        <v>57</v>
      </c>
      <c r="AB572" s="14" t="s">
        <v>2983</v>
      </c>
      <c r="AC572" s="14" t="s">
        <v>8</v>
      </c>
      <c r="AD572" s="14" t="s">
        <v>88</v>
      </c>
      <c r="AE572" s="14" t="s">
        <v>5</v>
      </c>
      <c r="AF572" s="14" t="s">
        <v>290</v>
      </c>
      <c r="AG572" s="14" t="s">
        <v>291</v>
      </c>
      <c r="AH572" s="14" t="s">
        <v>2984</v>
      </c>
      <c r="AI572">
        <v>80260071</v>
      </c>
      <c r="AJ572" s="16">
        <v>45437.940081018518</v>
      </c>
      <c r="AK572">
        <v>4</v>
      </c>
      <c r="AL572">
        <v>505.5</v>
      </c>
      <c r="AM572">
        <v>91</v>
      </c>
      <c r="AN572">
        <v>596.5</v>
      </c>
      <c r="AO572" s="14" t="e">
        <f>VLOOKUP(PaquetesTramos_estados_1[[#This Row],[tienda_stock]],#REF!,2,0)</f>
        <v>#REF!</v>
      </c>
      <c r="AP572" s="18">
        <v>1.0138888888888888</v>
      </c>
      <c r="AQ572" s="19" t="str">
        <f>IF(PaquetesTramos_estados_1[[#This Row],[estado_paquete]]="Empaquetado","listo",PaquetesTramos_estados_1[[#This Row],[pagado]]+(PaquetesTramos_estados_1[[#This Row],[Lead Time]]-1))</f>
        <v>listo</v>
      </c>
      <c r="AR572" s="16" t="str">
        <f ca="1">IF(PaquetesTramos_estados_1[[#This Row],[estado_paquete]]="empaquetado","listo",TEXT((DAY(TODAY())-DAY(PaquetesTramos_estados_1[[#This Row],[pagado]])),"dd")&amp;" Dias")</f>
        <v>listo</v>
      </c>
      <c r="AS572" s="14" t="str">
        <f ca="1">IF(PaquetesTramos_estados_1[[#This Row],[estado_paquete]]="Empaquetado","listo",IF(NOW()&lt;PaquetesTramos_estados_1[[#This Row],[TimeLimite]],"Dentro de Tiempo","Fuera de Tiempo"))</f>
        <v>listo</v>
      </c>
      <c r="AT572" s="19" t="str">
        <f t="shared" si="8"/>
        <v>22:33</v>
      </c>
    </row>
    <row r="573" spans="1:46" x14ac:dyDescent="0.25">
      <c r="A573" s="14" t="s">
        <v>2985</v>
      </c>
      <c r="B573" s="14" t="s">
        <v>292</v>
      </c>
      <c r="C573" s="14" t="s">
        <v>68</v>
      </c>
      <c r="D573" s="14" t="s">
        <v>69</v>
      </c>
      <c r="E573" s="14" t="s">
        <v>70</v>
      </c>
      <c r="F573" s="14" t="s">
        <v>70</v>
      </c>
      <c r="G573" s="14" t="s">
        <v>35</v>
      </c>
      <c r="H573" s="14" t="s">
        <v>288</v>
      </c>
      <c r="I573" s="14" t="s">
        <v>288</v>
      </c>
      <c r="J573" s="15">
        <v>45442</v>
      </c>
      <c r="K573" s="14" t="s">
        <v>2986</v>
      </c>
      <c r="L573" s="16">
        <v>45437.940081018518</v>
      </c>
      <c r="M573" s="16">
        <v>45438.480150462965</v>
      </c>
      <c r="N573" s="16"/>
      <c r="O573" s="14" t="s">
        <v>288</v>
      </c>
      <c r="P573" s="14" t="s">
        <v>288</v>
      </c>
      <c r="Q573" s="14" t="s">
        <v>288</v>
      </c>
      <c r="R573" s="14" t="s">
        <v>288</v>
      </c>
      <c r="S573" s="14" t="s">
        <v>288</v>
      </c>
      <c r="T573" s="14" t="s">
        <v>292</v>
      </c>
      <c r="U573" s="14" t="s">
        <v>5</v>
      </c>
      <c r="V573" s="14" t="s">
        <v>6</v>
      </c>
      <c r="W573" s="14" t="s">
        <v>68</v>
      </c>
      <c r="X573" s="14" t="s">
        <v>69</v>
      </c>
      <c r="Y573" s="14" t="s">
        <v>70</v>
      </c>
      <c r="Z573" s="14" t="s">
        <v>70</v>
      </c>
      <c r="AA573" s="14" t="s">
        <v>56</v>
      </c>
      <c r="AB573" s="14" t="s">
        <v>2983</v>
      </c>
      <c r="AC573" s="14" t="s">
        <v>8</v>
      </c>
      <c r="AD573" s="14" t="s">
        <v>88</v>
      </c>
      <c r="AE573" s="14" t="s">
        <v>5</v>
      </c>
      <c r="AF573" s="14" t="s">
        <v>290</v>
      </c>
      <c r="AG573" s="14" t="s">
        <v>291</v>
      </c>
      <c r="AH573" s="14" t="s">
        <v>2984</v>
      </c>
      <c r="AI573">
        <v>80260071</v>
      </c>
      <c r="AJ573" s="16">
        <v>45437.940081018518</v>
      </c>
      <c r="AK573">
        <v>4</v>
      </c>
      <c r="AL573">
        <v>505.5</v>
      </c>
      <c r="AM573">
        <v>91</v>
      </c>
      <c r="AN573">
        <v>596.5</v>
      </c>
      <c r="AO573" s="14" t="e">
        <f>VLOOKUP(PaquetesTramos_estados_1[[#This Row],[tienda_stock]],#REF!,2,0)</f>
        <v>#REF!</v>
      </c>
      <c r="AP573" s="18">
        <v>1.0138888888888888</v>
      </c>
      <c r="AQ573" s="19" t="str">
        <f>IF(PaquetesTramos_estados_1[[#This Row],[estado_paquete]]="Empaquetado","listo",PaquetesTramos_estados_1[[#This Row],[pagado]]+(PaquetesTramos_estados_1[[#This Row],[Lead Time]]-1))</f>
        <v>listo</v>
      </c>
      <c r="AR573" s="16" t="str">
        <f ca="1">IF(PaquetesTramos_estados_1[[#This Row],[estado_paquete]]="empaquetado","listo",TEXT((DAY(TODAY())-DAY(PaquetesTramos_estados_1[[#This Row],[pagado]])),"dd")&amp;" Dias")</f>
        <v>listo</v>
      </c>
      <c r="AS573" s="14" t="str">
        <f ca="1">IF(PaquetesTramos_estados_1[[#This Row],[estado_paquete]]="Empaquetado","listo",IF(NOW()&lt;PaquetesTramos_estados_1[[#This Row],[TimeLimite]],"Dentro de Tiempo","Fuera de Tiempo"))</f>
        <v>listo</v>
      </c>
      <c r="AT573" s="19" t="str">
        <f t="shared" si="8"/>
        <v>22:33</v>
      </c>
    </row>
    <row r="574" spans="1:46" x14ac:dyDescent="0.25">
      <c r="A574" s="14" t="s">
        <v>2991</v>
      </c>
      <c r="B574" s="14" t="s">
        <v>20</v>
      </c>
      <c r="C574" s="14" t="s">
        <v>5</v>
      </c>
      <c r="D574" s="14" t="s">
        <v>1</v>
      </c>
      <c r="E574" s="14" t="s">
        <v>1</v>
      </c>
      <c r="F574" s="14" t="s">
        <v>19</v>
      </c>
      <c r="G574" s="14" t="s">
        <v>3</v>
      </c>
      <c r="H574" s="14" t="s">
        <v>288</v>
      </c>
      <c r="I574" s="14" t="s">
        <v>288</v>
      </c>
      <c r="J574" s="15">
        <v>45440</v>
      </c>
      <c r="K574" s="14" t="s">
        <v>2992</v>
      </c>
      <c r="L574" s="16">
        <v>45439.463275462964</v>
      </c>
      <c r="M574" s="16"/>
      <c r="N574" s="16"/>
      <c r="O574" s="14" t="s">
        <v>288</v>
      </c>
      <c r="P574" s="14" t="s">
        <v>288</v>
      </c>
      <c r="Q574" s="14" t="s">
        <v>288</v>
      </c>
      <c r="R574" s="14" t="s">
        <v>288</v>
      </c>
      <c r="S574" s="14" t="s">
        <v>288</v>
      </c>
      <c r="T574" s="14" t="s">
        <v>20</v>
      </c>
      <c r="U574" s="14" t="s">
        <v>75</v>
      </c>
      <c r="V574" s="14" t="s">
        <v>6</v>
      </c>
      <c r="W574" s="14" t="s">
        <v>162</v>
      </c>
      <c r="X574" s="14" t="s">
        <v>1</v>
      </c>
      <c r="Y574" s="14" t="s">
        <v>1</v>
      </c>
      <c r="Z574" s="14" t="s">
        <v>60</v>
      </c>
      <c r="AA574" s="14" t="s">
        <v>7</v>
      </c>
      <c r="AB574" s="14" t="s">
        <v>2993</v>
      </c>
      <c r="AC574" s="14" t="s">
        <v>8</v>
      </c>
      <c r="AD574" s="14" t="s">
        <v>10</v>
      </c>
      <c r="AE574" s="14" t="s">
        <v>5</v>
      </c>
      <c r="AF574" s="14" t="s">
        <v>290</v>
      </c>
      <c r="AG574" s="14" t="s">
        <v>291</v>
      </c>
      <c r="AH574" s="14" t="s">
        <v>2994</v>
      </c>
      <c r="AI574">
        <v>43436160</v>
      </c>
      <c r="AJ574" s="16">
        <v>45439.463275462964</v>
      </c>
      <c r="AK574">
        <v>1</v>
      </c>
      <c r="AL574">
        <v>128.63999999999999</v>
      </c>
      <c r="AM574">
        <v>23.16</v>
      </c>
      <c r="AN574">
        <v>151.80000000000001</v>
      </c>
      <c r="AO574" s="14" t="e">
        <f>VLOOKUP(PaquetesTramos_estados_1[[#This Row],[tienda_stock]],#REF!,2,0)</f>
        <v>#REF!</v>
      </c>
      <c r="AP574" s="18">
        <v>1.0138888888888888</v>
      </c>
      <c r="AQ574" s="19">
        <f>IF(PaquetesTramos_estados_1[[#This Row],[estado_paquete]]="Empaquetado","listo",PaquetesTramos_estados_1[[#This Row],[pagado]]+(PaquetesTramos_estados_1[[#This Row],[Lead Time]]-1))</f>
        <v>45439.477164351854</v>
      </c>
      <c r="AR574" s="16" t="e">
        <f ca="1">IF(PaquetesTramos_estados_1[[#This Row],[estado_paquete]]="empaquetado","listo",TEXT((DAY(TODAY())-DAY(PaquetesTramos_estados_1[[#This Row],[pagado]])),"dd")&amp;" Dias")</f>
        <v>#VALUE!</v>
      </c>
      <c r="AS574" s="14" t="str">
        <f ca="1">IF(PaquetesTramos_estados_1[[#This Row],[estado_paquete]]="Empaquetado","listo",IF(NOW()&lt;PaquetesTramos_estados_1[[#This Row],[TimeLimite]],"Dentro de Tiempo","Fuera de Tiempo"))</f>
        <v>Fuera de Tiempo</v>
      </c>
      <c r="AT574" s="19" t="str">
        <f t="shared" si="8"/>
        <v>11:07</v>
      </c>
    </row>
    <row r="575" spans="1:46" x14ac:dyDescent="0.25">
      <c r="A575" s="14" t="s">
        <v>2995</v>
      </c>
      <c r="B575" s="14" t="s">
        <v>292</v>
      </c>
      <c r="C575" s="14" t="s">
        <v>2996</v>
      </c>
      <c r="D575" s="14" t="s">
        <v>1</v>
      </c>
      <c r="E575" s="14" t="s">
        <v>1</v>
      </c>
      <c r="F575" s="14" t="s">
        <v>94</v>
      </c>
      <c r="G575" s="14" t="s">
        <v>437</v>
      </c>
      <c r="H575" s="14" t="s">
        <v>288</v>
      </c>
      <c r="I575" s="14" t="s">
        <v>288</v>
      </c>
      <c r="J575" s="15">
        <v>45440</v>
      </c>
      <c r="K575" s="14" t="s">
        <v>2997</v>
      </c>
      <c r="L575" s="16">
        <v>45439.570891203701</v>
      </c>
      <c r="M575" s="16">
        <v>45439.741944444446</v>
      </c>
      <c r="N575" s="16"/>
      <c r="O575" s="14" t="s">
        <v>288</v>
      </c>
      <c r="P575" s="14" t="s">
        <v>288</v>
      </c>
      <c r="Q575" s="14" t="s">
        <v>288</v>
      </c>
      <c r="R575" s="14" t="s">
        <v>288</v>
      </c>
      <c r="S575" s="14" t="s">
        <v>288</v>
      </c>
      <c r="T575" s="14" t="s">
        <v>292</v>
      </c>
      <c r="U575" s="14" t="s">
        <v>5</v>
      </c>
      <c r="V575" s="14" t="s">
        <v>6</v>
      </c>
      <c r="W575" s="14" t="s">
        <v>2996</v>
      </c>
      <c r="X575" s="14" t="s">
        <v>1</v>
      </c>
      <c r="Y575" s="14" t="s">
        <v>1</v>
      </c>
      <c r="Z575" s="14" t="s">
        <v>94</v>
      </c>
      <c r="AA575" s="14" t="s">
        <v>56</v>
      </c>
      <c r="AB575" s="14" t="s">
        <v>2998</v>
      </c>
      <c r="AC575" s="14" t="s">
        <v>8</v>
      </c>
      <c r="AD575" s="14" t="s">
        <v>27</v>
      </c>
      <c r="AE575" s="14" t="s">
        <v>5</v>
      </c>
      <c r="AF575" s="14" t="s">
        <v>290</v>
      </c>
      <c r="AG575" s="14" t="s">
        <v>291</v>
      </c>
      <c r="AH575" s="14" t="s">
        <v>2999</v>
      </c>
      <c r="AI575">
        <v>48096027</v>
      </c>
      <c r="AJ575" s="16">
        <v>45439.570891203701</v>
      </c>
      <c r="AK575">
        <v>5</v>
      </c>
      <c r="AL575">
        <v>324.57</v>
      </c>
      <c r="AM575">
        <v>58.43</v>
      </c>
      <c r="AN575">
        <v>383</v>
      </c>
      <c r="AO575" s="14" t="e">
        <f>VLOOKUP(PaquetesTramos_estados_1[[#This Row],[tienda_stock]],#REF!,2,0)</f>
        <v>#REF!</v>
      </c>
      <c r="AP575" s="18">
        <v>1.0138888888888888</v>
      </c>
      <c r="AQ575" s="19" t="str">
        <f>IF(PaquetesTramos_estados_1[[#This Row],[estado_paquete]]="Empaquetado","listo",PaquetesTramos_estados_1[[#This Row],[pagado]]+(PaquetesTramos_estados_1[[#This Row],[Lead Time]]-1))</f>
        <v>listo</v>
      </c>
      <c r="AR575" s="16" t="str">
        <f ca="1">IF(PaquetesTramos_estados_1[[#This Row],[estado_paquete]]="empaquetado","listo",TEXT((DAY(TODAY())-DAY(PaquetesTramos_estados_1[[#This Row],[pagado]])),"dd")&amp;" Dias")</f>
        <v>listo</v>
      </c>
      <c r="AS575" s="14" t="str">
        <f ca="1">IF(PaquetesTramos_estados_1[[#This Row],[estado_paquete]]="Empaquetado","listo",IF(NOW()&lt;PaquetesTramos_estados_1[[#This Row],[TimeLimite]],"Dentro de Tiempo","Fuera de Tiempo"))</f>
        <v>listo</v>
      </c>
      <c r="AT575" s="19" t="str">
        <f t="shared" si="8"/>
        <v>13:42</v>
      </c>
    </row>
    <row r="576" spans="1:46" x14ac:dyDescent="0.25">
      <c r="A576" s="14" t="s">
        <v>3000</v>
      </c>
      <c r="B576" s="14" t="s">
        <v>292</v>
      </c>
      <c r="C576" s="14" t="s">
        <v>76</v>
      </c>
      <c r="D576" s="14" t="s">
        <v>77</v>
      </c>
      <c r="E576" s="14" t="s">
        <v>78</v>
      </c>
      <c r="F576" s="14" t="s">
        <v>79</v>
      </c>
      <c r="G576" s="14" t="s">
        <v>30</v>
      </c>
      <c r="H576" s="14" t="s">
        <v>3001</v>
      </c>
      <c r="I576" s="14" t="s">
        <v>288</v>
      </c>
      <c r="J576" s="15">
        <v>45448</v>
      </c>
      <c r="K576" s="14" t="s">
        <v>3002</v>
      </c>
      <c r="L576" s="16">
        <v>45439.609525462962</v>
      </c>
      <c r="M576" s="16">
        <v>45439.672754629632</v>
      </c>
      <c r="N576" s="16"/>
      <c r="O576" s="14" t="s">
        <v>288</v>
      </c>
      <c r="P576" s="14" t="s">
        <v>288</v>
      </c>
      <c r="Q576" s="14" t="s">
        <v>288</v>
      </c>
      <c r="R576" s="14" t="s">
        <v>288</v>
      </c>
      <c r="S576" s="14" t="s">
        <v>288</v>
      </c>
      <c r="T576" s="14" t="s">
        <v>292</v>
      </c>
      <c r="U576" s="14" t="s">
        <v>151</v>
      </c>
      <c r="V576" s="14" t="s">
        <v>6</v>
      </c>
      <c r="W576" s="14" t="s">
        <v>76</v>
      </c>
      <c r="X576" s="14" t="s">
        <v>77</v>
      </c>
      <c r="Y576" s="14" t="s">
        <v>78</v>
      </c>
      <c r="Z576" s="14" t="s">
        <v>79</v>
      </c>
      <c r="AA576" s="14" t="s">
        <v>7</v>
      </c>
      <c r="AB576" s="14" t="s">
        <v>3003</v>
      </c>
      <c r="AC576" s="14" t="s">
        <v>8</v>
      </c>
      <c r="AD576" s="14" t="s">
        <v>88</v>
      </c>
      <c r="AE576" s="14" t="s">
        <v>5</v>
      </c>
      <c r="AF576" s="14" t="s">
        <v>290</v>
      </c>
      <c r="AG576" s="14" t="s">
        <v>291</v>
      </c>
      <c r="AH576" s="14" t="s">
        <v>3004</v>
      </c>
      <c r="AI576">
        <v>41205939</v>
      </c>
      <c r="AJ576" s="16">
        <v>45439.609525462962</v>
      </c>
      <c r="AK576">
        <v>6</v>
      </c>
      <c r="AL576">
        <v>159.38999999999999</v>
      </c>
      <c r="AM576">
        <v>28.71</v>
      </c>
      <c r="AN576">
        <v>188.1</v>
      </c>
      <c r="AO576" s="14" t="e">
        <f>VLOOKUP(PaquetesTramos_estados_1[[#This Row],[tienda_stock]],#REF!,2,0)</f>
        <v>#REF!</v>
      </c>
      <c r="AP576" s="18">
        <v>1.0138888888888888</v>
      </c>
      <c r="AQ576" s="19" t="str">
        <f>IF(PaquetesTramos_estados_1[[#This Row],[estado_paquete]]="Empaquetado","listo",PaquetesTramos_estados_1[[#This Row],[pagado]]+(PaquetesTramos_estados_1[[#This Row],[Lead Time]]-1))</f>
        <v>listo</v>
      </c>
      <c r="AR576" s="16" t="str">
        <f ca="1">IF(PaquetesTramos_estados_1[[#This Row],[estado_paquete]]="empaquetado","listo",TEXT((DAY(TODAY())-DAY(PaquetesTramos_estados_1[[#This Row],[pagado]])),"dd")&amp;" Dias")</f>
        <v>listo</v>
      </c>
      <c r="AS576" s="14" t="str">
        <f ca="1">IF(PaquetesTramos_estados_1[[#This Row],[estado_paquete]]="Empaquetado","listo",IF(NOW()&lt;PaquetesTramos_estados_1[[#This Row],[TimeLimite]],"Dentro de Tiempo","Fuera de Tiempo"))</f>
        <v>listo</v>
      </c>
      <c r="AT576" s="19" t="str">
        <f t="shared" si="8"/>
        <v>14:37</v>
      </c>
    </row>
    <row r="577" spans="1:46" x14ac:dyDescent="0.25">
      <c r="A577" s="14" t="s">
        <v>3005</v>
      </c>
      <c r="B577" s="14" t="s">
        <v>17</v>
      </c>
      <c r="C577" s="14" t="s">
        <v>5</v>
      </c>
      <c r="D577" s="14" t="s">
        <v>1</v>
      </c>
      <c r="E577" s="14" t="s">
        <v>1</v>
      </c>
      <c r="F577" s="14" t="s">
        <v>19</v>
      </c>
      <c r="G577" s="14" t="s">
        <v>3</v>
      </c>
      <c r="H577" s="14" t="s">
        <v>288</v>
      </c>
      <c r="I577" s="14" t="s">
        <v>288</v>
      </c>
      <c r="J577" s="15">
        <v>45443</v>
      </c>
      <c r="K577" s="14" t="s">
        <v>3006</v>
      </c>
      <c r="L577" s="16">
        <v>45439.646608796298</v>
      </c>
      <c r="M577" s="16"/>
      <c r="N577" s="16"/>
      <c r="O577" s="14" t="s">
        <v>288</v>
      </c>
      <c r="P577" s="14" t="s">
        <v>288</v>
      </c>
      <c r="Q577" s="14" t="s">
        <v>288</v>
      </c>
      <c r="R577" s="14" t="s">
        <v>288</v>
      </c>
      <c r="S577" s="14" t="s">
        <v>288</v>
      </c>
      <c r="T577" s="14" t="s">
        <v>17</v>
      </c>
      <c r="U577" s="14" t="s">
        <v>18</v>
      </c>
      <c r="V577" s="14" t="s">
        <v>87</v>
      </c>
      <c r="W577" s="14" t="s">
        <v>288</v>
      </c>
      <c r="X577" s="14" t="s">
        <v>288</v>
      </c>
      <c r="Y577" s="14" t="s">
        <v>288</v>
      </c>
      <c r="Z577" s="14" t="s">
        <v>288</v>
      </c>
      <c r="AA577" s="14" t="s">
        <v>7</v>
      </c>
      <c r="AB577" s="14" t="s">
        <v>3007</v>
      </c>
      <c r="AC577" s="14" t="s">
        <v>8</v>
      </c>
      <c r="AD577" s="14" t="s">
        <v>27</v>
      </c>
      <c r="AE577" s="14" t="s">
        <v>5</v>
      </c>
      <c r="AF577" s="14" t="s">
        <v>290</v>
      </c>
      <c r="AG577" s="14" t="s">
        <v>291</v>
      </c>
      <c r="AH577" s="14" t="s">
        <v>3008</v>
      </c>
      <c r="AI577">
        <v>73530620</v>
      </c>
      <c r="AJ577" s="16">
        <v>45439.646608796298</v>
      </c>
      <c r="AK577">
        <v>1</v>
      </c>
      <c r="AL577">
        <v>61.19</v>
      </c>
      <c r="AM577">
        <v>11.01</v>
      </c>
      <c r="AN577">
        <v>72.2</v>
      </c>
      <c r="AO577" s="14" t="e">
        <f>VLOOKUP(PaquetesTramos_estados_1[[#This Row],[tienda_stock]],#REF!,2,0)</f>
        <v>#REF!</v>
      </c>
      <c r="AP577" s="18">
        <v>1.0138888888888888</v>
      </c>
      <c r="AQ577" s="19">
        <f>IF(PaquetesTramos_estados_1[[#This Row],[estado_paquete]]="Empaquetado","listo",PaquetesTramos_estados_1[[#This Row],[pagado]]+(PaquetesTramos_estados_1[[#This Row],[Lead Time]]-1))</f>
        <v>45439.660497685189</v>
      </c>
      <c r="AR577" s="16" t="e">
        <f ca="1">IF(PaquetesTramos_estados_1[[#This Row],[estado_paquete]]="empaquetado","listo",TEXT((DAY(TODAY())-DAY(PaquetesTramos_estados_1[[#This Row],[pagado]])),"dd")&amp;" Dias")</f>
        <v>#VALUE!</v>
      </c>
      <c r="AS5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577" s="19" t="str">
        <f t="shared" si="8"/>
        <v>15:31</v>
      </c>
    </row>
    <row r="578" spans="1:46" x14ac:dyDescent="0.25">
      <c r="A578" s="14" t="s">
        <v>3009</v>
      </c>
      <c r="B578" s="14" t="s">
        <v>292</v>
      </c>
      <c r="C578" s="14" t="s">
        <v>39</v>
      </c>
      <c r="D578" s="14" t="s">
        <v>40</v>
      </c>
      <c r="E578" s="14" t="s">
        <v>40</v>
      </c>
      <c r="F578" s="14" t="s">
        <v>40</v>
      </c>
      <c r="G578" s="14" t="s">
        <v>30</v>
      </c>
      <c r="H578" s="14" t="s">
        <v>3010</v>
      </c>
      <c r="I578" s="14" t="s">
        <v>288</v>
      </c>
      <c r="J578" s="15">
        <v>45446</v>
      </c>
      <c r="K578" s="14" t="s">
        <v>3011</v>
      </c>
      <c r="L578" s="16">
        <v>45439.680324074077</v>
      </c>
      <c r="M578" s="16">
        <v>45439.689768518518</v>
      </c>
      <c r="N578" s="16"/>
      <c r="O578" s="14" t="s">
        <v>288</v>
      </c>
      <c r="P578" s="14" t="s">
        <v>288</v>
      </c>
      <c r="Q578" s="14" t="s">
        <v>288</v>
      </c>
      <c r="R578" s="14" t="s">
        <v>288</v>
      </c>
      <c r="S578" s="14" t="s">
        <v>288</v>
      </c>
      <c r="T578" s="14" t="s">
        <v>292</v>
      </c>
      <c r="U578" s="14" t="s">
        <v>168</v>
      </c>
      <c r="V578" s="14" t="s">
        <v>6</v>
      </c>
      <c r="W578" s="14" t="s">
        <v>39</v>
      </c>
      <c r="X578" s="14" t="s">
        <v>40</v>
      </c>
      <c r="Y578" s="14" t="s">
        <v>40</v>
      </c>
      <c r="Z578" s="14" t="s">
        <v>40</v>
      </c>
      <c r="AA578" s="14" t="s">
        <v>7</v>
      </c>
      <c r="AB578" s="14" t="s">
        <v>3012</v>
      </c>
      <c r="AC578" s="14" t="s">
        <v>8</v>
      </c>
      <c r="AD578" s="14" t="s">
        <v>10</v>
      </c>
      <c r="AE578" s="14" t="s">
        <v>5</v>
      </c>
      <c r="AF578" s="14" t="s">
        <v>290</v>
      </c>
      <c r="AG578" s="14" t="s">
        <v>291</v>
      </c>
      <c r="AH578" s="14" t="s">
        <v>3013</v>
      </c>
      <c r="AI578">
        <v>75870834</v>
      </c>
      <c r="AJ578" s="16">
        <v>45439.680324074077</v>
      </c>
      <c r="AK578">
        <v>4</v>
      </c>
      <c r="AL578">
        <v>67.44</v>
      </c>
      <c r="AM578">
        <v>12.16</v>
      </c>
      <c r="AN578">
        <v>79.599999999999994</v>
      </c>
      <c r="AO578" s="14" t="e">
        <f>VLOOKUP(PaquetesTramos_estados_1[[#This Row],[tienda_stock]],#REF!,2,0)</f>
        <v>#REF!</v>
      </c>
      <c r="AP578" s="18">
        <v>1.0138888888888888</v>
      </c>
      <c r="AQ578" s="19" t="str">
        <f>IF(PaquetesTramos_estados_1[[#This Row],[estado_paquete]]="Empaquetado","listo",PaquetesTramos_estados_1[[#This Row],[pagado]]+(PaquetesTramos_estados_1[[#This Row],[Lead Time]]-1))</f>
        <v>listo</v>
      </c>
      <c r="AR578" s="16" t="str">
        <f ca="1">IF(PaquetesTramos_estados_1[[#This Row],[estado_paquete]]="empaquetado","listo",TEXT((DAY(TODAY())-DAY(PaquetesTramos_estados_1[[#This Row],[pagado]])),"dd")&amp;" Dias")</f>
        <v>listo</v>
      </c>
      <c r="AS578" s="14" t="str">
        <f ca="1">IF(PaquetesTramos_estados_1[[#This Row],[estado_paquete]]="Empaquetado","listo",IF(NOW()&lt;PaquetesTramos_estados_1[[#This Row],[TimeLimite]],"Dentro de Tiempo","Fuera de Tiempo"))</f>
        <v>listo</v>
      </c>
      <c r="AT578" s="19" t="str">
        <f t="shared" ref="AT578:AT641" si="9">TEXT(L578,"HH:MM")</f>
        <v>16:19</v>
      </c>
    </row>
    <row r="579" spans="1:46" x14ac:dyDescent="0.25">
      <c r="A579" s="14" t="s">
        <v>3014</v>
      </c>
      <c r="B579" s="14" t="s">
        <v>17</v>
      </c>
      <c r="C579" s="14" t="s">
        <v>145</v>
      </c>
      <c r="D579" s="14" t="s">
        <v>1</v>
      </c>
      <c r="E579" s="14" t="s">
        <v>1</v>
      </c>
      <c r="F579" s="14" t="s">
        <v>121</v>
      </c>
      <c r="G579" s="14" t="s">
        <v>30</v>
      </c>
      <c r="H579" s="14" t="s">
        <v>288</v>
      </c>
      <c r="I579" s="14" t="s">
        <v>288</v>
      </c>
      <c r="J579" s="15">
        <v>45441</v>
      </c>
      <c r="K579" s="14" t="s">
        <v>3015</v>
      </c>
      <c r="L579" s="16">
        <v>45439.689247685186</v>
      </c>
      <c r="M579" s="16"/>
      <c r="N579" s="16"/>
      <c r="O579" s="14" t="s">
        <v>288</v>
      </c>
      <c r="P579" s="14" t="s">
        <v>288</v>
      </c>
      <c r="Q579" s="14" t="s">
        <v>288</v>
      </c>
      <c r="R579" s="14" t="s">
        <v>288</v>
      </c>
      <c r="S579" s="14" t="s">
        <v>288</v>
      </c>
      <c r="T579" s="14" t="s">
        <v>17</v>
      </c>
      <c r="U579" s="14" t="s">
        <v>144</v>
      </c>
      <c r="V579" s="14" t="s">
        <v>6</v>
      </c>
      <c r="W579" s="14" t="s">
        <v>145</v>
      </c>
      <c r="X579" s="14" t="s">
        <v>1</v>
      </c>
      <c r="Y579" s="14" t="s">
        <v>1</v>
      </c>
      <c r="Z579" s="14" t="s">
        <v>121</v>
      </c>
      <c r="AA579" s="14" t="s">
        <v>7</v>
      </c>
      <c r="AB579" s="14" t="s">
        <v>3016</v>
      </c>
      <c r="AC579" s="14" t="s">
        <v>8</v>
      </c>
      <c r="AD579" s="14" t="s">
        <v>27</v>
      </c>
      <c r="AE579" s="14" t="s">
        <v>5</v>
      </c>
      <c r="AF579" s="14" t="s">
        <v>290</v>
      </c>
      <c r="AG579" s="14" t="s">
        <v>291</v>
      </c>
      <c r="AH579" s="14" t="s">
        <v>3017</v>
      </c>
      <c r="AI579">
        <v>9899885</v>
      </c>
      <c r="AJ579" s="16">
        <v>45439.689247685186</v>
      </c>
      <c r="AK579">
        <v>1</v>
      </c>
      <c r="AL579">
        <v>110.93</v>
      </c>
      <c r="AM579">
        <v>19.97</v>
      </c>
      <c r="AN579">
        <v>130.9</v>
      </c>
      <c r="AO579" s="14" t="e">
        <f>VLOOKUP(PaquetesTramos_estados_1[[#This Row],[tienda_stock]],#REF!,2,0)</f>
        <v>#REF!</v>
      </c>
      <c r="AP579" s="18">
        <v>1.0138888888888888</v>
      </c>
      <c r="AQ579" s="19">
        <f>IF(PaquetesTramos_estados_1[[#This Row],[estado_paquete]]="Empaquetado","listo",PaquetesTramos_estados_1[[#This Row],[pagado]]+(PaquetesTramos_estados_1[[#This Row],[Lead Time]]-1))</f>
        <v>45439.703136574077</v>
      </c>
      <c r="AR579" s="16" t="e">
        <f ca="1">IF(PaquetesTramos_estados_1[[#This Row],[estado_paquete]]="empaquetado","listo",TEXT((DAY(TODAY())-DAY(PaquetesTramos_estados_1[[#This Row],[pagado]])),"dd")&amp;" Dias")</f>
        <v>#VALUE!</v>
      </c>
      <c r="AS5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579" s="19" t="str">
        <f t="shared" si="9"/>
        <v>16:32</v>
      </c>
    </row>
    <row r="580" spans="1:46" x14ac:dyDescent="0.25">
      <c r="A580" s="14" t="s">
        <v>3018</v>
      </c>
      <c r="B580" s="14" t="s">
        <v>17</v>
      </c>
      <c r="C580" s="14" t="s">
        <v>126</v>
      </c>
      <c r="D580" s="14" t="s">
        <v>91</v>
      </c>
      <c r="E580" s="14" t="s">
        <v>91</v>
      </c>
      <c r="F580" s="14" t="s">
        <v>91</v>
      </c>
      <c r="G580" s="14" t="s">
        <v>30</v>
      </c>
      <c r="H580" s="14" t="s">
        <v>288</v>
      </c>
      <c r="I580" s="14" t="s">
        <v>288</v>
      </c>
      <c r="J580" s="15">
        <v>45448</v>
      </c>
      <c r="K580" s="14" t="s">
        <v>3019</v>
      </c>
      <c r="L580" s="16">
        <v>45439.693483796298</v>
      </c>
      <c r="M580" s="16"/>
      <c r="N580" s="16"/>
      <c r="O580" s="14" t="s">
        <v>288</v>
      </c>
      <c r="P580" s="14" t="s">
        <v>288</v>
      </c>
      <c r="Q580" s="14" t="s">
        <v>288</v>
      </c>
      <c r="R580" s="14" t="s">
        <v>288</v>
      </c>
      <c r="S580" s="14" t="s">
        <v>288</v>
      </c>
      <c r="T580" s="14" t="s">
        <v>17</v>
      </c>
      <c r="U580" s="14" t="s">
        <v>34</v>
      </c>
      <c r="V580" s="14" t="s">
        <v>6</v>
      </c>
      <c r="W580" s="14" t="s">
        <v>126</v>
      </c>
      <c r="X580" s="14" t="s">
        <v>91</v>
      </c>
      <c r="Y580" s="14" t="s">
        <v>91</v>
      </c>
      <c r="Z580" s="14" t="s">
        <v>91</v>
      </c>
      <c r="AA580" s="14" t="s">
        <v>7</v>
      </c>
      <c r="AB580" s="14" t="s">
        <v>3020</v>
      </c>
      <c r="AC580" s="14" t="s">
        <v>8</v>
      </c>
      <c r="AD580" s="14" t="s">
        <v>9</v>
      </c>
      <c r="AE580" s="14" t="s">
        <v>126</v>
      </c>
      <c r="AF580" s="14" t="s">
        <v>290</v>
      </c>
      <c r="AG580" s="14" t="s">
        <v>291</v>
      </c>
      <c r="AH580" s="14" t="s">
        <v>3021</v>
      </c>
      <c r="AI580">
        <v>42050017</v>
      </c>
      <c r="AJ580" s="16">
        <v>45439.693483796298</v>
      </c>
      <c r="AK580">
        <v>1</v>
      </c>
      <c r="AL580">
        <v>54.91</v>
      </c>
      <c r="AM580">
        <v>9.89</v>
      </c>
      <c r="AN580">
        <v>64.8</v>
      </c>
      <c r="AO580" s="14" t="e">
        <f>VLOOKUP(PaquetesTramos_estados_1[[#This Row],[tienda_stock]],#REF!,2,0)</f>
        <v>#REF!</v>
      </c>
      <c r="AP580" s="18">
        <v>1.0138888888888888</v>
      </c>
      <c r="AQ580" s="19">
        <f>IF(PaquetesTramos_estados_1[[#This Row],[estado_paquete]]="Empaquetado","listo",PaquetesTramos_estados_1[[#This Row],[pagado]]+(PaquetesTramos_estados_1[[#This Row],[Lead Time]]-1))</f>
        <v>45439.707372685189</v>
      </c>
      <c r="AR580" s="16" t="e">
        <f ca="1">IF(PaquetesTramos_estados_1[[#This Row],[estado_paquete]]="empaquetado","listo",TEXT((DAY(TODAY())-DAY(PaquetesTramos_estados_1[[#This Row],[pagado]])),"dd")&amp;" Dias")</f>
        <v>#VALUE!</v>
      </c>
      <c r="AS5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580" s="19" t="str">
        <f t="shared" si="9"/>
        <v>16:38</v>
      </c>
    </row>
    <row r="581" spans="1:46" x14ac:dyDescent="0.25">
      <c r="A581" s="14" t="s">
        <v>3022</v>
      </c>
      <c r="B581" s="14" t="s">
        <v>17</v>
      </c>
      <c r="C581" s="14" t="s">
        <v>5</v>
      </c>
      <c r="D581" s="14" t="s">
        <v>1</v>
      </c>
      <c r="E581" s="14" t="s">
        <v>1</v>
      </c>
      <c r="F581" s="14" t="s">
        <v>19</v>
      </c>
      <c r="G581" s="14" t="s">
        <v>3</v>
      </c>
      <c r="H581" s="14" t="s">
        <v>288</v>
      </c>
      <c r="I581" s="14" t="s">
        <v>288</v>
      </c>
      <c r="J581" s="15">
        <v>45443</v>
      </c>
      <c r="K581" s="14" t="s">
        <v>3023</v>
      </c>
      <c r="L581" s="16">
        <v>45439.746412037035</v>
      </c>
      <c r="M581" s="16"/>
      <c r="N581" s="16"/>
      <c r="O581" s="14" t="s">
        <v>288</v>
      </c>
      <c r="P581" s="14" t="s">
        <v>288</v>
      </c>
      <c r="Q581" s="14" t="s">
        <v>288</v>
      </c>
      <c r="R581" s="14" t="s">
        <v>288</v>
      </c>
      <c r="S581" s="14" t="s">
        <v>288</v>
      </c>
      <c r="T581" s="14" t="s">
        <v>17</v>
      </c>
      <c r="U581" s="14" t="s">
        <v>18</v>
      </c>
      <c r="V581" s="14" t="s">
        <v>6</v>
      </c>
      <c r="W581" s="14" t="s">
        <v>154</v>
      </c>
      <c r="X581" s="14" t="s">
        <v>91</v>
      </c>
      <c r="Y581" s="14" t="s">
        <v>91</v>
      </c>
      <c r="Z581" s="14" t="s">
        <v>91</v>
      </c>
      <c r="AA581" s="14" t="s">
        <v>7</v>
      </c>
      <c r="AB581" s="14" t="s">
        <v>3024</v>
      </c>
      <c r="AC581" s="14" t="s">
        <v>8</v>
      </c>
      <c r="AD581" s="14" t="s">
        <v>9</v>
      </c>
      <c r="AE581" s="14" t="s">
        <v>154</v>
      </c>
      <c r="AF581" s="14" t="s">
        <v>290</v>
      </c>
      <c r="AG581" s="14" t="s">
        <v>291</v>
      </c>
      <c r="AH581" s="14" t="s">
        <v>3025</v>
      </c>
      <c r="AI581">
        <v>29385275</v>
      </c>
      <c r="AJ581" s="16">
        <v>45439.746412037035</v>
      </c>
      <c r="AK581">
        <v>2</v>
      </c>
      <c r="AL581">
        <v>202.37</v>
      </c>
      <c r="AM581">
        <v>36.43</v>
      </c>
      <c r="AN581">
        <v>238.8</v>
      </c>
      <c r="AO581" s="14" t="e">
        <f>VLOOKUP(PaquetesTramos_estados_1[[#This Row],[tienda_stock]],#REF!,2,0)</f>
        <v>#REF!</v>
      </c>
      <c r="AP581" s="18">
        <v>1.0138888888888888</v>
      </c>
      <c r="AQ581" s="19">
        <f>IF(PaquetesTramos_estados_1[[#This Row],[estado_paquete]]="Empaquetado","listo",PaquetesTramos_estados_1[[#This Row],[pagado]]+(PaquetesTramos_estados_1[[#This Row],[Lead Time]]-1))</f>
        <v>45439.760300925926</v>
      </c>
      <c r="AR581" s="16" t="e">
        <f ca="1">IF(PaquetesTramos_estados_1[[#This Row],[estado_paquete]]="empaquetado","listo",TEXT((DAY(TODAY())-DAY(PaquetesTramos_estados_1[[#This Row],[pagado]])),"dd")&amp;" Dias")</f>
        <v>#VALUE!</v>
      </c>
      <c r="AS5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581" s="19" t="str">
        <f t="shared" si="9"/>
        <v>17:54</v>
      </c>
    </row>
    <row r="582" spans="1:46" x14ac:dyDescent="0.25">
      <c r="A582" s="14" t="s">
        <v>3026</v>
      </c>
      <c r="B582" s="14" t="s">
        <v>20</v>
      </c>
      <c r="C582" s="14" t="s">
        <v>305</v>
      </c>
      <c r="D582" s="14" t="s">
        <v>29</v>
      </c>
      <c r="E582" s="14" t="s">
        <v>236</v>
      </c>
      <c r="F582" s="14" t="s">
        <v>235</v>
      </c>
      <c r="G582" s="14" t="s">
        <v>35</v>
      </c>
      <c r="H582" s="14" t="s">
        <v>288</v>
      </c>
      <c r="I582" s="14" t="s">
        <v>288</v>
      </c>
      <c r="J582" s="15">
        <v>45444</v>
      </c>
      <c r="K582" s="14" t="s">
        <v>3027</v>
      </c>
      <c r="L582" s="16">
        <v>45439.830625000002</v>
      </c>
      <c r="M582" s="16"/>
      <c r="N582" s="16"/>
      <c r="O582" s="14" t="s">
        <v>288</v>
      </c>
      <c r="P582" s="14" t="s">
        <v>288</v>
      </c>
      <c r="Q582" s="14" t="s">
        <v>288</v>
      </c>
      <c r="R582" s="14" t="s">
        <v>288</v>
      </c>
      <c r="S582" s="14" t="s">
        <v>288</v>
      </c>
      <c r="T582" s="14" t="s">
        <v>20</v>
      </c>
      <c r="U582" s="14" t="s">
        <v>5</v>
      </c>
      <c r="V582" s="14" t="s">
        <v>6</v>
      </c>
      <c r="W582" s="14" t="s">
        <v>305</v>
      </c>
      <c r="X582" s="14" t="s">
        <v>29</v>
      </c>
      <c r="Y582" s="14" t="s">
        <v>236</v>
      </c>
      <c r="Z582" s="14" t="s">
        <v>235</v>
      </c>
      <c r="AA582" s="14" t="s">
        <v>7</v>
      </c>
      <c r="AB582" s="14" t="s">
        <v>3028</v>
      </c>
      <c r="AC582" s="14" t="s">
        <v>8</v>
      </c>
      <c r="AD582" s="14" t="s">
        <v>93</v>
      </c>
      <c r="AE582" s="14" t="s">
        <v>5</v>
      </c>
      <c r="AF582" s="14" t="s">
        <v>290</v>
      </c>
      <c r="AG582" s="14" t="s">
        <v>291</v>
      </c>
      <c r="AH582" s="14" t="s">
        <v>3029</v>
      </c>
      <c r="AI582">
        <v>43439843</v>
      </c>
      <c r="AJ582" s="16">
        <v>45439.830625000002</v>
      </c>
      <c r="AK582">
        <v>1</v>
      </c>
      <c r="AL582">
        <v>29.49</v>
      </c>
      <c r="AM582">
        <v>5.31</v>
      </c>
      <c r="AN582">
        <v>34.799999999999997</v>
      </c>
      <c r="AO582" s="14" t="e">
        <f>VLOOKUP(PaquetesTramos_estados_1[[#This Row],[tienda_stock]],#REF!,2,0)</f>
        <v>#REF!</v>
      </c>
      <c r="AP582" s="18">
        <v>1.0138888888888888</v>
      </c>
      <c r="AQ582" s="19">
        <f>IF(PaquetesTramos_estados_1[[#This Row],[estado_paquete]]="Empaquetado","listo",PaquetesTramos_estados_1[[#This Row],[pagado]]+(PaquetesTramos_estados_1[[#This Row],[Lead Time]]-1))</f>
        <v>45439.844513888893</v>
      </c>
      <c r="AR582" s="16" t="e">
        <f ca="1">IF(PaquetesTramos_estados_1[[#This Row],[estado_paquete]]="empaquetado","listo",TEXT((DAY(TODAY())-DAY(PaquetesTramos_estados_1[[#This Row],[pagado]])),"dd")&amp;" Dias")</f>
        <v>#VALUE!</v>
      </c>
      <c r="AS5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582" s="19" t="str">
        <f t="shared" si="9"/>
        <v>19:56</v>
      </c>
    </row>
    <row r="583" spans="1:46" x14ac:dyDescent="0.25">
      <c r="A583" s="14" t="s">
        <v>3030</v>
      </c>
      <c r="B583" s="14" t="s">
        <v>292</v>
      </c>
      <c r="C583" s="14" t="s">
        <v>156</v>
      </c>
      <c r="D583" s="14" t="s">
        <v>46</v>
      </c>
      <c r="E583" s="14" t="s">
        <v>157</v>
      </c>
      <c r="F583" s="14" t="s">
        <v>158</v>
      </c>
      <c r="G583" s="14" t="s">
        <v>35</v>
      </c>
      <c r="H583" s="14" t="s">
        <v>288</v>
      </c>
      <c r="I583" s="14" t="s">
        <v>288</v>
      </c>
      <c r="J583" s="15">
        <v>45442</v>
      </c>
      <c r="K583" s="14" t="s">
        <v>3031</v>
      </c>
      <c r="L583" s="16">
        <v>45439.831828703704</v>
      </c>
      <c r="M583" s="16">
        <v>45440.296284722222</v>
      </c>
      <c r="N583" s="16"/>
      <c r="O583" s="14" t="s">
        <v>288</v>
      </c>
      <c r="P583" s="14" t="s">
        <v>288</v>
      </c>
      <c r="Q583" s="14" t="s">
        <v>288</v>
      </c>
      <c r="R583" s="14" t="s">
        <v>288</v>
      </c>
      <c r="S583" s="14" t="s">
        <v>288</v>
      </c>
      <c r="T583" s="14" t="s">
        <v>292</v>
      </c>
      <c r="U583" s="14" t="s">
        <v>5</v>
      </c>
      <c r="V583" s="14" t="s">
        <v>6</v>
      </c>
      <c r="W583" s="14" t="s">
        <v>156</v>
      </c>
      <c r="X583" s="14" t="s">
        <v>46</v>
      </c>
      <c r="Y583" s="14" t="s">
        <v>157</v>
      </c>
      <c r="Z583" s="14" t="s">
        <v>158</v>
      </c>
      <c r="AA583" s="14" t="s">
        <v>7</v>
      </c>
      <c r="AB583" s="14" t="s">
        <v>3032</v>
      </c>
      <c r="AC583" s="14" t="s">
        <v>8</v>
      </c>
      <c r="AD583" s="14" t="s">
        <v>9</v>
      </c>
      <c r="AE583" s="14" t="s">
        <v>156</v>
      </c>
      <c r="AF583" s="14" t="s">
        <v>290</v>
      </c>
      <c r="AG583" s="14" t="s">
        <v>291</v>
      </c>
      <c r="AH583" s="14" t="s">
        <v>3033</v>
      </c>
      <c r="AI583">
        <v>70145892</v>
      </c>
      <c r="AJ583" s="16">
        <v>45439.831828703704</v>
      </c>
      <c r="AK583">
        <v>1</v>
      </c>
      <c r="AL583">
        <v>91.61</v>
      </c>
      <c r="AM583">
        <v>16.489999999999998</v>
      </c>
      <c r="AN583">
        <v>108.1</v>
      </c>
      <c r="AO583" s="14" t="e">
        <f>VLOOKUP(PaquetesTramos_estados_1[[#This Row],[tienda_stock]],#REF!,2,0)</f>
        <v>#REF!</v>
      </c>
      <c r="AP583" s="18">
        <v>1.0138888888888888</v>
      </c>
      <c r="AQ583" s="19" t="str">
        <f>IF(PaquetesTramos_estados_1[[#This Row],[estado_paquete]]="Empaquetado","listo",PaquetesTramos_estados_1[[#This Row],[pagado]]+(PaquetesTramos_estados_1[[#This Row],[Lead Time]]-1))</f>
        <v>listo</v>
      </c>
      <c r="AR583" s="16" t="str">
        <f ca="1">IF(PaquetesTramos_estados_1[[#This Row],[estado_paquete]]="empaquetado","listo",TEXT((DAY(TODAY())-DAY(PaquetesTramos_estados_1[[#This Row],[pagado]])),"dd")&amp;" Dias")</f>
        <v>listo</v>
      </c>
      <c r="AS583" s="14" t="str">
        <f ca="1">IF(PaquetesTramos_estados_1[[#This Row],[estado_paquete]]="Empaquetado","listo",IF(NOW()&lt;PaquetesTramos_estados_1[[#This Row],[TimeLimite]],"Dentro de Tiempo","Fuera de Tiempo"))</f>
        <v>listo</v>
      </c>
      <c r="AT583" s="19" t="str">
        <f t="shared" si="9"/>
        <v>19:57</v>
      </c>
    </row>
    <row r="584" spans="1:46" x14ac:dyDescent="0.25">
      <c r="A584" s="14" t="s">
        <v>3034</v>
      </c>
      <c r="B584" s="14" t="s">
        <v>292</v>
      </c>
      <c r="C584" s="14" t="s">
        <v>52</v>
      </c>
      <c r="D584" s="14" t="s">
        <v>53</v>
      </c>
      <c r="E584" s="14" t="s">
        <v>54</v>
      </c>
      <c r="F584" s="14" t="s">
        <v>55</v>
      </c>
      <c r="G584" s="14" t="s">
        <v>35</v>
      </c>
      <c r="H584" s="14" t="s">
        <v>288</v>
      </c>
      <c r="I584" s="14" t="s">
        <v>288</v>
      </c>
      <c r="J584" s="15">
        <v>45444</v>
      </c>
      <c r="K584" s="14" t="s">
        <v>3035</v>
      </c>
      <c r="L584" s="16">
        <v>45439.869432870371</v>
      </c>
      <c r="M584" s="16">
        <v>45440.219467592593</v>
      </c>
      <c r="N584" s="16"/>
      <c r="O584" s="14" t="s">
        <v>288</v>
      </c>
      <c r="P584" s="14" t="s">
        <v>288</v>
      </c>
      <c r="Q584" s="14" t="s">
        <v>288</v>
      </c>
      <c r="R584" s="14" t="s">
        <v>288</v>
      </c>
      <c r="S584" s="14" t="s">
        <v>288</v>
      </c>
      <c r="T584" s="14" t="s">
        <v>292</v>
      </c>
      <c r="U584" s="14" t="s">
        <v>5</v>
      </c>
      <c r="V584" s="14" t="s">
        <v>6</v>
      </c>
      <c r="W584" s="14" t="s">
        <v>52</v>
      </c>
      <c r="X584" s="14" t="s">
        <v>53</v>
      </c>
      <c r="Y584" s="14" t="s">
        <v>54</v>
      </c>
      <c r="Z584" s="14" t="s">
        <v>55</v>
      </c>
      <c r="AA584" s="14" t="s">
        <v>7</v>
      </c>
      <c r="AB584" s="14" t="s">
        <v>3036</v>
      </c>
      <c r="AC584" s="14" t="s">
        <v>8</v>
      </c>
      <c r="AD584" s="14" t="s">
        <v>10</v>
      </c>
      <c r="AE584" s="14" t="s">
        <v>52</v>
      </c>
      <c r="AF584" s="14" t="s">
        <v>290</v>
      </c>
      <c r="AG584" s="14" t="s">
        <v>291</v>
      </c>
      <c r="AH584" s="14" t="s">
        <v>3037</v>
      </c>
      <c r="AI584">
        <v>47444182</v>
      </c>
      <c r="AJ584" s="16">
        <v>45439.869432870371</v>
      </c>
      <c r="AK584">
        <v>2</v>
      </c>
      <c r="AL584">
        <v>181.02</v>
      </c>
      <c r="AM584">
        <v>32.58</v>
      </c>
      <c r="AN584">
        <v>213.6</v>
      </c>
      <c r="AO584" s="14" t="e">
        <f>VLOOKUP(PaquetesTramos_estados_1[[#This Row],[tienda_stock]],#REF!,2,0)</f>
        <v>#REF!</v>
      </c>
      <c r="AP584" s="18">
        <v>1.0138888888888888</v>
      </c>
      <c r="AQ584" s="19" t="str">
        <f>IF(PaquetesTramos_estados_1[[#This Row],[estado_paquete]]="Empaquetado","listo",PaquetesTramos_estados_1[[#This Row],[pagado]]+(PaquetesTramos_estados_1[[#This Row],[Lead Time]]-1))</f>
        <v>listo</v>
      </c>
      <c r="AR584" s="16" t="str">
        <f ca="1">IF(PaquetesTramos_estados_1[[#This Row],[estado_paquete]]="empaquetado","listo",TEXT((DAY(TODAY())-DAY(PaquetesTramos_estados_1[[#This Row],[pagado]])),"dd")&amp;" Dias")</f>
        <v>listo</v>
      </c>
      <c r="AS584" s="14" t="str">
        <f ca="1">IF(PaquetesTramos_estados_1[[#This Row],[estado_paquete]]="Empaquetado","listo",IF(NOW()&lt;PaquetesTramos_estados_1[[#This Row],[TimeLimite]],"Dentro de Tiempo","Fuera de Tiempo"))</f>
        <v>listo</v>
      </c>
      <c r="AT584" s="19" t="str">
        <f t="shared" si="9"/>
        <v>20:51</v>
      </c>
    </row>
    <row r="585" spans="1:46" x14ac:dyDescent="0.25">
      <c r="A585" s="14" t="s">
        <v>3038</v>
      </c>
      <c r="B585" s="14" t="s">
        <v>17</v>
      </c>
      <c r="C585" s="14" t="s">
        <v>2765</v>
      </c>
      <c r="D585" s="14" t="s">
        <v>1</v>
      </c>
      <c r="E585" s="14" t="s">
        <v>137</v>
      </c>
      <c r="F585" s="14" t="s">
        <v>138</v>
      </c>
      <c r="G585" s="14" t="s">
        <v>30</v>
      </c>
      <c r="H585" s="14" t="s">
        <v>288</v>
      </c>
      <c r="I585" s="14" t="s">
        <v>288</v>
      </c>
      <c r="J585" s="15">
        <v>45448</v>
      </c>
      <c r="K585" s="14" t="s">
        <v>3039</v>
      </c>
      <c r="L585" s="16">
        <v>45439.8671412037</v>
      </c>
      <c r="M585" s="16"/>
      <c r="N585" s="16"/>
      <c r="O585" s="14" t="s">
        <v>288</v>
      </c>
      <c r="P585" s="14" t="s">
        <v>288</v>
      </c>
      <c r="Q585" s="14" t="s">
        <v>288</v>
      </c>
      <c r="R585" s="14" t="s">
        <v>288</v>
      </c>
      <c r="S585" s="14" t="s">
        <v>288</v>
      </c>
      <c r="T585" s="14" t="s">
        <v>17</v>
      </c>
      <c r="U585" s="14" t="s">
        <v>151</v>
      </c>
      <c r="V585" s="14" t="s">
        <v>6</v>
      </c>
      <c r="W585" s="14" t="s">
        <v>2765</v>
      </c>
      <c r="X585" s="14" t="s">
        <v>1</v>
      </c>
      <c r="Y585" s="14" t="s">
        <v>137</v>
      </c>
      <c r="Z585" s="14" t="s">
        <v>138</v>
      </c>
      <c r="AA585" s="14" t="s">
        <v>7</v>
      </c>
      <c r="AB585" s="14" t="s">
        <v>3040</v>
      </c>
      <c r="AC585" s="14" t="s">
        <v>8</v>
      </c>
      <c r="AD585" s="14" t="s">
        <v>32</v>
      </c>
      <c r="AE585" s="14" t="s">
        <v>5</v>
      </c>
      <c r="AF585" s="14" t="s">
        <v>290</v>
      </c>
      <c r="AG585" s="14" t="s">
        <v>291</v>
      </c>
      <c r="AH585" s="14" t="s">
        <v>3041</v>
      </c>
      <c r="AI585">
        <v>15763770</v>
      </c>
      <c r="AJ585" s="16">
        <v>45439.8671412037</v>
      </c>
      <c r="AK585">
        <v>3</v>
      </c>
      <c r="AL585">
        <v>113.88</v>
      </c>
      <c r="AM585">
        <v>20.52</v>
      </c>
      <c r="AN585">
        <v>134.4</v>
      </c>
      <c r="AO585" s="14" t="e">
        <f>VLOOKUP(PaquetesTramos_estados_1[[#This Row],[tienda_stock]],#REF!,2,0)</f>
        <v>#REF!</v>
      </c>
      <c r="AP585" s="18">
        <v>1.0138888888888888</v>
      </c>
      <c r="AQ585" s="19">
        <f>IF(PaquetesTramos_estados_1[[#This Row],[estado_paquete]]="Empaquetado","listo",PaquetesTramos_estados_1[[#This Row],[pagado]]+(PaquetesTramos_estados_1[[#This Row],[Lead Time]]-1))</f>
        <v>45439.881030092591</v>
      </c>
      <c r="AR585" s="16" t="e">
        <f ca="1">IF(PaquetesTramos_estados_1[[#This Row],[estado_paquete]]="empaquetado","listo",TEXT((DAY(TODAY())-DAY(PaquetesTramos_estados_1[[#This Row],[pagado]])),"dd")&amp;" Dias")</f>
        <v>#VALUE!</v>
      </c>
      <c r="AS5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585" s="19" t="str">
        <f t="shared" si="9"/>
        <v>20:48</v>
      </c>
    </row>
    <row r="586" spans="1:46" x14ac:dyDescent="0.25">
      <c r="A586" s="14" t="s">
        <v>3042</v>
      </c>
      <c r="B586" s="14" t="s">
        <v>292</v>
      </c>
      <c r="C586" s="14" t="s">
        <v>5</v>
      </c>
      <c r="D586" s="14" t="s">
        <v>1</v>
      </c>
      <c r="E586" s="14" t="s">
        <v>1</v>
      </c>
      <c r="F586" s="14" t="s">
        <v>19</v>
      </c>
      <c r="G586" s="14" t="s">
        <v>332</v>
      </c>
      <c r="H586" s="14" t="s">
        <v>288</v>
      </c>
      <c r="I586" s="14" t="s">
        <v>288</v>
      </c>
      <c r="J586" s="15">
        <v>45443</v>
      </c>
      <c r="K586" s="14" t="s">
        <v>3043</v>
      </c>
      <c r="L586" s="16">
        <v>45439.8671412037</v>
      </c>
      <c r="M586" s="16">
        <v>45439.95113425926</v>
      </c>
      <c r="N586" s="16"/>
      <c r="O586" s="14" t="s">
        <v>288</v>
      </c>
      <c r="P586" s="14" t="s">
        <v>288</v>
      </c>
      <c r="Q586" s="14" t="s">
        <v>288</v>
      </c>
      <c r="R586" s="14" t="s">
        <v>288</v>
      </c>
      <c r="S586" s="14" t="s">
        <v>288</v>
      </c>
      <c r="T586" s="14" t="s">
        <v>292</v>
      </c>
      <c r="U586" s="14" t="s">
        <v>36</v>
      </c>
      <c r="V586" s="14" t="s">
        <v>6</v>
      </c>
      <c r="W586" s="14" t="s">
        <v>2765</v>
      </c>
      <c r="X586" s="14" t="s">
        <v>1</v>
      </c>
      <c r="Y586" s="14" t="s">
        <v>137</v>
      </c>
      <c r="Z586" s="14" t="s">
        <v>138</v>
      </c>
      <c r="AA586" s="14" t="s">
        <v>7</v>
      </c>
      <c r="AB586" s="14" t="s">
        <v>3040</v>
      </c>
      <c r="AC586" s="14" t="s">
        <v>8</v>
      </c>
      <c r="AD586" s="14" t="s">
        <v>32</v>
      </c>
      <c r="AE586" s="14" t="s">
        <v>5</v>
      </c>
      <c r="AF586" s="14" t="s">
        <v>290</v>
      </c>
      <c r="AG586" s="14" t="s">
        <v>291</v>
      </c>
      <c r="AH586" s="14" t="s">
        <v>3041</v>
      </c>
      <c r="AI586">
        <v>15763770</v>
      </c>
      <c r="AJ586" s="16">
        <v>45439.8671412037</v>
      </c>
      <c r="AK586">
        <v>3</v>
      </c>
      <c r="AL586">
        <v>113.88</v>
      </c>
      <c r="AM586">
        <v>20.52</v>
      </c>
      <c r="AN586">
        <v>134.4</v>
      </c>
      <c r="AO586" s="14" t="e">
        <f>VLOOKUP(PaquetesTramos_estados_1[[#This Row],[tienda_stock]],#REF!,2,0)</f>
        <v>#REF!</v>
      </c>
      <c r="AP586" s="18">
        <v>1.0138888888888888</v>
      </c>
      <c r="AQ586" s="19" t="str">
        <f>IF(PaquetesTramos_estados_1[[#This Row],[estado_paquete]]="Empaquetado","listo",PaquetesTramos_estados_1[[#This Row],[pagado]]+(PaquetesTramos_estados_1[[#This Row],[Lead Time]]-1))</f>
        <v>listo</v>
      </c>
      <c r="AR586" s="16" t="str">
        <f ca="1">IF(PaquetesTramos_estados_1[[#This Row],[estado_paquete]]="empaquetado","listo",TEXT((DAY(TODAY())-DAY(PaquetesTramos_estados_1[[#This Row],[pagado]])),"dd")&amp;" Dias")</f>
        <v>listo</v>
      </c>
      <c r="AS586" s="14" t="str">
        <f ca="1">IF(PaquetesTramos_estados_1[[#This Row],[estado_paquete]]="Empaquetado","listo",IF(NOW()&lt;PaquetesTramos_estados_1[[#This Row],[TimeLimite]],"Dentro de Tiempo","Fuera de Tiempo"))</f>
        <v>listo</v>
      </c>
      <c r="AT586" s="19" t="str">
        <f t="shared" si="9"/>
        <v>20:48</v>
      </c>
    </row>
    <row r="587" spans="1:46" x14ac:dyDescent="0.25">
      <c r="A587" s="14" t="s">
        <v>3044</v>
      </c>
      <c r="B587" s="14" t="s">
        <v>17</v>
      </c>
      <c r="C587" s="14" t="s">
        <v>130</v>
      </c>
      <c r="D587" s="14" t="s">
        <v>96</v>
      </c>
      <c r="E587" s="14" t="s">
        <v>131</v>
      </c>
      <c r="F587" s="14" t="s">
        <v>131</v>
      </c>
      <c r="G587" s="14" t="s">
        <v>30</v>
      </c>
      <c r="H587" s="14" t="s">
        <v>288</v>
      </c>
      <c r="I587" s="14" t="s">
        <v>288</v>
      </c>
      <c r="J587" s="15">
        <v>45448</v>
      </c>
      <c r="K587" s="14" t="s">
        <v>3045</v>
      </c>
      <c r="L587" s="16">
        <v>45439.877268518518</v>
      </c>
      <c r="M587" s="16"/>
      <c r="N587" s="16"/>
      <c r="O587" s="14" t="s">
        <v>288</v>
      </c>
      <c r="P587" s="14" t="s">
        <v>288</v>
      </c>
      <c r="Q587" s="14" t="s">
        <v>288</v>
      </c>
      <c r="R587" s="14" t="s">
        <v>288</v>
      </c>
      <c r="S587" s="14" t="s">
        <v>288</v>
      </c>
      <c r="T587" s="14" t="s">
        <v>17</v>
      </c>
      <c r="U587" s="14" t="s">
        <v>41</v>
      </c>
      <c r="V587" s="14" t="s">
        <v>6</v>
      </c>
      <c r="W587" s="14" t="s">
        <v>130</v>
      </c>
      <c r="X587" s="14" t="s">
        <v>96</v>
      </c>
      <c r="Y587" s="14" t="s">
        <v>131</v>
      </c>
      <c r="Z587" s="14" t="s">
        <v>131</v>
      </c>
      <c r="AA587" s="14" t="s">
        <v>7</v>
      </c>
      <c r="AB587" s="14" t="s">
        <v>3046</v>
      </c>
      <c r="AC587" s="14" t="s">
        <v>8</v>
      </c>
      <c r="AD587" s="14" t="s">
        <v>32</v>
      </c>
      <c r="AE587" s="14" t="s">
        <v>5</v>
      </c>
      <c r="AF587" s="14" t="s">
        <v>290</v>
      </c>
      <c r="AG587" s="14" t="s">
        <v>291</v>
      </c>
      <c r="AH587" s="14" t="s">
        <v>3047</v>
      </c>
      <c r="AI587">
        <v>47660763</v>
      </c>
      <c r="AJ587" s="16">
        <v>45439.877268518518</v>
      </c>
      <c r="AK587">
        <v>3</v>
      </c>
      <c r="AL587">
        <v>85.92</v>
      </c>
      <c r="AM587">
        <v>15.48</v>
      </c>
      <c r="AN587">
        <v>101.4</v>
      </c>
      <c r="AO587" s="14" t="e">
        <f>VLOOKUP(PaquetesTramos_estados_1[[#This Row],[tienda_stock]],#REF!,2,0)</f>
        <v>#REF!</v>
      </c>
      <c r="AP587" s="18">
        <v>1.0138888888888888</v>
      </c>
      <c r="AQ587" s="19">
        <f>IF(PaquetesTramos_estados_1[[#This Row],[estado_paquete]]="Empaquetado","listo",PaquetesTramos_estados_1[[#This Row],[pagado]]+(PaquetesTramos_estados_1[[#This Row],[Lead Time]]-1))</f>
        <v>45439.891157407408</v>
      </c>
      <c r="AR587" s="16" t="e">
        <f ca="1">IF(PaquetesTramos_estados_1[[#This Row],[estado_paquete]]="empaquetado","listo",TEXT((DAY(TODAY())-DAY(PaquetesTramos_estados_1[[#This Row],[pagado]])),"dd")&amp;" Dias")</f>
        <v>#VALUE!</v>
      </c>
      <c r="AS5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587" s="19" t="str">
        <f t="shared" si="9"/>
        <v>21:03</v>
      </c>
    </row>
    <row r="588" spans="1:46" x14ac:dyDescent="0.25">
      <c r="A588" s="14" t="s">
        <v>3048</v>
      </c>
      <c r="B588" s="14" t="s">
        <v>292</v>
      </c>
      <c r="C588" s="14" t="s">
        <v>130</v>
      </c>
      <c r="D588" s="14" t="s">
        <v>96</v>
      </c>
      <c r="E588" s="14" t="s">
        <v>131</v>
      </c>
      <c r="F588" s="14" t="s">
        <v>131</v>
      </c>
      <c r="G588" s="14" t="s">
        <v>35</v>
      </c>
      <c r="H588" s="14" t="s">
        <v>288</v>
      </c>
      <c r="I588" s="14" t="s">
        <v>288</v>
      </c>
      <c r="J588" s="15">
        <v>45447</v>
      </c>
      <c r="K588" s="14" t="s">
        <v>3049</v>
      </c>
      <c r="L588" s="16">
        <v>45439.877268518518</v>
      </c>
      <c r="M588" s="16">
        <v>45440.214918981481</v>
      </c>
      <c r="N588" s="16"/>
      <c r="O588" s="14" t="s">
        <v>288</v>
      </c>
      <c r="P588" s="14" t="s">
        <v>288</v>
      </c>
      <c r="Q588" s="14" t="s">
        <v>288</v>
      </c>
      <c r="R588" s="14" t="s">
        <v>288</v>
      </c>
      <c r="S588" s="14" t="s">
        <v>288</v>
      </c>
      <c r="T588" s="14" t="s">
        <v>292</v>
      </c>
      <c r="U588" s="14" t="s">
        <v>5</v>
      </c>
      <c r="V588" s="14" t="s">
        <v>6</v>
      </c>
      <c r="W588" s="14" t="s">
        <v>130</v>
      </c>
      <c r="X588" s="14" t="s">
        <v>96</v>
      </c>
      <c r="Y588" s="14" t="s">
        <v>131</v>
      </c>
      <c r="Z588" s="14" t="s">
        <v>131</v>
      </c>
      <c r="AA588" s="14" t="s">
        <v>7</v>
      </c>
      <c r="AB588" s="14" t="s">
        <v>3046</v>
      </c>
      <c r="AC588" s="14" t="s">
        <v>8</v>
      </c>
      <c r="AD588" s="14" t="s">
        <v>32</v>
      </c>
      <c r="AE588" s="14" t="s">
        <v>5</v>
      </c>
      <c r="AF588" s="14" t="s">
        <v>290</v>
      </c>
      <c r="AG588" s="14" t="s">
        <v>291</v>
      </c>
      <c r="AH588" s="14" t="s">
        <v>3047</v>
      </c>
      <c r="AI588">
        <v>47660763</v>
      </c>
      <c r="AJ588" s="16">
        <v>45439.877268518518</v>
      </c>
      <c r="AK588">
        <v>3</v>
      </c>
      <c r="AL588">
        <v>85.92</v>
      </c>
      <c r="AM588">
        <v>15.48</v>
      </c>
      <c r="AN588">
        <v>101.4</v>
      </c>
      <c r="AO588" s="14" t="e">
        <f>VLOOKUP(PaquetesTramos_estados_1[[#This Row],[tienda_stock]],#REF!,2,0)</f>
        <v>#REF!</v>
      </c>
      <c r="AP588" s="18">
        <v>1.0138888888888888</v>
      </c>
      <c r="AQ588" s="19" t="str">
        <f>IF(PaquetesTramos_estados_1[[#This Row],[estado_paquete]]="Empaquetado","listo",PaquetesTramos_estados_1[[#This Row],[pagado]]+(PaquetesTramos_estados_1[[#This Row],[Lead Time]]-1))</f>
        <v>listo</v>
      </c>
      <c r="AR588" s="16" t="str">
        <f ca="1">IF(PaquetesTramos_estados_1[[#This Row],[estado_paquete]]="empaquetado","listo",TEXT((DAY(TODAY())-DAY(PaquetesTramos_estados_1[[#This Row],[pagado]])),"dd")&amp;" Dias")</f>
        <v>listo</v>
      </c>
      <c r="AS588" s="14" t="str">
        <f ca="1">IF(PaquetesTramos_estados_1[[#This Row],[estado_paquete]]="Empaquetado","listo",IF(NOW()&lt;PaquetesTramos_estados_1[[#This Row],[TimeLimite]],"Dentro de Tiempo","Fuera de Tiempo"))</f>
        <v>listo</v>
      </c>
      <c r="AT588" s="19" t="str">
        <f t="shared" si="9"/>
        <v>21:03</v>
      </c>
    </row>
    <row r="589" spans="1:46" x14ac:dyDescent="0.25">
      <c r="A589" s="14" t="s">
        <v>3050</v>
      </c>
      <c r="B589" s="14" t="s">
        <v>17</v>
      </c>
      <c r="C589" s="14" t="s">
        <v>288</v>
      </c>
      <c r="D589" s="14" t="s">
        <v>1</v>
      </c>
      <c r="E589" s="14" t="s">
        <v>1</v>
      </c>
      <c r="F589" s="14" t="s">
        <v>2</v>
      </c>
      <c r="G589" s="14" t="s">
        <v>30</v>
      </c>
      <c r="H589" s="14" t="s">
        <v>288</v>
      </c>
      <c r="I589" s="14" t="s">
        <v>288</v>
      </c>
      <c r="J589" s="15">
        <v>45442</v>
      </c>
      <c r="K589" s="14" t="s">
        <v>3051</v>
      </c>
      <c r="L589" s="16">
        <v>45439.955231481479</v>
      </c>
      <c r="M589" s="16"/>
      <c r="N589" s="16"/>
      <c r="O589" s="14" t="s">
        <v>288</v>
      </c>
      <c r="P589" s="14" t="s">
        <v>288</v>
      </c>
      <c r="Q589" s="14" t="s">
        <v>288</v>
      </c>
      <c r="R589" s="14" t="s">
        <v>288</v>
      </c>
      <c r="S589" s="14" t="s">
        <v>288</v>
      </c>
      <c r="T589" s="14" t="s">
        <v>17</v>
      </c>
      <c r="U589" s="14" t="s">
        <v>41</v>
      </c>
      <c r="V589" s="14" t="s">
        <v>87</v>
      </c>
      <c r="W589" s="14" t="s">
        <v>288</v>
      </c>
      <c r="X589" s="14" t="s">
        <v>288</v>
      </c>
      <c r="Y589" s="14" t="s">
        <v>288</v>
      </c>
      <c r="Z589" s="14" t="s">
        <v>288</v>
      </c>
      <c r="AA589" s="14" t="s">
        <v>7</v>
      </c>
      <c r="AB589" s="14" t="s">
        <v>3052</v>
      </c>
      <c r="AC589" s="14" t="s">
        <v>8</v>
      </c>
      <c r="AD589" s="14" t="s">
        <v>93</v>
      </c>
      <c r="AE589" s="14" t="s">
        <v>5</v>
      </c>
      <c r="AF589" s="14" t="s">
        <v>290</v>
      </c>
      <c r="AG589" s="14" t="s">
        <v>291</v>
      </c>
      <c r="AH589" s="14" t="s">
        <v>3053</v>
      </c>
      <c r="AI589">
        <v>10809073</v>
      </c>
      <c r="AJ589" s="16">
        <v>45439.955231481479</v>
      </c>
      <c r="AK589">
        <v>2</v>
      </c>
      <c r="AL589">
        <v>117.54</v>
      </c>
      <c r="AM589">
        <v>21.16</v>
      </c>
      <c r="AN589">
        <v>138.69999999999999</v>
      </c>
      <c r="AO589" s="14" t="e">
        <f>VLOOKUP(PaquetesTramos_estados_1[[#This Row],[tienda_stock]],#REF!,2,0)</f>
        <v>#REF!</v>
      </c>
      <c r="AP589" s="18">
        <v>1.0138888888888888</v>
      </c>
      <c r="AQ589" s="19">
        <f>IF(PaquetesTramos_estados_1[[#This Row],[estado_paquete]]="Empaquetado","listo",PaquetesTramos_estados_1[[#This Row],[pagado]]+(PaquetesTramos_estados_1[[#This Row],[Lead Time]]-1))</f>
        <v>45439.96912037037</v>
      </c>
      <c r="AR589" s="16" t="e">
        <f ca="1">IF(PaquetesTramos_estados_1[[#This Row],[estado_paquete]]="empaquetado","listo",TEXT((DAY(TODAY())-DAY(PaquetesTramos_estados_1[[#This Row],[pagado]])),"dd")&amp;" Dias")</f>
        <v>#VALUE!</v>
      </c>
      <c r="AS589" s="14" t="str">
        <f ca="1">IF(PaquetesTramos_estados_1[[#This Row],[estado_paquete]]="Empaquetado","listo",IF(NOW()&lt;PaquetesTramos_estados_1[[#This Row],[TimeLimite]],"Dentro de Tiempo","Fuera de Tiempo"))</f>
        <v>Fuera de Tiempo</v>
      </c>
      <c r="AT589" s="19" t="str">
        <f t="shared" si="9"/>
        <v>22:55</v>
      </c>
    </row>
    <row r="590" spans="1:46" x14ac:dyDescent="0.25">
      <c r="A590" s="14" t="s">
        <v>1960</v>
      </c>
      <c r="B590" s="14" t="s">
        <v>17</v>
      </c>
      <c r="C590" s="14" t="s">
        <v>5</v>
      </c>
      <c r="D590" s="14" t="s">
        <v>1</v>
      </c>
      <c r="E590" s="14" t="s">
        <v>1</v>
      </c>
      <c r="F590" s="14" t="s">
        <v>19</v>
      </c>
      <c r="G590" s="14" t="s">
        <v>332</v>
      </c>
      <c r="H590" s="14" t="s">
        <v>288</v>
      </c>
      <c r="I590" s="14" t="s">
        <v>288</v>
      </c>
      <c r="J590" s="15">
        <v>45444</v>
      </c>
      <c r="K590" s="14" t="s">
        <v>1961</v>
      </c>
      <c r="L590" s="16">
        <v>45439.955405092594</v>
      </c>
      <c r="M590" s="16"/>
      <c r="N590" s="16"/>
      <c r="O590" s="14" t="s">
        <v>288</v>
      </c>
      <c r="P590" s="14" t="s">
        <v>288</v>
      </c>
      <c r="Q590" s="14" t="s">
        <v>288</v>
      </c>
      <c r="R590" s="14" t="s">
        <v>288</v>
      </c>
      <c r="S590" s="14" t="s">
        <v>288</v>
      </c>
      <c r="T590" s="14" t="s">
        <v>17</v>
      </c>
      <c r="U590" s="14" t="s">
        <v>36</v>
      </c>
      <c r="V590" s="14" t="s">
        <v>6</v>
      </c>
      <c r="W590" s="14" t="s">
        <v>42</v>
      </c>
      <c r="X590" s="14" t="s">
        <v>29</v>
      </c>
      <c r="Y590" s="14" t="s">
        <v>29</v>
      </c>
      <c r="Z590" s="14" t="s">
        <v>29</v>
      </c>
      <c r="AA590" s="14" t="s">
        <v>7</v>
      </c>
      <c r="AB590" s="14" t="s">
        <v>1962</v>
      </c>
      <c r="AC590" s="14" t="s">
        <v>8</v>
      </c>
      <c r="AD590" s="14" t="s">
        <v>27</v>
      </c>
      <c r="AE590" s="14" t="s">
        <v>5</v>
      </c>
      <c r="AF590" s="14" t="s">
        <v>290</v>
      </c>
      <c r="AG590" s="14" t="s">
        <v>291</v>
      </c>
      <c r="AH590" s="14" t="s">
        <v>1963</v>
      </c>
      <c r="AI590">
        <v>47397428</v>
      </c>
      <c r="AJ590" s="16">
        <v>45439.955405092594</v>
      </c>
      <c r="AK590">
        <v>1</v>
      </c>
      <c r="AL590">
        <v>37.96</v>
      </c>
      <c r="AM590">
        <v>6.84</v>
      </c>
      <c r="AN590">
        <v>44.8</v>
      </c>
      <c r="AO590" s="14" t="e">
        <f>VLOOKUP(PaquetesTramos_estados_1[[#This Row],[tienda_stock]],#REF!,2,0)</f>
        <v>#REF!</v>
      </c>
      <c r="AP590" s="18">
        <v>1.0138888888888888</v>
      </c>
      <c r="AQ590" s="19">
        <f>IF(PaquetesTramos_estados_1[[#This Row],[estado_paquete]]="Empaquetado","listo",PaquetesTramos_estados_1[[#This Row],[pagado]]+(PaquetesTramos_estados_1[[#This Row],[Lead Time]]-1))</f>
        <v>45439.969293981485</v>
      </c>
      <c r="AR590" s="16" t="e">
        <f ca="1">IF(PaquetesTramos_estados_1[[#This Row],[estado_paquete]]="empaquetado","listo",TEXT((DAY(TODAY())-DAY(PaquetesTramos_estados_1[[#This Row],[pagado]])),"dd")&amp;" Dias")</f>
        <v>#VALUE!</v>
      </c>
      <c r="AS5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590" s="19" t="str">
        <f t="shared" si="9"/>
        <v>22:55</v>
      </c>
    </row>
    <row r="591" spans="1:46" x14ac:dyDescent="0.25">
      <c r="A591" s="14" t="s">
        <v>1964</v>
      </c>
      <c r="B591" s="14" t="s">
        <v>20</v>
      </c>
      <c r="C591" s="14" t="s">
        <v>127</v>
      </c>
      <c r="D591" s="14" t="s">
        <v>73</v>
      </c>
      <c r="E591" s="14" t="s">
        <v>74</v>
      </c>
      <c r="F591" s="14" t="s">
        <v>74</v>
      </c>
      <c r="G591" s="14" t="s">
        <v>35</v>
      </c>
      <c r="H591" s="14" t="s">
        <v>288</v>
      </c>
      <c r="I591" s="14" t="s">
        <v>288</v>
      </c>
      <c r="J591" s="15">
        <v>45443</v>
      </c>
      <c r="K591" s="14" t="s">
        <v>1965</v>
      </c>
      <c r="L591" s="16">
        <v>45439.952893518515</v>
      </c>
      <c r="M591" s="16"/>
      <c r="N591" s="16"/>
      <c r="O591" s="14" t="s">
        <v>288</v>
      </c>
      <c r="P591" s="14" t="s">
        <v>288</v>
      </c>
      <c r="Q591" s="14" t="s">
        <v>288</v>
      </c>
      <c r="R591" s="14" t="s">
        <v>288</v>
      </c>
      <c r="S591" s="14" t="s">
        <v>288</v>
      </c>
      <c r="T591" s="14" t="s">
        <v>20</v>
      </c>
      <c r="U591" s="14" t="s">
        <v>5</v>
      </c>
      <c r="V591" s="14" t="s">
        <v>6</v>
      </c>
      <c r="W591" s="14" t="s">
        <v>127</v>
      </c>
      <c r="X591" s="14" t="s">
        <v>73</v>
      </c>
      <c r="Y591" s="14" t="s">
        <v>74</v>
      </c>
      <c r="Z591" s="14" t="s">
        <v>74</v>
      </c>
      <c r="AA591" s="14" t="s">
        <v>7</v>
      </c>
      <c r="AB591" s="14" t="s">
        <v>1966</v>
      </c>
      <c r="AC591" s="14" t="s">
        <v>8</v>
      </c>
      <c r="AD591" s="14" t="s">
        <v>88</v>
      </c>
      <c r="AE591" s="14" t="s">
        <v>5</v>
      </c>
      <c r="AF591" s="14" t="s">
        <v>290</v>
      </c>
      <c r="AG591" s="14" t="s">
        <v>291</v>
      </c>
      <c r="AH591" s="14" t="s">
        <v>1967</v>
      </c>
      <c r="AI591">
        <v>40752618</v>
      </c>
      <c r="AJ591" s="16">
        <v>45439.952893518515</v>
      </c>
      <c r="AK591">
        <v>3</v>
      </c>
      <c r="AL591">
        <v>285.67</v>
      </c>
      <c r="AM591">
        <v>51.43</v>
      </c>
      <c r="AN591">
        <v>337.1</v>
      </c>
      <c r="AO591" s="14" t="e">
        <f>VLOOKUP(PaquetesTramos_estados_1[[#This Row],[tienda_stock]],#REF!,2,0)</f>
        <v>#REF!</v>
      </c>
      <c r="AP591" s="18">
        <v>1.0138888888888888</v>
      </c>
      <c r="AQ591" s="19">
        <f>IF(PaquetesTramos_estados_1[[#This Row],[estado_paquete]]="Empaquetado","listo",PaquetesTramos_estados_1[[#This Row],[pagado]]+(PaquetesTramos_estados_1[[#This Row],[Lead Time]]-1))</f>
        <v>45439.966782407406</v>
      </c>
      <c r="AR591" s="16" t="e">
        <f ca="1">IF(PaquetesTramos_estados_1[[#This Row],[estado_paquete]]="empaquetado","listo",TEXT((DAY(TODAY())-DAY(PaquetesTramos_estados_1[[#This Row],[pagado]])),"dd")&amp;" Dias")</f>
        <v>#VALUE!</v>
      </c>
      <c r="AS5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591" s="19" t="str">
        <f t="shared" si="9"/>
        <v>22:52</v>
      </c>
    </row>
    <row r="592" spans="1:46" x14ac:dyDescent="0.25">
      <c r="A592" s="14" t="s">
        <v>1968</v>
      </c>
      <c r="B592" s="14" t="s">
        <v>17</v>
      </c>
      <c r="C592" s="14" t="s">
        <v>75</v>
      </c>
      <c r="D592" s="14" t="s">
        <v>1</v>
      </c>
      <c r="E592" s="14" t="s">
        <v>1</v>
      </c>
      <c r="F592" s="14" t="s">
        <v>19</v>
      </c>
      <c r="G592" s="14" t="s">
        <v>288</v>
      </c>
      <c r="H592" s="14" t="s">
        <v>288</v>
      </c>
      <c r="I592" s="14" t="s">
        <v>288</v>
      </c>
      <c r="J592" s="15">
        <v>45440</v>
      </c>
      <c r="K592" s="14" t="s">
        <v>1969</v>
      </c>
      <c r="L592" s="16">
        <v>45440.001909722225</v>
      </c>
      <c r="M592" s="16"/>
      <c r="N592" s="16"/>
      <c r="O592" s="14" t="s">
        <v>288</v>
      </c>
      <c r="P592" s="14" t="s">
        <v>288</v>
      </c>
      <c r="Q592" s="14" t="s">
        <v>288</v>
      </c>
      <c r="R592" s="14" t="s">
        <v>288</v>
      </c>
      <c r="S592" s="14" t="s">
        <v>288</v>
      </c>
      <c r="T592" s="14" t="s">
        <v>17</v>
      </c>
      <c r="U592" s="14" t="s">
        <v>75</v>
      </c>
      <c r="V592" s="14" t="s">
        <v>85</v>
      </c>
      <c r="W592" s="14" t="s">
        <v>75</v>
      </c>
      <c r="X592" s="14" t="s">
        <v>1</v>
      </c>
      <c r="Y592" s="14" t="s">
        <v>1</v>
      </c>
      <c r="Z592" s="14" t="s">
        <v>19</v>
      </c>
      <c r="AA592" s="14" t="s">
        <v>7</v>
      </c>
      <c r="AB592" s="14" t="s">
        <v>1970</v>
      </c>
      <c r="AC592" s="14" t="s">
        <v>8</v>
      </c>
      <c r="AD592" s="14" t="s">
        <v>32</v>
      </c>
      <c r="AE592" s="14" t="s">
        <v>5</v>
      </c>
      <c r="AF592" s="14" t="s">
        <v>290</v>
      </c>
      <c r="AG592" s="14" t="s">
        <v>291</v>
      </c>
      <c r="AH592" s="14" t="s">
        <v>1971</v>
      </c>
      <c r="AI592">
        <v>45945734</v>
      </c>
      <c r="AJ592" s="16">
        <v>45440.001909722225</v>
      </c>
      <c r="AK592">
        <v>5</v>
      </c>
      <c r="AL592">
        <v>268.45999999999998</v>
      </c>
      <c r="AM592">
        <v>48.34</v>
      </c>
      <c r="AN592">
        <v>316.8</v>
      </c>
      <c r="AO592" s="14" t="e">
        <f>VLOOKUP(PaquetesTramos_estados_1[[#This Row],[tienda_stock]],#REF!,2,0)</f>
        <v>#REF!</v>
      </c>
      <c r="AP592" s="18">
        <v>1.0138888888888888</v>
      </c>
      <c r="AQ592" s="19">
        <f>IF(PaquetesTramos_estados_1[[#This Row],[estado_paquete]]="Empaquetado","listo",PaquetesTramos_estados_1[[#This Row],[pagado]]+(PaquetesTramos_estados_1[[#This Row],[Lead Time]]-1))</f>
        <v>45440.015798611115</v>
      </c>
      <c r="AR592" s="16" t="e">
        <f ca="1">IF(PaquetesTramos_estados_1[[#This Row],[estado_paquete]]="empaquetado","listo",TEXT((DAY(TODAY())-DAY(PaquetesTramos_estados_1[[#This Row],[pagado]])),"dd")&amp;" Dias")</f>
        <v>#VALUE!</v>
      </c>
      <c r="AS5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592" s="19" t="str">
        <f t="shared" si="9"/>
        <v>00:02</v>
      </c>
    </row>
    <row r="593" spans="1:46" x14ac:dyDescent="0.25">
      <c r="A593" s="14" t="s">
        <v>2011</v>
      </c>
      <c r="B593" s="14" t="s">
        <v>292</v>
      </c>
      <c r="C593" s="14" t="s">
        <v>47</v>
      </c>
      <c r="D593" s="14" t="s">
        <v>1</v>
      </c>
      <c r="E593" s="14" t="s">
        <v>1</v>
      </c>
      <c r="F593" s="14" t="s">
        <v>48</v>
      </c>
      <c r="G593" s="14" t="s">
        <v>399</v>
      </c>
      <c r="H593" s="14" t="s">
        <v>288</v>
      </c>
      <c r="I593" s="14" t="s">
        <v>288</v>
      </c>
      <c r="J593" s="15">
        <v>45441</v>
      </c>
      <c r="K593" s="14" t="s">
        <v>2012</v>
      </c>
      <c r="L593" s="16">
        <v>45440.012395833335</v>
      </c>
      <c r="M593" s="16">
        <v>45440.145312499997</v>
      </c>
      <c r="N593" s="16"/>
      <c r="O593" s="14" t="s">
        <v>288</v>
      </c>
      <c r="P593" s="14" t="s">
        <v>288</v>
      </c>
      <c r="Q593" s="14" t="s">
        <v>288</v>
      </c>
      <c r="R593" s="14" t="s">
        <v>288</v>
      </c>
      <c r="S593" s="14" t="s">
        <v>288</v>
      </c>
      <c r="T593" s="14" t="s">
        <v>292</v>
      </c>
      <c r="U593" s="14" t="s">
        <v>5</v>
      </c>
      <c r="V593" s="14" t="s">
        <v>6</v>
      </c>
      <c r="W593" s="14" t="s">
        <v>47</v>
      </c>
      <c r="X593" s="14" t="s">
        <v>1</v>
      </c>
      <c r="Y593" s="14" t="s">
        <v>1</v>
      </c>
      <c r="Z593" s="14" t="s">
        <v>48</v>
      </c>
      <c r="AA593" s="14" t="s">
        <v>7</v>
      </c>
      <c r="AB593" s="14" t="s">
        <v>2013</v>
      </c>
      <c r="AC593" s="14" t="s">
        <v>8</v>
      </c>
      <c r="AD593" s="14" t="s">
        <v>93</v>
      </c>
      <c r="AE593" s="14" t="s">
        <v>5</v>
      </c>
      <c r="AF593" s="14" t="s">
        <v>290</v>
      </c>
      <c r="AG593" s="14" t="s">
        <v>291</v>
      </c>
      <c r="AH593" s="14" t="s">
        <v>2014</v>
      </c>
      <c r="AI593">
        <v>43543203</v>
      </c>
      <c r="AJ593" s="16">
        <v>45440.012395833335</v>
      </c>
      <c r="AK593">
        <v>1</v>
      </c>
      <c r="AL593">
        <v>128.63999999999999</v>
      </c>
      <c r="AM593">
        <v>23.16</v>
      </c>
      <c r="AN593">
        <v>151.80000000000001</v>
      </c>
      <c r="AO593" s="14" t="e">
        <f>VLOOKUP(PaquetesTramos_estados_1[[#This Row],[tienda_stock]],#REF!,2,0)</f>
        <v>#REF!</v>
      </c>
      <c r="AP593" s="18">
        <v>1.0138888888888888</v>
      </c>
      <c r="AQ593" s="19" t="str">
        <f>IF(PaquetesTramos_estados_1[[#This Row],[estado_paquete]]="Empaquetado","listo",PaquetesTramos_estados_1[[#This Row],[pagado]]+(PaquetesTramos_estados_1[[#This Row],[Lead Time]]-1))</f>
        <v>listo</v>
      </c>
      <c r="AR593" s="16" t="str">
        <f ca="1">IF(PaquetesTramos_estados_1[[#This Row],[estado_paquete]]="empaquetado","listo",TEXT((DAY(TODAY())-DAY(PaquetesTramos_estados_1[[#This Row],[pagado]])),"dd")&amp;" Dias")</f>
        <v>listo</v>
      </c>
      <c r="AS593" s="14" t="str">
        <f ca="1">IF(PaquetesTramos_estados_1[[#This Row],[estado_paquete]]="Empaquetado","listo",IF(NOW()&lt;PaquetesTramos_estados_1[[#This Row],[TimeLimite]],"Dentro de Tiempo","Fuera de Tiempo"))</f>
        <v>listo</v>
      </c>
      <c r="AT593" s="19" t="str">
        <f t="shared" si="9"/>
        <v>00:17</v>
      </c>
    </row>
    <row r="594" spans="1:46" x14ac:dyDescent="0.25">
      <c r="A594" s="14" t="s">
        <v>2015</v>
      </c>
      <c r="B594" s="14" t="s">
        <v>17</v>
      </c>
      <c r="C594" s="14" t="s">
        <v>5</v>
      </c>
      <c r="D594" s="14" t="s">
        <v>1</v>
      </c>
      <c r="E594" s="14" t="s">
        <v>1</v>
      </c>
      <c r="F594" s="14" t="s">
        <v>19</v>
      </c>
      <c r="G594" s="14" t="s">
        <v>399</v>
      </c>
      <c r="H594" s="14" t="s">
        <v>288</v>
      </c>
      <c r="I594" s="14" t="s">
        <v>288</v>
      </c>
      <c r="J594" s="15">
        <v>45442</v>
      </c>
      <c r="K594" s="14" t="s">
        <v>2016</v>
      </c>
      <c r="L594" s="16">
        <v>45440.011759259258</v>
      </c>
      <c r="M594" s="16"/>
      <c r="N594" s="16"/>
      <c r="O594" s="14" t="s">
        <v>288</v>
      </c>
      <c r="P594" s="14" t="s">
        <v>288</v>
      </c>
      <c r="Q594" s="14" t="s">
        <v>288</v>
      </c>
      <c r="R594" s="14" t="s">
        <v>288</v>
      </c>
      <c r="S594" s="14" t="s">
        <v>288</v>
      </c>
      <c r="T594" s="14" t="s">
        <v>17</v>
      </c>
      <c r="U594" s="14" t="s">
        <v>58</v>
      </c>
      <c r="V594" s="14" t="s">
        <v>6</v>
      </c>
      <c r="W594" s="14" t="s">
        <v>167</v>
      </c>
      <c r="X594" s="14" t="s">
        <v>1</v>
      </c>
      <c r="Y594" s="14" t="s">
        <v>1</v>
      </c>
      <c r="Z594" s="14" t="s">
        <v>19</v>
      </c>
      <c r="AA594" s="14" t="s">
        <v>7</v>
      </c>
      <c r="AB594" s="14" t="s">
        <v>2007</v>
      </c>
      <c r="AC594" s="14" t="s">
        <v>8</v>
      </c>
      <c r="AD594" s="14" t="s">
        <v>88</v>
      </c>
      <c r="AE594" s="14" t="s">
        <v>5</v>
      </c>
      <c r="AF594" s="14" t="s">
        <v>290</v>
      </c>
      <c r="AG594" s="14" t="s">
        <v>291</v>
      </c>
      <c r="AH594" s="14" t="s">
        <v>2008</v>
      </c>
      <c r="AI594">
        <v>45496029</v>
      </c>
      <c r="AJ594" s="16">
        <v>45440.011759259258</v>
      </c>
      <c r="AK594">
        <v>15</v>
      </c>
      <c r="AL594">
        <v>626.41</v>
      </c>
      <c r="AM594">
        <v>112.79</v>
      </c>
      <c r="AN594">
        <v>739.2</v>
      </c>
      <c r="AO594" s="14" t="e">
        <f>VLOOKUP(PaquetesTramos_estados_1[[#This Row],[tienda_stock]],#REF!,2,0)</f>
        <v>#REF!</v>
      </c>
      <c r="AP594" s="18">
        <v>1.0138888888888888</v>
      </c>
      <c r="AQ594" s="19">
        <f>IF(PaquetesTramos_estados_1[[#This Row],[estado_paquete]]="Empaquetado","listo",PaquetesTramos_estados_1[[#This Row],[pagado]]+(PaquetesTramos_estados_1[[#This Row],[Lead Time]]-1))</f>
        <v>45440.025648148148</v>
      </c>
      <c r="AR594" s="16" t="e">
        <f ca="1">IF(PaquetesTramos_estados_1[[#This Row],[estado_paquete]]="empaquetado","listo",TEXT((DAY(TODAY())-DAY(PaquetesTramos_estados_1[[#This Row],[pagado]])),"dd")&amp;" Dias")</f>
        <v>#VALUE!</v>
      </c>
      <c r="AS5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594" s="19" t="str">
        <f t="shared" si="9"/>
        <v>00:16</v>
      </c>
    </row>
    <row r="595" spans="1:46" x14ac:dyDescent="0.25">
      <c r="A595" s="14" t="s">
        <v>2017</v>
      </c>
      <c r="B595" s="14" t="s">
        <v>17</v>
      </c>
      <c r="C595" s="14" t="s">
        <v>5</v>
      </c>
      <c r="D595" s="14" t="s">
        <v>1</v>
      </c>
      <c r="E595" s="14" t="s">
        <v>1</v>
      </c>
      <c r="F595" s="14" t="s">
        <v>19</v>
      </c>
      <c r="G595" s="14" t="s">
        <v>3</v>
      </c>
      <c r="H595" s="14" t="s">
        <v>288</v>
      </c>
      <c r="I595" s="14" t="s">
        <v>288</v>
      </c>
      <c r="J595" s="15">
        <v>45441</v>
      </c>
      <c r="K595" s="14" t="s">
        <v>2018</v>
      </c>
      <c r="L595" s="16">
        <v>45440.011759259258</v>
      </c>
      <c r="M595" s="16"/>
      <c r="N595" s="16"/>
      <c r="O595" s="14" t="s">
        <v>288</v>
      </c>
      <c r="P595" s="14" t="s">
        <v>288</v>
      </c>
      <c r="Q595" s="14" t="s">
        <v>288</v>
      </c>
      <c r="R595" s="14" t="s">
        <v>288</v>
      </c>
      <c r="S595" s="14" t="s">
        <v>288</v>
      </c>
      <c r="T595" s="14" t="s">
        <v>17</v>
      </c>
      <c r="U595" s="14" t="s">
        <v>75</v>
      </c>
      <c r="V595" s="14" t="s">
        <v>6</v>
      </c>
      <c r="W595" s="14" t="s">
        <v>167</v>
      </c>
      <c r="X595" s="14" t="s">
        <v>1</v>
      </c>
      <c r="Y595" s="14" t="s">
        <v>1</v>
      </c>
      <c r="Z595" s="14" t="s">
        <v>19</v>
      </c>
      <c r="AA595" s="14" t="s">
        <v>56</v>
      </c>
      <c r="AB595" s="14" t="s">
        <v>2007</v>
      </c>
      <c r="AC595" s="14" t="s">
        <v>8</v>
      </c>
      <c r="AD595" s="14" t="s">
        <v>88</v>
      </c>
      <c r="AE595" s="14" t="s">
        <v>5</v>
      </c>
      <c r="AF595" s="14" t="s">
        <v>290</v>
      </c>
      <c r="AG595" s="14" t="s">
        <v>291</v>
      </c>
      <c r="AH595" s="14" t="s">
        <v>2008</v>
      </c>
      <c r="AI595">
        <v>45496029</v>
      </c>
      <c r="AJ595" s="16">
        <v>45440.011759259258</v>
      </c>
      <c r="AK595">
        <v>15</v>
      </c>
      <c r="AL595">
        <v>626.41</v>
      </c>
      <c r="AM595">
        <v>112.79</v>
      </c>
      <c r="AN595">
        <v>739.2</v>
      </c>
      <c r="AO595" s="14" t="e">
        <f>VLOOKUP(PaquetesTramos_estados_1[[#This Row],[tienda_stock]],#REF!,2,0)</f>
        <v>#REF!</v>
      </c>
      <c r="AP595" s="18">
        <v>1.0138888888888888</v>
      </c>
      <c r="AQ595" s="19">
        <f>IF(PaquetesTramos_estados_1[[#This Row],[estado_paquete]]="Empaquetado","listo",PaquetesTramos_estados_1[[#This Row],[pagado]]+(PaquetesTramos_estados_1[[#This Row],[Lead Time]]-1))</f>
        <v>45440.025648148148</v>
      </c>
      <c r="AR595" s="16" t="e">
        <f ca="1">IF(PaquetesTramos_estados_1[[#This Row],[estado_paquete]]="empaquetado","listo",TEXT((DAY(TODAY())-DAY(PaquetesTramos_estados_1[[#This Row],[pagado]])),"dd")&amp;" Dias")</f>
        <v>#VALUE!</v>
      </c>
      <c r="AS595" s="14" t="str">
        <f ca="1">IF(PaquetesTramos_estados_1[[#This Row],[estado_paquete]]="Empaquetado","listo",IF(NOW()&lt;PaquetesTramos_estados_1[[#This Row],[TimeLimite]],"Dentro de Tiempo","Fuera de Tiempo"))</f>
        <v>Fuera de Tiempo</v>
      </c>
      <c r="AT595" s="19" t="str">
        <f t="shared" si="9"/>
        <v>00:16</v>
      </c>
    </row>
    <row r="596" spans="1:46" x14ac:dyDescent="0.25">
      <c r="A596" s="14" t="s">
        <v>2019</v>
      </c>
      <c r="B596" s="14" t="s">
        <v>17</v>
      </c>
      <c r="C596" s="14" t="s">
        <v>95</v>
      </c>
      <c r="D596" s="14" t="s">
        <v>96</v>
      </c>
      <c r="E596" s="14" t="s">
        <v>97</v>
      </c>
      <c r="F596" s="14" t="s">
        <v>98</v>
      </c>
      <c r="G596" s="14" t="s">
        <v>35</v>
      </c>
      <c r="H596" s="14" t="s">
        <v>288</v>
      </c>
      <c r="I596" s="14" t="s">
        <v>288</v>
      </c>
      <c r="J596" s="15">
        <v>45446</v>
      </c>
      <c r="K596" s="14" t="s">
        <v>2020</v>
      </c>
      <c r="L596" s="16">
        <v>45440.33152777778</v>
      </c>
      <c r="M596" s="16"/>
      <c r="N596" s="16"/>
      <c r="O596" s="14" t="s">
        <v>288</v>
      </c>
      <c r="P596" s="14" t="s">
        <v>288</v>
      </c>
      <c r="Q596" s="14" t="s">
        <v>288</v>
      </c>
      <c r="R596" s="14" t="s">
        <v>288</v>
      </c>
      <c r="S596" s="14" t="s">
        <v>288</v>
      </c>
      <c r="T596" s="14" t="s">
        <v>17</v>
      </c>
      <c r="U596" s="14" t="s">
        <v>5</v>
      </c>
      <c r="V596" s="14" t="s">
        <v>6</v>
      </c>
      <c r="W596" s="14" t="s">
        <v>95</v>
      </c>
      <c r="X596" s="14" t="s">
        <v>96</v>
      </c>
      <c r="Y596" s="14" t="s">
        <v>97</v>
      </c>
      <c r="Z596" s="14" t="s">
        <v>98</v>
      </c>
      <c r="AA596" s="14" t="s">
        <v>7</v>
      </c>
      <c r="AB596" s="14" t="s">
        <v>2021</v>
      </c>
      <c r="AC596" s="14" t="s">
        <v>8</v>
      </c>
      <c r="AD596" s="14" t="s">
        <v>27</v>
      </c>
      <c r="AE596" s="14" t="s">
        <v>5</v>
      </c>
      <c r="AF596" s="14" t="s">
        <v>290</v>
      </c>
      <c r="AG596" s="14" t="s">
        <v>291</v>
      </c>
      <c r="AH596" s="14" t="s">
        <v>2022</v>
      </c>
      <c r="AI596">
        <v>954814</v>
      </c>
      <c r="AJ596" s="16">
        <v>45440.33152777778</v>
      </c>
      <c r="AK596">
        <v>2</v>
      </c>
      <c r="AL596">
        <v>273.98</v>
      </c>
      <c r="AM596">
        <v>49.32</v>
      </c>
      <c r="AN596">
        <v>323.3</v>
      </c>
      <c r="AO596" s="14" t="e">
        <f>VLOOKUP(PaquetesTramos_estados_1[[#This Row],[tienda_stock]],#REF!,2,0)</f>
        <v>#REF!</v>
      </c>
      <c r="AP596" s="18">
        <v>1.0138888888888888</v>
      </c>
      <c r="AQ596" s="19">
        <f>IF(PaquetesTramos_estados_1[[#This Row],[estado_paquete]]="Empaquetado","listo",PaquetesTramos_estados_1[[#This Row],[pagado]]+(PaquetesTramos_estados_1[[#This Row],[Lead Time]]-1))</f>
        <v>45440.345416666671</v>
      </c>
      <c r="AR596" s="16" t="e">
        <f ca="1">IF(PaquetesTramos_estados_1[[#This Row],[estado_paquete]]="empaquetado","listo",TEXT((DAY(TODAY())-DAY(PaquetesTramos_estados_1[[#This Row],[pagado]])),"dd")&amp;" Dias")</f>
        <v>#VALUE!</v>
      </c>
      <c r="AS596" s="14" t="str">
        <f ca="1">IF(PaquetesTramos_estados_1[[#This Row],[estado_paquete]]="Empaquetado","listo",IF(NOW()&lt;PaquetesTramos_estados_1[[#This Row],[TimeLimite]],"Dentro de Tiempo","Fuera de Tiempo"))</f>
        <v>Fuera de Tiempo</v>
      </c>
      <c r="AT596" s="19" t="str">
        <f t="shared" si="9"/>
        <v>07:57</v>
      </c>
    </row>
    <row r="597" spans="1:46" x14ac:dyDescent="0.25">
      <c r="A597" s="14" t="s">
        <v>2023</v>
      </c>
      <c r="B597" s="14" t="s">
        <v>292</v>
      </c>
      <c r="C597" s="14" t="s">
        <v>154</v>
      </c>
      <c r="D597" s="14" t="s">
        <v>91</v>
      </c>
      <c r="E597" s="14" t="s">
        <v>91</v>
      </c>
      <c r="F597" s="14" t="s">
        <v>91</v>
      </c>
      <c r="G597" s="14" t="s">
        <v>3</v>
      </c>
      <c r="H597" s="14" t="s">
        <v>288</v>
      </c>
      <c r="I597" s="14" t="s">
        <v>288</v>
      </c>
      <c r="J597" s="15">
        <v>45440</v>
      </c>
      <c r="K597" s="14" t="s">
        <v>2024</v>
      </c>
      <c r="L597" s="16">
        <v>45438.508055555554</v>
      </c>
      <c r="M597" s="16">
        <v>45439.561238425929</v>
      </c>
      <c r="N597" s="16"/>
      <c r="O597" s="14" t="s">
        <v>288</v>
      </c>
      <c r="P597" s="14" t="s">
        <v>288</v>
      </c>
      <c r="Q597" s="14" t="s">
        <v>288</v>
      </c>
      <c r="R597" s="14" t="s">
        <v>288</v>
      </c>
      <c r="S597" s="14" t="s">
        <v>288</v>
      </c>
      <c r="T597" s="14" t="s">
        <v>292</v>
      </c>
      <c r="U597" s="14" t="s">
        <v>1160</v>
      </c>
      <c r="V597" s="14" t="s">
        <v>6</v>
      </c>
      <c r="W597" s="14" t="s">
        <v>154</v>
      </c>
      <c r="X597" s="14" t="s">
        <v>91</v>
      </c>
      <c r="Y597" s="14" t="s">
        <v>91</v>
      </c>
      <c r="Z597" s="14" t="s">
        <v>91</v>
      </c>
      <c r="AA597" s="14" t="s">
        <v>7</v>
      </c>
      <c r="AB597" s="14" t="s">
        <v>2025</v>
      </c>
      <c r="AC597" s="14" t="s">
        <v>8</v>
      </c>
      <c r="AD597" s="14" t="s">
        <v>27</v>
      </c>
      <c r="AE597" s="14" t="s">
        <v>5</v>
      </c>
      <c r="AF597" s="14" t="s">
        <v>290</v>
      </c>
      <c r="AG597" s="14" t="s">
        <v>291</v>
      </c>
      <c r="AH597" s="14" t="s">
        <v>2026</v>
      </c>
      <c r="AI597">
        <v>45481245</v>
      </c>
      <c r="AJ597" s="16">
        <v>45438.508055555554</v>
      </c>
      <c r="AK597">
        <v>1</v>
      </c>
      <c r="AL597">
        <v>35.42</v>
      </c>
      <c r="AM597">
        <v>6.38</v>
      </c>
      <c r="AN597">
        <v>41.8</v>
      </c>
      <c r="AO597" s="14" t="e">
        <f>VLOOKUP(PaquetesTramos_estados_1[[#This Row],[tienda_stock]],#REF!,2,0)</f>
        <v>#REF!</v>
      </c>
      <c r="AP597" s="18">
        <v>1.0138888888888888</v>
      </c>
      <c r="AQ597" s="19" t="str">
        <f>IF(PaquetesTramos_estados_1[[#This Row],[estado_paquete]]="Empaquetado","listo",PaquetesTramos_estados_1[[#This Row],[pagado]]+(PaquetesTramos_estados_1[[#This Row],[Lead Time]]-1))</f>
        <v>listo</v>
      </c>
      <c r="AR597" s="16" t="str">
        <f ca="1">IF(PaquetesTramos_estados_1[[#This Row],[estado_paquete]]="empaquetado","listo",TEXT((DAY(TODAY())-DAY(PaquetesTramos_estados_1[[#This Row],[pagado]])),"dd")&amp;" Dias")</f>
        <v>listo</v>
      </c>
      <c r="AS597" s="14" t="str">
        <f ca="1">IF(PaquetesTramos_estados_1[[#This Row],[estado_paquete]]="Empaquetado","listo",IF(NOW()&lt;PaquetesTramos_estados_1[[#This Row],[TimeLimite]],"Dentro de Tiempo","Fuera de Tiempo"))</f>
        <v>listo</v>
      </c>
      <c r="AT597" s="19" t="str">
        <f t="shared" si="9"/>
        <v>12:11</v>
      </c>
    </row>
    <row r="598" spans="1:46" x14ac:dyDescent="0.25">
      <c r="A598" s="14" t="s">
        <v>2027</v>
      </c>
      <c r="B598" s="14" t="s">
        <v>292</v>
      </c>
      <c r="C598" s="14" t="s">
        <v>95</v>
      </c>
      <c r="D598" s="14" t="s">
        <v>96</v>
      </c>
      <c r="E598" s="14" t="s">
        <v>97</v>
      </c>
      <c r="F598" s="14" t="s">
        <v>98</v>
      </c>
      <c r="G598" s="14" t="s">
        <v>35</v>
      </c>
      <c r="H598" s="14" t="s">
        <v>288</v>
      </c>
      <c r="I598" s="14" t="s">
        <v>288</v>
      </c>
      <c r="J598" s="15">
        <v>45443</v>
      </c>
      <c r="K598" s="14" t="s">
        <v>2028</v>
      </c>
      <c r="L598" s="16">
        <v>45438.545162037037</v>
      </c>
      <c r="M598" s="16">
        <v>45439.367210648146</v>
      </c>
      <c r="N598" s="16"/>
      <c r="O598" s="14" t="s">
        <v>288</v>
      </c>
      <c r="P598" s="14" t="s">
        <v>288</v>
      </c>
      <c r="Q598" s="14" t="s">
        <v>288</v>
      </c>
      <c r="R598" s="14" t="s">
        <v>288</v>
      </c>
      <c r="S598" s="14" t="s">
        <v>288</v>
      </c>
      <c r="T598" s="14" t="s">
        <v>292</v>
      </c>
      <c r="U598" s="14" t="s">
        <v>5</v>
      </c>
      <c r="V598" s="14" t="s">
        <v>6</v>
      </c>
      <c r="W598" s="14" t="s">
        <v>95</v>
      </c>
      <c r="X598" s="14" t="s">
        <v>96</v>
      </c>
      <c r="Y598" s="14" t="s">
        <v>97</v>
      </c>
      <c r="Z598" s="14" t="s">
        <v>98</v>
      </c>
      <c r="AA598" s="14" t="s">
        <v>7</v>
      </c>
      <c r="AB598" s="14" t="s">
        <v>2029</v>
      </c>
      <c r="AC598" s="14" t="s">
        <v>8</v>
      </c>
      <c r="AD598" s="14" t="s">
        <v>32</v>
      </c>
      <c r="AE598" s="14" t="s">
        <v>5</v>
      </c>
      <c r="AF598" s="14" t="s">
        <v>290</v>
      </c>
      <c r="AG598" s="14" t="s">
        <v>291</v>
      </c>
      <c r="AH598" s="14" t="s">
        <v>2030</v>
      </c>
      <c r="AI598">
        <v>954944</v>
      </c>
      <c r="AJ598" s="16">
        <v>45438.545162037037</v>
      </c>
      <c r="AK598">
        <v>1</v>
      </c>
      <c r="AL598">
        <v>215.17</v>
      </c>
      <c r="AM598">
        <v>38.729999999999997</v>
      </c>
      <c r="AN598">
        <v>253.9</v>
      </c>
      <c r="AO598" s="14" t="e">
        <f>VLOOKUP(PaquetesTramos_estados_1[[#This Row],[tienda_stock]],#REF!,2,0)</f>
        <v>#REF!</v>
      </c>
      <c r="AP598" s="18">
        <v>1.0138888888888888</v>
      </c>
      <c r="AQ598" s="19" t="str">
        <f>IF(PaquetesTramos_estados_1[[#This Row],[estado_paquete]]="Empaquetado","listo",PaquetesTramos_estados_1[[#This Row],[pagado]]+(PaquetesTramos_estados_1[[#This Row],[Lead Time]]-1))</f>
        <v>listo</v>
      </c>
      <c r="AR598" s="16" t="str">
        <f ca="1">IF(PaquetesTramos_estados_1[[#This Row],[estado_paquete]]="empaquetado","listo",TEXT((DAY(TODAY())-DAY(PaquetesTramos_estados_1[[#This Row],[pagado]])),"dd")&amp;" Dias")</f>
        <v>listo</v>
      </c>
      <c r="AS598" s="14" t="str">
        <f ca="1">IF(PaquetesTramos_estados_1[[#This Row],[estado_paquete]]="Empaquetado","listo",IF(NOW()&lt;PaquetesTramos_estados_1[[#This Row],[TimeLimite]],"Dentro de Tiempo","Fuera de Tiempo"))</f>
        <v>listo</v>
      </c>
      <c r="AT598" s="19" t="str">
        <f t="shared" si="9"/>
        <v>13:05</v>
      </c>
    </row>
    <row r="599" spans="1:46" x14ac:dyDescent="0.25">
      <c r="A599" s="14" t="s">
        <v>2031</v>
      </c>
      <c r="B599" s="14" t="s">
        <v>292</v>
      </c>
      <c r="C599" s="14" t="s">
        <v>72</v>
      </c>
      <c r="D599" s="14" t="s">
        <v>73</v>
      </c>
      <c r="E599" s="14" t="s">
        <v>74</v>
      </c>
      <c r="F599" s="14" t="s">
        <v>74</v>
      </c>
      <c r="G599" s="14" t="s">
        <v>3</v>
      </c>
      <c r="H599" s="14" t="s">
        <v>288</v>
      </c>
      <c r="I599" s="14" t="s">
        <v>288</v>
      </c>
      <c r="J599" s="15">
        <v>45440</v>
      </c>
      <c r="K599" s="14" t="s">
        <v>2032</v>
      </c>
      <c r="L599" s="16">
        <v>45438.713391203702</v>
      </c>
      <c r="M599" s="16">
        <v>45439.415393518517</v>
      </c>
      <c r="N599" s="16"/>
      <c r="O599" s="14" t="s">
        <v>288</v>
      </c>
      <c r="P599" s="14" t="s">
        <v>288</v>
      </c>
      <c r="Q599" s="14" t="s">
        <v>288</v>
      </c>
      <c r="R599" s="14" t="s">
        <v>288</v>
      </c>
      <c r="S599" s="14" t="s">
        <v>288</v>
      </c>
      <c r="T599" s="14" t="s">
        <v>292</v>
      </c>
      <c r="U599" s="14" t="s">
        <v>136</v>
      </c>
      <c r="V599" s="14" t="s">
        <v>6</v>
      </c>
      <c r="W599" s="14" t="s">
        <v>72</v>
      </c>
      <c r="X599" s="14" t="s">
        <v>73</v>
      </c>
      <c r="Y599" s="14" t="s">
        <v>74</v>
      </c>
      <c r="Z599" s="14" t="s">
        <v>74</v>
      </c>
      <c r="AA599" s="14" t="s">
        <v>7</v>
      </c>
      <c r="AB599" s="14" t="s">
        <v>2033</v>
      </c>
      <c r="AC599" s="14" t="s">
        <v>8</v>
      </c>
      <c r="AD599" s="14" t="s">
        <v>9</v>
      </c>
      <c r="AE599" s="14" t="s">
        <v>72</v>
      </c>
      <c r="AF599" s="14" t="s">
        <v>290</v>
      </c>
      <c r="AG599" s="14" t="s">
        <v>291</v>
      </c>
      <c r="AH599" s="14" t="s">
        <v>2034</v>
      </c>
      <c r="AI599">
        <v>48709180</v>
      </c>
      <c r="AJ599" s="16">
        <v>45438.713391203702</v>
      </c>
      <c r="AK599">
        <v>3</v>
      </c>
      <c r="AL599">
        <v>119.82</v>
      </c>
      <c r="AM599">
        <v>21.58</v>
      </c>
      <c r="AN599">
        <v>141.4</v>
      </c>
      <c r="AO599" s="14" t="e">
        <f>VLOOKUP(PaquetesTramos_estados_1[[#This Row],[tienda_stock]],#REF!,2,0)</f>
        <v>#REF!</v>
      </c>
      <c r="AP599" s="18">
        <v>1.0138888888888888</v>
      </c>
      <c r="AQ599" s="19" t="str">
        <f>IF(PaquetesTramos_estados_1[[#This Row],[estado_paquete]]="Empaquetado","listo",PaquetesTramos_estados_1[[#This Row],[pagado]]+(PaquetesTramos_estados_1[[#This Row],[Lead Time]]-1))</f>
        <v>listo</v>
      </c>
      <c r="AR599" s="16" t="str">
        <f ca="1">IF(PaquetesTramos_estados_1[[#This Row],[estado_paquete]]="empaquetado","listo",TEXT((DAY(TODAY())-DAY(PaquetesTramos_estados_1[[#This Row],[pagado]])),"dd")&amp;" Dias")</f>
        <v>listo</v>
      </c>
      <c r="AS599" s="14" t="str">
        <f ca="1">IF(PaquetesTramos_estados_1[[#This Row],[estado_paquete]]="Empaquetado","listo",IF(NOW()&lt;PaquetesTramos_estados_1[[#This Row],[TimeLimite]],"Dentro de Tiempo","Fuera de Tiempo"))</f>
        <v>listo</v>
      </c>
      <c r="AT599" s="19" t="str">
        <f t="shared" si="9"/>
        <v>17:07</v>
      </c>
    </row>
    <row r="600" spans="1:46" x14ac:dyDescent="0.25">
      <c r="A600" s="14" t="s">
        <v>2035</v>
      </c>
      <c r="B600" s="14" t="s">
        <v>292</v>
      </c>
      <c r="C600" s="14" t="s">
        <v>80</v>
      </c>
      <c r="D600" s="14" t="s">
        <v>81</v>
      </c>
      <c r="E600" s="14" t="s">
        <v>82</v>
      </c>
      <c r="F600" s="14" t="s">
        <v>82</v>
      </c>
      <c r="G600" s="14" t="s">
        <v>35</v>
      </c>
      <c r="H600" s="14" t="s">
        <v>288</v>
      </c>
      <c r="I600" s="14" t="s">
        <v>288</v>
      </c>
      <c r="J600" s="15">
        <v>45442</v>
      </c>
      <c r="K600" s="14" t="s">
        <v>2036</v>
      </c>
      <c r="L600" s="16">
        <v>45438.743067129632</v>
      </c>
      <c r="M600" s="16">
        <v>45439.707326388889</v>
      </c>
      <c r="N600" s="16"/>
      <c r="O600" s="14" t="s">
        <v>288</v>
      </c>
      <c r="P600" s="14" t="s">
        <v>288</v>
      </c>
      <c r="Q600" s="14" t="s">
        <v>288</v>
      </c>
      <c r="R600" s="14" t="s">
        <v>288</v>
      </c>
      <c r="S600" s="14" t="s">
        <v>288</v>
      </c>
      <c r="T600" s="14" t="s">
        <v>292</v>
      </c>
      <c r="U600" s="14" t="s">
        <v>5</v>
      </c>
      <c r="V600" s="14" t="s">
        <v>6</v>
      </c>
      <c r="W600" s="14" t="s">
        <v>80</v>
      </c>
      <c r="X600" s="14" t="s">
        <v>81</v>
      </c>
      <c r="Y600" s="14" t="s">
        <v>82</v>
      </c>
      <c r="Z600" s="14" t="s">
        <v>82</v>
      </c>
      <c r="AA600" s="14" t="s">
        <v>57</v>
      </c>
      <c r="AB600" s="14" t="s">
        <v>2037</v>
      </c>
      <c r="AC600" s="14" t="s">
        <v>8</v>
      </c>
      <c r="AD600" s="14" t="s">
        <v>27</v>
      </c>
      <c r="AE600" s="14" t="s">
        <v>5</v>
      </c>
      <c r="AF600" s="14" t="s">
        <v>290</v>
      </c>
      <c r="AG600" s="14" t="s">
        <v>291</v>
      </c>
      <c r="AH600" s="14" t="s">
        <v>2038</v>
      </c>
      <c r="AI600">
        <v>60406555</v>
      </c>
      <c r="AJ600" s="16">
        <v>45438.743067129632</v>
      </c>
      <c r="AK600">
        <v>2</v>
      </c>
      <c r="AL600">
        <v>216.27</v>
      </c>
      <c r="AM600">
        <v>38.93</v>
      </c>
      <c r="AN600">
        <v>255.2</v>
      </c>
      <c r="AO600" s="14" t="e">
        <f>VLOOKUP(PaquetesTramos_estados_1[[#This Row],[tienda_stock]],#REF!,2,0)</f>
        <v>#REF!</v>
      </c>
      <c r="AP600" s="18">
        <v>1.0138888888888888</v>
      </c>
      <c r="AQ600" s="19" t="str">
        <f>IF(PaquetesTramos_estados_1[[#This Row],[estado_paquete]]="Empaquetado","listo",PaquetesTramos_estados_1[[#This Row],[pagado]]+(PaquetesTramos_estados_1[[#This Row],[Lead Time]]-1))</f>
        <v>listo</v>
      </c>
      <c r="AR600" s="16" t="str">
        <f ca="1">IF(PaquetesTramos_estados_1[[#This Row],[estado_paquete]]="empaquetado","listo",TEXT((DAY(TODAY())-DAY(PaquetesTramos_estados_1[[#This Row],[pagado]])),"dd")&amp;" Dias")</f>
        <v>listo</v>
      </c>
      <c r="AS600" s="14" t="str">
        <f ca="1">IF(PaquetesTramos_estados_1[[#This Row],[estado_paquete]]="Empaquetado","listo",IF(NOW()&lt;PaquetesTramos_estados_1[[#This Row],[TimeLimite]],"Dentro de Tiempo","Fuera de Tiempo"))</f>
        <v>listo</v>
      </c>
      <c r="AT600" s="19" t="str">
        <f t="shared" si="9"/>
        <v>17:50</v>
      </c>
    </row>
    <row r="601" spans="1:46" x14ac:dyDescent="0.25">
      <c r="A601" s="14" t="s">
        <v>2039</v>
      </c>
      <c r="B601" s="14" t="s">
        <v>292</v>
      </c>
      <c r="C601" s="14" t="s">
        <v>80</v>
      </c>
      <c r="D601" s="14" t="s">
        <v>81</v>
      </c>
      <c r="E601" s="14" t="s">
        <v>82</v>
      </c>
      <c r="F601" s="14" t="s">
        <v>82</v>
      </c>
      <c r="G601" s="14" t="s">
        <v>35</v>
      </c>
      <c r="H601" s="14" t="s">
        <v>288</v>
      </c>
      <c r="I601" s="14" t="s">
        <v>288</v>
      </c>
      <c r="J601" s="15">
        <v>45442</v>
      </c>
      <c r="K601" s="14" t="s">
        <v>2040</v>
      </c>
      <c r="L601" s="16">
        <v>45438.743067129632</v>
      </c>
      <c r="M601" s="16">
        <v>45439.410266203704</v>
      </c>
      <c r="N601" s="16"/>
      <c r="O601" s="14" t="s">
        <v>288</v>
      </c>
      <c r="P601" s="14" t="s">
        <v>288</v>
      </c>
      <c r="Q601" s="14" t="s">
        <v>288</v>
      </c>
      <c r="R601" s="14" t="s">
        <v>288</v>
      </c>
      <c r="S601" s="14" t="s">
        <v>288</v>
      </c>
      <c r="T601" s="14" t="s">
        <v>292</v>
      </c>
      <c r="U601" s="14" t="s">
        <v>5</v>
      </c>
      <c r="V601" s="14" t="s">
        <v>6</v>
      </c>
      <c r="W601" s="14" t="s">
        <v>80</v>
      </c>
      <c r="X601" s="14" t="s">
        <v>81</v>
      </c>
      <c r="Y601" s="14" t="s">
        <v>82</v>
      </c>
      <c r="Z601" s="14" t="s">
        <v>82</v>
      </c>
      <c r="AA601" s="14" t="s">
        <v>56</v>
      </c>
      <c r="AB601" s="14" t="s">
        <v>2037</v>
      </c>
      <c r="AC601" s="14" t="s">
        <v>8</v>
      </c>
      <c r="AD601" s="14" t="s">
        <v>27</v>
      </c>
      <c r="AE601" s="14" t="s">
        <v>5</v>
      </c>
      <c r="AF601" s="14" t="s">
        <v>290</v>
      </c>
      <c r="AG601" s="14" t="s">
        <v>291</v>
      </c>
      <c r="AH601" s="14" t="s">
        <v>2038</v>
      </c>
      <c r="AI601">
        <v>60406555</v>
      </c>
      <c r="AJ601" s="16">
        <v>45438.743067129632</v>
      </c>
      <c r="AK601">
        <v>2</v>
      </c>
      <c r="AL601">
        <v>216.27</v>
      </c>
      <c r="AM601">
        <v>38.93</v>
      </c>
      <c r="AN601">
        <v>255.2</v>
      </c>
      <c r="AO601" s="14" t="e">
        <f>VLOOKUP(PaquetesTramos_estados_1[[#This Row],[tienda_stock]],#REF!,2,0)</f>
        <v>#REF!</v>
      </c>
      <c r="AP601" s="18">
        <v>1.0138888888888888</v>
      </c>
      <c r="AQ601" s="19" t="str">
        <f>IF(PaquetesTramos_estados_1[[#This Row],[estado_paquete]]="Empaquetado","listo",PaquetesTramos_estados_1[[#This Row],[pagado]]+(PaquetesTramos_estados_1[[#This Row],[Lead Time]]-1))</f>
        <v>listo</v>
      </c>
      <c r="AR601" s="16" t="str">
        <f ca="1">IF(PaquetesTramos_estados_1[[#This Row],[estado_paquete]]="empaquetado","listo",TEXT((DAY(TODAY())-DAY(PaquetesTramos_estados_1[[#This Row],[pagado]])),"dd")&amp;" Dias")</f>
        <v>listo</v>
      </c>
      <c r="AS601" s="14" t="str">
        <f ca="1">IF(PaquetesTramos_estados_1[[#This Row],[estado_paquete]]="Empaquetado","listo",IF(NOW()&lt;PaquetesTramos_estados_1[[#This Row],[TimeLimite]],"Dentro de Tiempo","Fuera de Tiempo"))</f>
        <v>listo</v>
      </c>
      <c r="AT601" s="19" t="str">
        <f t="shared" si="9"/>
        <v>17:50</v>
      </c>
    </row>
    <row r="602" spans="1:46" x14ac:dyDescent="0.25">
      <c r="A602" s="14" t="s">
        <v>2041</v>
      </c>
      <c r="B602" s="14" t="s">
        <v>17</v>
      </c>
      <c r="C602" s="14" t="s">
        <v>5</v>
      </c>
      <c r="D602" s="14" t="s">
        <v>1</v>
      </c>
      <c r="E602" s="14" t="s">
        <v>1</v>
      </c>
      <c r="F602" s="14" t="s">
        <v>19</v>
      </c>
      <c r="G602" s="14" t="s">
        <v>3</v>
      </c>
      <c r="H602" s="14" t="s">
        <v>288</v>
      </c>
      <c r="I602" s="14" t="s">
        <v>288</v>
      </c>
      <c r="J602" s="15">
        <v>45443</v>
      </c>
      <c r="K602" s="14" t="s">
        <v>2042</v>
      </c>
      <c r="L602" s="16">
        <v>45438.81050925926</v>
      </c>
      <c r="M602" s="16"/>
      <c r="N602" s="16"/>
      <c r="O602" s="14" t="s">
        <v>288</v>
      </c>
      <c r="P602" s="14" t="s">
        <v>288</v>
      </c>
      <c r="Q602" s="14" t="s">
        <v>288</v>
      </c>
      <c r="R602" s="14" t="s">
        <v>288</v>
      </c>
      <c r="S602" s="14" t="s">
        <v>288</v>
      </c>
      <c r="T602" s="14" t="s">
        <v>17</v>
      </c>
      <c r="U602" s="14" t="s">
        <v>18</v>
      </c>
      <c r="V602" s="14" t="s">
        <v>6</v>
      </c>
      <c r="W602" s="14" t="s">
        <v>95</v>
      </c>
      <c r="X602" s="14" t="s">
        <v>96</v>
      </c>
      <c r="Y602" s="14" t="s">
        <v>97</v>
      </c>
      <c r="Z602" s="14" t="s">
        <v>98</v>
      </c>
      <c r="AA602" s="14" t="s">
        <v>56</v>
      </c>
      <c r="AB602" s="14" t="s">
        <v>2043</v>
      </c>
      <c r="AC602" s="14" t="s">
        <v>8</v>
      </c>
      <c r="AD602" s="14" t="s">
        <v>88</v>
      </c>
      <c r="AE602" s="14" t="s">
        <v>5</v>
      </c>
      <c r="AF602" s="14" t="s">
        <v>290</v>
      </c>
      <c r="AG602" s="14" t="s">
        <v>291</v>
      </c>
      <c r="AH602" s="14" t="s">
        <v>2044</v>
      </c>
      <c r="AI602">
        <v>72213142</v>
      </c>
      <c r="AJ602" s="16">
        <v>45438.81050925926</v>
      </c>
      <c r="AK602">
        <v>2</v>
      </c>
      <c r="AL602">
        <v>90.59</v>
      </c>
      <c r="AM602">
        <v>16.309999999999999</v>
      </c>
      <c r="AN602">
        <v>106.9</v>
      </c>
      <c r="AO602" s="14" t="e">
        <f>VLOOKUP(PaquetesTramos_estados_1[[#This Row],[tienda_stock]],#REF!,2,0)</f>
        <v>#REF!</v>
      </c>
      <c r="AP602" s="18">
        <v>1.0138888888888888</v>
      </c>
      <c r="AQ602" s="19">
        <f>IF(PaquetesTramos_estados_1[[#This Row],[estado_paquete]]="Empaquetado","listo",PaquetesTramos_estados_1[[#This Row],[pagado]]+(PaquetesTramos_estados_1[[#This Row],[Lead Time]]-1))</f>
        <v>45438.82439814815</v>
      </c>
      <c r="AR602" s="16" t="e">
        <f ca="1">IF(PaquetesTramos_estados_1[[#This Row],[estado_paquete]]="empaquetado","listo",TEXT((DAY(TODAY())-DAY(PaquetesTramos_estados_1[[#This Row],[pagado]])),"dd")&amp;" Dias")</f>
        <v>#VALUE!</v>
      </c>
      <c r="AS6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602" s="19" t="str">
        <f t="shared" si="9"/>
        <v>19:27</v>
      </c>
    </row>
    <row r="603" spans="1:46" x14ac:dyDescent="0.25">
      <c r="A603" s="14" t="s">
        <v>2045</v>
      </c>
      <c r="B603" s="14" t="s">
        <v>292</v>
      </c>
      <c r="C603" s="14" t="s">
        <v>95</v>
      </c>
      <c r="D603" s="14" t="s">
        <v>96</v>
      </c>
      <c r="E603" s="14" t="s">
        <v>97</v>
      </c>
      <c r="F603" s="14" t="s">
        <v>98</v>
      </c>
      <c r="G603" s="14" t="s">
        <v>35</v>
      </c>
      <c r="H603" s="14" t="s">
        <v>288</v>
      </c>
      <c r="I603" s="14" t="s">
        <v>288</v>
      </c>
      <c r="J603" s="15">
        <v>45443</v>
      </c>
      <c r="K603" s="14" t="s">
        <v>2046</v>
      </c>
      <c r="L603" s="16">
        <v>45438.81050925926</v>
      </c>
      <c r="M603" s="16">
        <v>45439.375254629631</v>
      </c>
      <c r="N603" s="16"/>
      <c r="O603" s="14" t="s">
        <v>288</v>
      </c>
      <c r="P603" s="14" t="s">
        <v>288</v>
      </c>
      <c r="Q603" s="14" t="s">
        <v>288</v>
      </c>
      <c r="R603" s="14" t="s">
        <v>288</v>
      </c>
      <c r="S603" s="14" t="s">
        <v>288</v>
      </c>
      <c r="T603" s="14" t="s">
        <v>292</v>
      </c>
      <c r="U603" s="14" t="s">
        <v>5</v>
      </c>
      <c r="V603" s="14" t="s">
        <v>6</v>
      </c>
      <c r="W603" s="14" t="s">
        <v>95</v>
      </c>
      <c r="X603" s="14" t="s">
        <v>96</v>
      </c>
      <c r="Y603" s="14" t="s">
        <v>97</v>
      </c>
      <c r="Z603" s="14" t="s">
        <v>98</v>
      </c>
      <c r="AA603" s="14" t="s">
        <v>56</v>
      </c>
      <c r="AB603" s="14" t="s">
        <v>2043</v>
      </c>
      <c r="AC603" s="14" t="s">
        <v>8</v>
      </c>
      <c r="AD603" s="14" t="s">
        <v>88</v>
      </c>
      <c r="AE603" s="14" t="s">
        <v>5</v>
      </c>
      <c r="AF603" s="14" t="s">
        <v>290</v>
      </c>
      <c r="AG603" s="14" t="s">
        <v>291</v>
      </c>
      <c r="AH603" s="14" t="s">
        <v>2044</v>
      </c>
      <c r="AI603">
        <v>72213142</v>
      </c>
      <c r="AJ603" s="16">
        <v>45438.81050925926</v>
      </c>
      <c r="AK603">
        <v>2</v>
      </c>
      <c r="AL603">
        <v>90.59</v>
      </c>
      <c r="AM603">
        <v>16.309999999999999</v>
      </c>
      <c r="AN603">
        <v>106.9</v>
      </c>
      <c r="AO603" s="14" t="e">
        <f>VLOOKUP(PaquetesTramos_estados_1[[#This Row],[tienda_stock]],#REF!,2,0)</f>
        <v>#REF!</v>
      </c>
      <c r="AP603" s="18">
        <v>1.0138888888888888</v>
      </c>
      <c r="AQ603" s="19" t="str">
        <f>IF(PaquetesTramos_estados_1[[#This Row],[estado_paquete]]="Empaquetado","listo",PaquetesTramos_estados_1[[#This Row],[pagado]]+(PaquetesTramos_estados_1[[#This Row],[Lead Time]]-1))</f>
        <v>listo</v>
      </c>
      <c r="AR603" s="16" t="str">
        <f ca="1">IF(PaquetesTramos_estados_1[[#This Row],[estado_paquete]]="empaquetado","listo",TEXT((DAY(TODAY())-DAY(PaquetesTramos_estados_1[[#This Row],[pagado]])),"dd")&amp;" Dias")</f>
        <v>listo</v>
      </c>
      <c r="AS603" s="14" t="str">
        <f ca="1">IF(PaquetesTramos_estados_1[[#This Row],[estado_paquete]]="Empaquetado","listo",IF(NOW()&lt;PaquetesTramos_estados_1[[#This Row],[TimeLimite]],"Dentro de Tiempo","Fuera de Tiempo"))</f>
        <v>listo</v>
      </c>
      <c r="AT603" s="19" t="str">
        <f t="shared" si="9"/>
        <v>19:27</v>
      </c>
    </row>
    <row r="604" spans="1:46" x14ac:dyDescent="0.25">
      <c r="A604" s="14" t="s">
        <v>2047</v>
      </c>
      <c r="B604" s="14" t="s">
        <v>292</v>
      </c>
      <c r="C604" s="14" t="s">
        <v>114</v>
      </c>
      <c r="D604" s="14" t="s">
        <v>115</v>
      </c>
      <c r="E604" s="14" t="s">
        <v>116</v>
      </c>
      <c r="F604" s="14" t="s">
        <v>117</v>
      </c>
      <c r="G604" s="14" t="s">
        <v>35</v>
      </c>
      <c r="H604" s="14" t="s">
        <v>288</v>
      </c>
      <c r="I604" s="14" t="s">
        <v>288</v>
      </c>
      <c r="J604" s="15">
        <v>45444</v>
      </c>
      <c r="K604" s="14" t="s">
        <v>2048</v>
      </c>
      <c r="L604" s="16">
        <v>45439.484953703701</v>
      </c>
      <c r="M604" s="16">
        <v>45439.679224537038</v>
      </c>
      <c r="N604" s="16"/>
      <c r="O604" s="14" t="s">
        <v>288</v>
      </c>
      <c r="P604" s="14" t="s">
        <v>288</v>
      </c>
      <c r="Q604" s="14" t="s">
        <v>288</v>
      </c>
      <c r="R604" s="14" t="s">
        <v>288</v>
      </c>
      <c r="S604" s="14" t="s">
        <v>288</v>
      </c>
      <c r="T604" s="14" t="s">
        <v>292</v>
      </c>
      <c r="U604" s="14" t="s">
        <v>5</v>
      </c>
      <c r="V604" s="14" t="s">
        <v>6</v>
      </c>
      <c r="W604" s="14" t="s">
        <v>114</v>
      </c>
      <c r="X604" s="14" t="s">
        <v>115</v>
      </c>
      <c r="Y604" s="14" t="s">
        <v>116</v>
      </c>
      <c r="Z604" s="14" t="s">
        <v>117</v>
      </c>
      <c r="AA604" s="14" t="s">
        <v>7</v>
      </c>
      <c r="AB604" s="14" t="s">
        <v>2049</v>
      </c>
      <c r="AC604" s="14" t="s">
        <v>8</v>
      </c>
      <c r="AD604" s="14" t="s">
        <v>9</v>
      </c>
      <c r="AE604" s="14" t="s">
        <v>114</v>
      </c>
      <c r="AF604" s="14" t="s">
        <v>296</v>
      </c>
      <c r="AG604" s="14" t="s">
        <v>291</v>
      </c>
      <c r="AH604" s="14" t="s">
        <v>2050</v>
      </c>
      <c r="AI604">
        <v>5271159</v>
      </c>
      <c r="AJ604" s="16">
        <v>45439.484953703701</v>
      </c>
      <c r="AK604">
        <v>1</v>
      </c>
      <c r="AL604">
        <v>44.8</v>
      </c>
      <c r="AM604">
        <v>0</v>
      </c>
      <c r="AN604">
        <v>44.8</v>
      </c>
      <c r="AO604" s="14" t="e">
        <f>VLOOKUP(PaquetesTramos_estados_1[[#This Row],[tienda_stock]],#REF!,2,0)</f>
        <v>#REF!</v>
      </c>
      <c r="AP604" s="18">
        <v>1.0138888888888888</v>
      </c>
      <c r="AQ604" s="19" t="str">
        <f>IF(PaquetesTramos_estados_1[[#This Row],[estado_paquete]]="Empaquetado","listo",PaquetesTramos_estados_1[[#This Row],[pagado]]+(PaquetesTramos_estados_1[[#This Row],[Lead Time]]-1))</f>
        <v>listo</v>
      </c>
      <c r="AR604" s="16" t="str">
        <f ca="1">IF(PaquetesTramos_estados_1[[#This Row],[estado_paquete]]="empaquetado","listo",TEXT((DAY(TODAY())-DAY(PaquetesTramos_estados_1[[#This Row],[pagado]])),"dd")&amp;" Dias")</f>
        <v>listo</v>
      </c>
      <c r="AS604" s="14" t="str">
        <f ca="1">IF(PaquetesTramos_estados_1[[#This Row],[estado_paquete]]="Empaquetado","listo",IF(NOW()&lt;PaquetesTramos_estados_1[[#This Row],[TimeLimite]],"Dentro de Tiempo","Fuera de Tiempo"))</f>
        <v>listo</v>
      </c>
      <c r="AT604" s="19" t="str">
        <f t="shared" si="9"/>
        <v>11:38</v>
      </c>
    </row>
    <row r="605" spans="1:46" x14ac:dyDescent="0.25">
      <c r="A605" s="14" t="s">
        <v>2150</v>
      </c>
      <c r="B605" s="14" t="s">
        <v>292</v>
      </c>
      <c r="C605" s="14" t="s">
        <v>126</v>
      </c>
      <c r="D605" s="14" t="s">
        <v>91</v>
      </c>
      <c r="E605" s="14" t="s">
        <v>91</v>
      </c>
      <c r="F605" s="14" t="s">
        <v>91</v>
      </c>
      <c r="G605" s="14" t="s">
        <v>35</v>
      </c>
      <c r="H605" s="14" t="s">
        <v>288</v>
      </c>
      <c r="I605" s="14" t="s">
        <v>288</v>
      </c>
      <c r="J605" s="15">
        <v>45443</v>
      </c>
      <c r="K605" s="14" t="s">
        <v>2151</v>
      </c>
      <c r="L605" s="16">
        <v>45439.599398148152</v>
      </c>
      <c r="M605" s="16">
        <v>45439.746064814812</v>
      </c>
      <c r="N605" s="16"/>
      <c r="O605" s="14" t="s">
        <v>288</v>
      </c>
      <c r="P605" s="14" t="s">
        <v>288</v>
      </c>
      <c r="Q605" s="14" t="s">
        <v>288</v>
      </c>
      <c r="R605" s="14" t="s">
        <v>288</v>
      </c>
      <c r="S605" s="14" t="s">
        <v>288</v>
      </c>
      <c r="T605" s="14" t="s">
        <v>292</v>
      </c>
      <c r="U605" s="14" t="s">
        <v>5</v>
      </c>
      <c r="V605" s="14" t="s">
        <v>6</v>
      </c>
      <c r="W605" s="14" t="s">
        <v>126</v>
      </c>
      <c r="X605" s="14" t="s">
        <v>91</v>
      </c>
      <c r="Y605" s="14" t="s">
        <v>91</v>
      </c>
      <c r="Z605" s="14" t="s">
        <v>91</v>
      </c>
      <c r="AA605" s="14" t="s">
        <v>7</v>
      </c>
      <c r="AB605" s="14" t="s">
        <v>2152</v>
      </c>
      <c r="AC605" s="14" t="s">
        <v>8</v>
      </c>
      <c r="AD605" s="14" t="s">
        <v>9</v>
      </c>
      <c r="AE605" s="14" t="s">
        <v>126</v>
      </c>
      <c r="AF605" s="14" t="s">
        <v>290</v>
      </c>
      <c r="AG605" s="14" t="s">
        <v>291</v>
      </c>
      <c r="AH605" s="14" t="s">
        <v>2153</v>
      </c>
      <c r="AI605">
        <v>43372104</v>
      </c>
      <c r="AJ605" s="16">
        <v>45439.599398148152</v>
      </c>
      <c r="AK605">
        <v>1</v>
      </c>
      <c r="AL605">
        <v>130.41999999999999</v>
      </c>
      <c r="AM605">
        <v>23.48</v>
      </c>
      <c r="AN605">
        <v>153.9</v>
      </c>
      <c r="AO605" s="14" t="e">
        <f>VLOOKUP(PaquetesTramos_estados_1[[#This Row],[tienda_stock]],#REF!,2,0)</f>
        <v>#REF!</v>
      </c>
      <c r="AP605" s="18">
        <v>1.0138888888888888</v>
      </c>
      <c r="AQ605" s="19" t="str">
        <f>IF(PaquetesTramos_estados_1[[#This Row],[estado_paquete]]="Empaquetado","listo",PaquetesTramos_estados_1[[#This Row],[pagado]]+(PaquetesTramos_estados_1[[#This Row],[Lead Time]]-1))</f>
        <v>listo</v>
      </c>
      <c r="AR605" s="16" t="str">
        <f ca="1">IF(PaquetesTramos_estados_1[[#This Row],[estado_paquete]]="empaquetado","listo",TEXT((DAY(TODAY())-DAY(PaquetesTramos_estados_1[[#This Row],[pagado]])),"dd")&amp;" Dias")</f>
        <v>listo</v>
      </c>
      <c r="AS605" s="14" t="str">
        <f ca="1">IF(PaquetesTramos_estados_1[[#This Row],[estado_paquete]]="Empaquetado","listo",IF(NOW()&lt;PaquetesTramos_estados_1[[#This Row],[TimeLimite]],"Dentro de Tiempo","Fuera de Tiempo"))</f>
        <v>listo</v>
      </c>
      <c r="AT605" s="19" t="str">
        <f t="shared" si="9"/>
        <v>14:23</v>
      </c>
    </row>
    <row r="606" spans="1:46" x14ac:dyDescent="0.25">
      <c r="A606" s="14" t="s">
        <v>2154</v>
      </c>
      <c r="B606" s="14" t="s">
        <v>20</v>
      </c>
      <c r="C606" s="14" t="s">
        <v>21</v>
      </c>
      <c r="D606" s="14" t="s">
        <v>1</v>
      </c>
      <c r="E606" s="14" t="s">
        <v>1</v>
      </c>
      <c r="F606" s="14" t="s">
        <v>113</v>
      </c>
      <c r="G606" s="14" t="s">
        <v>399</v>
      </c>
      <c r="H606" s="14" t="s">
        <v>288</v>
      </c>
      <c r="I606" s="14" t="s">
        <v>288</v>
      </c>
      <c r="J606" s="15">
        <v>45440</v>
      </c>
      <c r="K606" s="14" t="s">
        <v>2155</v>
      </c>
      <c r="L606" s="16">
        <v>45439.709606481483</v>
      </c>
      <c r="M606" s="16"/>
      <c r="N606" s="16"/>
      <c r="O606" s="14" t="s">
        <v>288</v>
      </c>
      <c r="P606" s="14" t="s">
        <v>288</v>
      </c>
      <c r="Q606" s="14" t="s">
        <v>288</v>
      </c>
      <c r="R606" s="14" t="s">
        <v>288</v>
      </c>
      <c r="S606" s="14" t="s">
        <v>288</v>
      </c>
      <c r="T606" s="14" t="s">
        <v>20</v>
      </c>
      <c r="U606" s="14" t="s">
        <v>5</v>
      </c>
      <c r="V606" s="14" t="s">
        <v>6</v>
      </c>
      <c r="W606" s="14" t="s">
        <v>21</v>
      </c>
      <c r="X606" s="14" t="s">
        <v>1</v>
      </c>
      <c r="Y606" s="14" t="s">
        <v>1</v>
      </c>
      <c r="Z606" s="14" t="s">
        <v>113</v>
      </c>
      <c r="AA606" s="14" t="s">
        <v>56</v>
      </c>
      <c r="AB606" s="14" t="s">
        <v>2087</v>
      </c>
      <c r="AC606" s="14" t="s">
        <v>8</v>
      </c>
      <c r="AD606" s="14" t="s">
        <v>9</v>
      </c>
      <c r="AE606" s="14" t="s">
        <v>21</v>
      </c>
      <c r="AF606" s="14" t="s">
        <v>290</v>
      </c>
      <c r="AG606" s="14" t="s">
        <v>291</v>
      </c>
      <c r="AH606" s="14" t="s">
        <v>2088</v>
      </c>
      <c r="AI606">
        <v>42371557</v>
      </c>
      <c r="AJ606" s="16">
        <v>45439.709606481483</v>
      </c>
      <c r="AK606">
        <v>4</v>
      </c>
      <c r="AL606">
        <v>398.31</v>
      </c>
      <c r="AM606">
        <v>71.69</v>
      </c>
      <c r="AN606">
        <v>470</v>
      </c>
      <c r="AO606" s="14" t="e">
        <f>VLOOKUP(PaquetesTramos_estados_1[[#This Row],[tienda_stock]],#REF!,2,0)</f>
        <v>#REF!</v>
      </c>
      <c r="AP606" s="18">
        <v>1.0138888888888888</v>
      </c>
      <c r="AQ606" s="19">
        <f>IF(PaquetesTramos_estados_1[[#This Row],[estado_paquete]]="Empaquetado","listo",PaquetesTramos_estados_1[[#This Row],[pagado]]+(PaquetesTramos_estados_1[[#This Row],[Lead Time]]-1))</f>
        <v>45439.723495370374</v>
      </c>
      <c r="AR606" s="16" t="e">
        <f ca="1">IF(PaquetesTramos_estados_1[[#This Row],[estado_paquete]]="empaquetado","listo",TEXT((DAY(TODAY())-DAY(PaquetesTramos_estados_1[[#This Row],[pagado]])),"dd")&amp;" Dias")</f>
        <v>#VALUE!</v>
      </c>
      <c r="AS6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606" s="19" t="str">
        <f t="shared" si="9"/>
        <v>17:01</v>
      </c>
    </row>
    <row r="607" spans="1:46" x14ac:dyDescent="0.25">
      <c r="A607" s="14" t="s">
        <v>2156</v>
      </c>
      <c r="B607" s="14" t="s">
        <v>292</v>
      </c>
      <c r="C607" s="14" t="s">
        <v>49</v>
      </c>
      <c r="D607" s="14" t="s">
        <v>50</v>
      </c>
      <c r="E607" s="14" t="s">
        <v>51</v>
      </c>
      <c r="F607" s="14" t="s">
        <v>51</v>
      </c>
      <c r="G607" s="14" t="s">
        <v>35</v>
      </c>
      <c r="H607" s="14" t="s">
        <v>288</v>
      </c>
      <c r="I607" s="14" t="s">
        <v>288</v>
      </c>
      <c r="J607" s="15">
        <v>45443</v>
      </c>
      <c r="K607" s="14" t="s">
        <v>2157</v>
      </c>
      <c r="L607" s="16">
        <v>45439.725486111114</v>
      </c>
      <c r="M607" s="16">
        <v>45440.217407407406</v>
      </c>
      <c r="N607" s="16"/>
      <c r="O607" s="14" t="s">
        <v>288</v>
      </c>
      <c r="P607" s="14" t="s">
        <v>288</v>
      </c>
      <c r="Q607" s="14" t="s">
        <v>288</v>
      </c>
      <c r="R607" s="14" t="s">
        <v>288</v>
      </c>
      <c r="S607" s="14" t="s">
        <v>288</v>
      </c>
      <c r="T607" s="14" t="s">
        <v>292</v>
      </c>
      <c r="U607" s="14" t="s">
        <v>5</v>
      </c>
      <c r="V607" s="14" t="s">
        <v>6</v>
      </c>
      <c r="W607" s="14" t="s">
        <v>49</v>
      </c>
      <c r="X607" s="14" t="s">
        <v>50</v>
      </c>
      <c r="Y607" s="14" t="s">
        <v>51</v>
      </c>
      <c r="Z607" s="14" t="s">
        <v>51</v>
      </c>
      <c r="AA607" s="14" t="s">
        <v>7</v>
      </c>
      <c r="AB607" s="14" t="s">
        <v>2158</v>
      </c>
      <c r="AC607" s="14" t="s">
        <v>8</v>
      </c>
      <c r="AD607" s="14" t="s">
        <v>88</v>
      </c>
      <c r="AE607" s="14" t="s">
        <v>5</v>
      </c>
      <c r="AF607" s="14" t="s">
        <v>290</v>
      </c>
      <c r="AG607" s="14" t="s">
        <v>291</v>
      </c>
      <c r="AH607" s="14" t="s">
        <v>2159</v>
      </c>
      <c r="AI607">
        <v>72752510</v>
      </c>
      <c r="AJ607" s="16">
        <v>45439.725486111114</v>
      </c>
      <c r="AK607">
        <v>3</v>
      </c>
      <c r="AL607">
        <v>705.25</v>
      </c>
      <c r="AM607">
        <v>126.95</v>
      </c>
      <c r="AN607">
        <v>832.2</v>
      </c>
      <c r="AO607" s="14" t="e">
        <f>VLOOKUP(PaquetesTramos_estados_1[[#This Row],[tienda_stock]],#REF!,2,0)</f>
        <v>#REF!</v>
      </c>
      <c r="AP607" s="18">
        <v>1.0138888888888888</v>
      </c>
      <c r="AQ607" s="19" t="str">
        <f>IF(PaquetesTramos_estados_1[[#This Row],[estado_paquete]]="Empaquetado","listo",PaquetesTramos_estados_1[[#This Row],[pagado]]+(PaquetesTramos_estados_1[[#This Row],[Lead Time]]-1))</f>
        <v>listo</v>
      </c>
      <c r="AR607" s="16" t="str">
        <f ca="1">IF(PaquetesTramos_estados_1[[#This Row],[estado_paquete]]="empaquetado","listo",TEXT((DAY(TODAY())-DAY(PaquetesTramos_estados_1[[#This Row],[pagado]])),"dd")&amp;" Dias")</f>
        <v>listo</v>
      </c>
      <c r="AS607" s="14" t="str">
        <f ca="1">IF(PaquetesTramos_estados_1[[#This Row],[estado_paquete]]="Empaquetado","listo",IF(NOW()&lt;PaquetesTramos_estados_1[[#This Row],[TimeLimite]],"Dentro de Tiempo","Fuera de Tiempo"))</f>
        <v>listo</v>
      </c>
      <c r="AT607" s="19" t="str">
        <f t="shared" si="9"/>
        <v>17:24</v>
      </c>
    </row>
    <row r="608" spans="1:46" x14ac:dyDescent="0.25">
      <c r="A608" s="14" t="s">
        <v>2160</v>
      </c>
      <c r="B608" s="14" t="s">
        <v>17</v>
      </c>
      <c r="C608" s="14" t="s">
        <v>5</v>
      </c>
      <c r="D608" s="14" t="s">
        <v>1</v>
      </c>
      <c r="E608" s="14" t="s">
        <v>1</v>
      </c>
      <c r="F608" s="14" t="s">
        <v>19</v>
      </c>
      <c r="G608" s="14" t="s">
        <v>3</v>
      </c>
      <c r="H608" s="14" t="s">
        <v>288</v>
      </c>
      <c r="I608" s="14" t="s">
        <v>288</v>
      </c>
      <c r="J608" s="15">
        <v>45442</v>
      </c>
      <c r="K608" s="14" t="s">
        <v>2161</v>
      </c>
      <c r="L608" s="16">
        <v>45439.747303240743</v>
      </c>
      <c r="M608" s="16"/>
      <c r="N608" s="16"/>
      <c r="O608" s="14" t="s">
        <v>288</v>
      </c>
      <c r="P608" s="14" t="s">
        <v>288</v>
      </c>
      <c r="Q608" s="14" t="s">
        <v>288</v>
      </c>
      <c r="R608" s="14" t="s">
        <v>288</v>
      </c>
      <c r="S608" s="14" t="s">
        <v>288</v>
      </c>
      <c r="T608" s="14" t="s">
        <v>17</v>
      </c>
      <c r="U608" s="14" t="s">
        <v>18</v>
      </c>
      <c r="V608" s="14" t="s">
        <v>6</v>
      </c>
      <c r="W608" s="14" t="s">
        <v>45</v>
      </c>
      <c r="X608" s="14" t="s">
        <v>46</v>
      </c>
      <c r="Y608" s="14" t="s">
        <v>46</v>
      </c>
      <c r="Z608" s="14" t="s">
        <v>46</v>
      </c>
      <c r="AA608" s="14" t="s">
        <v>7</v>
      </c>
      <c r="AB608" s="14" t="s">
        <v>2162</v>
      </c>
      <c r="AC608" s="14" t="s">
        <v>8</v>
      </c>
      <c r="AD608" s="14" t="s">
        <v>32</v>
      </c>
      <c r="AE608" s="14" t="s">
        <v>5</v>
      </c>
      <c r="AF608" s="14" t="s">
        <v>290</v>
      </c>
      <c r="AG608" s="14" t="s">
        <v>291</v>
      </c>
      <c r="AH608" s="14" t="s">
        <v>2163</v>
      </c>
      <c r="AI608">
        <v>43012764</v>
      </c>
      <c r="AJ608" s="16">
        <v>45439.747303240743</v>
      </c>
      <c r="AK608">
        <v>1</v>
      </c>
      <c r="AL608">
        <v>145.93</v>
      </c>
      <c r="AM608">
        <v>26.27</v>
      </c>
      <c r="AN608">
        <v>172.2</v>
      </c>
      <c r="AO608" s="14" t="e">
        <f>VLOOKUP(PaquetesTramos_estados_1[[#This Row],[tienda_stock]],#REF!,2,0)</f>
        <v>#REF!</v>
      </c>
      <c r="AP608" s="18">
        <v>1.0138888888888888</v>
      </c>
      <c r="AQ608" s="19">
        <f>IF(PaquetesTramos_estados_1[[#This Row],[estado_paquete]]="Empaquetado","listo",PaquetesTramos_estados_1[[#This Row],[pagado]]+(PaquetesTramos_estados_1[[#This Row],[Lead Time]]-1))</f>
        <v>45439.761192129634</v>
      </c>
      <c r="AR608" s="16" t="e">
        <f ca="1">IF(PaquetesTramos_estados_1[[#This Row],[estado_paquete]]="empaquetado","listo",TEXT((DAY(TODAY())-DAY(PaquetesTramos_estados_1[[#This Row],[pagado]])),"dd")&amp;" Dias")</f>
        <v>#VALUE!</v>
      </c>
      <c r="AS608" s="14" t="str">
        <f ca="1">IF(PaquetesTramos_estados_1[[#This Row],[estado_paquete]]="Empaquetado","listo",IF(NOW()&lt;PaquetesTramos_estados_1[[#This Row],[TimeLimite]],"Dentro de Tiempo","Fuera de Tiempo"))</f>
        <v>Fuera de Tiempo</v>
      </c>
      <c r="AT608" s="19" t="str">
        <f t="shared" si="9"/>
        <v>17:56</v>
      </c>
    </row>
    <row r="609" spans="1:46" x14ac:dyDescent="0.25">
      <c r="A609" s="14" t="s">
        <v>2164</v>
      </c>
      <c r="B609" s="14" t="s">
        <v>20</v>
      </c>
      <c r="C609" s="14" t="s">
        <v>52</v>
      </c>
      <c r="D609" s="14" t="s">
        <v>53</v>
      </c>
      <c r="E609" s="14" t="s">
        <v>54</v>
      </c>
      <c r="F609" s="14" t="s">
        <v>55</v>
      </c>
      <c r="G609" s="14" t="s">
        <v>35</v>
      </c>
      <c r="H609" s="14" t="s">
        <v>288</v>
      </c>
      <c r="I609" s="14" t="s">
        <v>288</v>
      </c>
      <c r="J609" s="15">
        <v>45444</v>
      </c>
      <c r="K609" s="14" t="s">
        <v>2165</v>
      </c>
      <c r="L609" s="16">
        <v>45439.769884259258</v>
      </c>
      <c r="M609" s="16"/>
      <c r="N609" s="16"/>
      <c r="O609" s="14" t="s">
        <v>288</v>
      </c>
      <c r="P609" s="14" t="s">
        <v>288</v>
      </c>
      <c r="Q609" s="14" t="s">
        <v>288</v>
      </c>
      <c r="R609" s="14" t="s">
        <v>288</v>
      </c>
      <c r="S609" s="14" t="s">
        <v>288</v>
      </c>
      <c r="T609" s="14" t="s">
        <v>20</v>
      </c>
      <c r="U609" s="14" t="s">
        <v>5</v>
      </c>
      <c r="V609" s="14" t="s">
        <v>6</v>
      </c>
      <c r="W609" s="14" t="s">
        <v>52</v>
      </c>
      <c r="X609" s="14" t="s">
        <v>53</v>
      </c>
      <c r="Y609" s="14" t="s">
        <v>54</v>
      </c>
      <c r="Z609" s="14" t="s">
        <v>55</v>
      </c>
      <c r="AA609" s="14" t="s">
        <v>7</v>
      </c>
      <c r="AB609" s="14" t="s">
        <v>2166</v>
      </c>
      <c r="AC609" s="14" t="s">
        <v>8</v>
      </c>
      <c r="AD609" s="14" t="s">
        <v>27</v>
      </c>
      <c r="AE609" s="14" t="s">
        <v>52</v>
      </c>
      <c r="AF609" s="14" t="s">
        <v>290</v>
      </c>
      <c r="AG609" s="14" t="s">
        <v>291</v>
      </c>
      <c r="AH609" s="14" t="s">
        <v>2167</v>
      </c>
      <c r="AI609">
        <v>45057603</v>
      </c>
      <c r="AJ609" s="16">
        <v>45439.769884259258</v>
      </c>
      <c r="AK609">
        <v>2</v>
      </c>
      <c r="AL609">
        <v>299.39999999999998</v>
      </c>
      <c r="AM609">
        <v>53.9</v>
      </c>
      <c r="AN609">
        <v>353.3</v>
      </c>
      <c r="AO609" s="14" t="e">
        <f>VLOOKUP(PaquetesTramos_estados_1[[#This Row],[tienda_stock]],#REF!,2,0)</f>
        <v>#REF!</v>
      </c>
      <c r="AP609" s="18">
        <v>1.0138888888888888</v>
      </c>
      <c r="AQ609" s="19">
        <f>IF(PaquetesTramos_estados_1[[#This Row],[estado_paquete]]="Empaquetado","listo",PaquetesTramos_estados_1[[#This Row],[pagado]]+(PaquetesTramos_estados_1[[#This Row],[Lead Time]]-1))</f>
        <v>45439.783773148149</v>
      </c>
      <c r="AR609" s="16" t="e">
        <f ca="1">IF(PaquetesTramos_estados_1[[#This Row],[estado_paquete]]="empaquetado","listo",TEXT((DAY(TODAY())-DAY(PaquetesTramos_estados_1[[#This Row],[pagado]])),"dd")&amp;" Dias")</f>
        <v>#VALUE!</v>
      </c>
      <c r="AS609" s="14" t="str">
        <f ca="1">IF(PaquetesTramos_estados_1[[#This Row],[estado_paquete]]="Empaquetado","listo",IF(NOW()&lt;PaquetesTramos_estados_1[[#This Row],[TimeLimite]],"Dentro de Tiempo","Fuera de Tiempo"))</f>
        <v>Fuera de Tiempo</v>
      </c>
      <c r="AT609" s="19" t="str">
        <f t="shared" si="9"/>
        <v>18:28</v>
      </c>
    </row>
    <row r="610" spans="1:46" x14ac:dyDescent="0.25">
      <c r="A610" s="14" t="s">
        <v>2168</v>
      </c>
      <c r="B610" s="14" t="s">
        <v>17</v>
      </c>
      <c r="C610" s="14" t="s">
        <v>5</v>
      </c>
      <c r="D610" s="14" t="s">
        <v>1</v>
      </c>
      <c r="E610" s="14" t="s">
        <v>1</v>
      </c>
      <c r="F610" s="14" t="s">
        <v>19</v>
      </c>
      <c r="G610" s="14" t="s">
        <v>332</v>
      </c>
      <c r="H610" s="14" t="s">
        <v>288</v>
      </c>
      <c r="I610" s="14" t="s">
        <v>288</v>
      </c>
      <c r="J610" s="15">
        <v>45441</v>
      </c>
      <c r="K610" s="14" t="s">
        <v>2169</v>
      </c>
      <c r="L610" s="16">
        <v>45439.802812499998</v>
      </c>
      <c r="M610" s="16"/>
      <c r="N610" s="16"/>
      <c r="O610" s="14" t="s">
        <v>288</v>
      </c>
      <c r="P610" s="14" t="s">
        <v>288</v>
      </c>
      <c r="Q610" s="14" t="s">
        <v>288</v>
      </c>
      <c r="R610" s="14" t="s">
        <v>288</v>
      </c>
      <c r="S610" s="14" t="s">
        <v>288</v>
      </c>
      <c r="T610" s="14" t="s">
        <v>17</v>
      </c>
      <c r="U610" s="14" t="s">
        <v>38</v>
      </c>
      <c r="V610" s="14" t="s">
        <v>6</v>
      </c>
      <c r="W610" s="14" t="s">
        <v>21</v>
      </c>
      <c r="X610" s="14" t="s">
        <v>1</v>
      </c>
      <c r="Y610" s="14" t="s">
        <v>1</v>
      </c>
      <c r="Z610" s="14" t="s">
        <v>113</v>
      </c>
      <c r="AA610" s="14" t="s">
        <v>7</v>
      </c>
      <c r="AB610" s="14" t="s">
        <v>2091</v>
      </c>
      <c r="AC610" s="14" t="s">
        <v>8</v>
      </c>
      <c r="AD610" s="14" t="s">
        <v>32</v>
      </c>
      <c r="AE610" s="14" t="s">
        <v>5</v>
      </c>
      <c r="AF610" s="14" t="s">
        <v>290</v>
      </c>
      <c r="AG610" s="14" t="s">
        <v>291</v>
      </c>
      <c r="AH610" s="14" t="s">
        <v>2092</v>
      </c>
      <c r="AI610">
        <v>40835938</v>
      </c>
      <c r="AJ610" s="16">
        <v>45439.802812499998</v>
      </c>
      <c r="AK610">
        <v>3</v>
      </c>
      <c r="AL610">
        <v>39.4</v>
      </c>
      <c r="AM610">
        <v>7.1</v>
      </c>
      <c r="AN610">
        <v>46.5</v>
      </c>
      <c r="AO610" s="14" t="e">
        <f>VLOOKUP(PaquetesTramos_estados_1[[#This Row],[tienda_stock]],#REF!,2,0)</f>
        <v>#REF!</v>
      </c>
      <c r="AP610" s="18">
        <v>1.0138888888888888</v>
      </c>
      <c r="AQ610" s="19">
        <f>IF(PaquetesTramos_estados_1[[#This Row],[estado_paquete]]="Empaquetado","listo",PaquetesTramos_estados_1[[#This Row],[pagado]]+(PaquetesTramos_estados_1[[#This Row],[Lead Time]]-1))</f>
        <v>45439.816701388889</v>
      </c>
      <c r="AR610" s="16" t="e">
        <f ca="1">IF(PaquetesTramos_estados_1[[#This Row],[estado_paquete]]="empaquetado","listo",TEXT((DAY(TODAY())-DAY(PaquetesTramos_estados_1[[#This Row],[pagado]])),"dd")&amp;" Dias")</f>
        <v>#VALUE!</v>
      </c>
      <c r="AS6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610" s="19" t="str">
        <f t="shared" si="9"/>
        <v>19:16</v>
      </c>
    </row>
    <row r="611" spans="1:46" x14ac:dyDescent="0.25">
      <c r="A611" s="14" t="s">
        <v>2170</v>
      </c>
      <c r="B611" s="14" t="s">
        <v>20</v>
      </c>
      <c r="C611" s="14" t="s">
        <v>21</v>
      </c>
      <c r="D611" s="14" t="s">
        <v>1</v>
      </c>
      <c r="E611" s="14" t="s">
        <v>1</v>
      </c>
      <c r="F611" s="14" t="s">
        <v>113</v>
      </c>
      <c r="G611" s="14" t="s">
        <v>30</v>
      </c>
      <c r="H611" s="14" t="s">
        <v>288</v>
      </c>
      <c r="I611" s="14" t="s">
        <v>288</v>
      </c>
      <c r="J611" s="15">
        <v>45446</v>
      </c>
      <c r="K611" s="14" t="s">
        <v>2171</v>
      </c>
      <c r="L611" s="16">
        <v>45439.802812499998</v>
      </c>
      <c r="M611" s="16"/>
      <c r="N611" s="16"/>
      <c r="O611" s="14" t="s">
        <v>288</v>
      </c>
      <c r="P611" s="14" t="s">
        <v>288</v>
      </c>
      <c r="Q611" s="14" t="s">
        <v>288</v>
      </c>
      <c r="R611" s="14" t="s">
        <v>288</v>
      </c>
      <c r="S611" s="14" t="s">
        <v>288</v>
      </c>
      <c r="T611" s="14" t="s">
        <v>20</v>
      </c>
      <c r="U611" s="14" t="s">
        <v>135</v>
      </c>
      <c r="V611" s="14" t="s">
        <v>6</v>
      </c>
      <c r="W611" s="14" t="s">
        <v>21</v>
      </c>
      <c r="X611" s="14" t="s">
        <v>1</v>
      </c>
      <c r="Y611" s="14" t="s">
        <v>1</v>
      </c>
      <c r="Z611" s="14" t="s">
        <v>113</v>
      </c>
      <c r="AA611" s="14" t="s">
        <v>7</v>
      </c>
      <c r="AB611" s="14" t="s">
        <v>2091</v>
      </c>
      <c r="AC611" s="14" t="s">
        <v>8</v>
      </c>
      <c r="AD611" s="14" t="s">
        <v>32</v>
      </c>
      <c r="AE611" s="14" t="s">
        <v>5</v>
      </c>
      <c r="AF611" s="14" t="s">
        <v>290</v>
      </c>
      <c r="AG611" s="14" t="s">
        <v>291</v>
      </c>
      <c r="AH611" s="14" t="s">
        <v>2092</v>
      </c>
      <c r="AI611">
        <v>40835938</v>
      </c>
      <c r="AJ611" s="16">
        <v>45439.802812499998</v>
      </c>
      <c r="AK611">
        <v>3</v>
      </c>
      <c r="AL611">
        <v>39.4</v>
      </c>
      <c r="AM611">
        <v>7.1</v>
      </c>
      <c r="AN611">
        <v>46.5</v>
      </c>
      <c r="AO611" s="14" t="e">
        <f>VLOOKUP(PaquetesTramos_estados_1[[#This Row],[tienda_stock]],#REF!,2,0)</f>
        <v>#REF!</v>
      </c>
      <c r="AP611" s="18">
        <v>1.0138888888888888</v>
      </c>
      <c r="AQ611" s="19">
        <f>IF(PaquetesTramos_estados_1[[#This Row],[estado_paquete]]="Empaquetado","listo",PaquetesTramos_estados_1[[#This Row],[pagado]]+(PaquetesTramos_estados_1[[#This Row],[Lead Time]]-1))</f>
        <v>45439.816701388889</v>
      </c>
      <c r="AR611" s="16" t="e">
        <f ca="1">IF(PaquetesTramos_estados_1[[#This Row],[estado_paquete]]="empaquetado","listo",TEXT((DAY(TODAY())-DAY(PaquetesTramos_estados_1[[#This Row],[pagado]])),"dd")&amp;" Dias")</f>
        <v>#VALUE!</v>
      </c>
      <c r="AS611" s="14" t="str">
        <f ca="1">IF(PaquetesTramos_estados_1[[#This Row],[estado_paquete]]="Empaquetado","listo",IF(NOW()&lt;PaquetesTramos_estados_1[[#This Row],[TimeLimite]],"Dentro de Tiempo","Fuera de Tiempo"))</f>
        <v>Fuera de Tiempo</v>
      </c>
      <c r="AT611" s="19" t="str">
        <f t="shared" si="9"/>
        <v>19:16</v>
      </c>
    </row>
    <row r="612" spans="1:46" x14ac:dyDescent="0.25">
      <c r="A612" s="14" t="s">
        <v>2172</v>
      </c>
      <c r="B612" s="14" t="s">
        <v>20</v>
      </c>
      <c r="C612" s="14" t="s">
        <v>126</v>
      </c>
      <c r="D612" s="14" t="s">
        <v>91</v>
      </c>
      <c r="E612" s="14" t="s">
        <v>91</v>
      </c>
      <c r="F612" s="14" t="s">
        <v>91</v>
      </c>
      <c r="G612" s="14" t="s">
        <v>35</v>
      </c>
      <c r="H612" s="14" t="s">
        <v>288</v>
      </c>
      <c r="I612" s="14" t="s">
        <v>288</v>
      </c>
      <c r="J612" s="15">
        <v>45443</v>
      </c>
      <c r="K612" s="14" t="s">
        <v>2173</v>
      </c>
      <c r="L612" s="16">
        <v>45439.892569444448</v>
      </c>
      <c r="M612" s="16"/>
      <c r="N612" s="16"/>
      <c r="O612" s="14" t="s">
        <v>288</v>
      </c>
      <c r="P612" s="14" t="s">
        <v>288</v>
      </c>
      <c r="Q612" s="14" t="s">
        <v>288</v>
      </c>
      <c r="R612" s="14" t="s">
        <v>288</v>
      </c>
      <c r="S612" s="14" t="s">
        <v>288</v>
      </c>
      <c r="T612" s="14" t="s">
        <v>20</v>
      </c>
      <c r="U612" s="14" t="s">
        <v>5</v>
      </c>
      <c r="V612" s="14" t="s">
        <v>6</v>
      </c>
      <c r="W612" s="14" t="s">
        <v>126</v>
      </c>
      <c r="X612" s="14" t="s">
        <v>91</v>
      </c>
      <c r="Y612" s="14" t="s">
        <v>91</v>
      </c>
      <c r="Z612" s="14" t="s">
        <v>91</v>
      </c>
      <c r="AA612" s="14" t="s">
        <v>7</v>
      </c>
      <c r="AB612" s="14" t="s">
        <v>2174</v>
      </c>
      <c r="AC612" s="14" t="s">
        <v>8</v>
      </c>
      <c r="AD612" s="14" t="s">
        <v>32</v>
      </c>
      <c r="AE612" s="14" t="s">
        <v>5</v>
      </c>
      <c r="AF612" s="14" t="s">
        <v>290</v>
      </c>
      <c r="AG612" s="14" t="s">
        <v>291</v>
      </c>
      <c r="AH612" s="14" t="s">
        <v>2175</v>
      </c>
      <c r="AI612">
        <v>43368192</v>
      </c>
      <c r="AJ612" s="16">
        <v>45439.892569444448</v>
      </c>
      <c r="AK612">
        <v>1</v>
      </c>
      <c r="AL612">
        <v>274.49</v>
      </c>
      <c r="AM612">
        <v>49.41</v>
      </c>
      <c r="AN612">
        <v>323.89999999999998</v>
      </c>
      <c r="AO612" s="14" t="e">
        <f>VLOOKUP(PaquetesTramos_estados_1[[#This Row],[tienda_stock]],#REF!,2,0)</f>
        <v>#REF!</v>
      </c>
      <c r="AP612" s="18">
        <v>1.0138888888888888</v>
      </c>
      <c r="AQ612" s="19">
        <f>IF(PaquetesTramos_estados_1[[#This Row],[estado_paquete]]="Empaquetado","listo",PaquetesTramos_estados_1[[#This Row],[pagado]]+(PaquetesTramos_estados_1[[#This Row],[Lead Time]]-1))</f>
        <v>45439.906458333338</v>
      </c>
      <c r="AR612" s="16" t="e">
        <f ca="1">IF(PaquetesTramos_estados_1[[#This Row],[estado_paquete]]="empaquetado","listo",TEXT((DAY(TODAY())-DAY(PaquetesTramos_estados_1[[#This Row],[pagado]])),"dd")&amp;" Dias")</f>
        <v>#VALUE!</v>
      </c>
      <c r="AS612" s="14" t="str">
        <f ca="1">IF(PaquetesTramos_estados_1[[#This Row],[estado_paquete]]="Empaquetado","listo",IF(NOW()&lt;PaquetesTramos_estados_1[[#This Row],[TimeLimite]],"Dentro de Tiempo","Fuera de Tiempo"))</f>
        <v>Fuera de Tiempo</v>
      </c>
      <c r="AT612" s="19" t="str">
        <f t="shared" si="9"/>
        <v>21:25</v>
      </c>
    </row>
    <row r="613" spans="1:46" x14ac:dyDescent="0.25">
      <c r="A613" s="14" t="s">
        <v>2176</v>
      </c>
      <c r="B613" s="14" t="s">
        <v>292</v>
      </c>
      <c r="C613" s="14" t="s">
        <v>288</v>
      </c>
      <c r="D613" s="14" t="s">
        <v>1</v>
      </c>
      <c r="E613" s="14" t="s">
        <v>1</v>
      </c>
      <c r="F613" s="14" t="s">
        <v>94</v>
      </c>
      <c r="G613" s="14" t="s">
        <v>89</v>
      </c>
      <c r="H613" s="14" t="s">
        <v>288</v>
      </c>
      <c r="I613" s="14" t="s">
        <v>288</v>
      </c>
      <c r="J613" s="15">
        <v>45440</v>
      </c>
      <c r="K613" s="14" t="s">
        <v>2177</v>
      </c>
      <c r="L613" s="16">
        <v>45439.897280092591</v>
      </c>
      <c r="M613" s="16">
        <v>45440.172824074078</v>
      </c>
      <c r="N613" s="16"/>
      <c r="O613" s="14" t="s">
        <v>288</v>
      </c>
      <c r="P613" s="14" t="s">
        <v>288</v>
      </c>
      <c r="Q613" s="14" t="s">
        <v>288</v>
      </c>
      <c r="R613" s="14" t="s">
        <v>288</v>
      </c>
      <c r="S613" s="14" t="s">
        <v>288</v>
      </c>
      <c r="T613" s="14" t="s">
        <v>292</v>
      </c>
      <c r="U613" s="14" t="s">
        <v>5</v>
      </c>
      <c r="V613" s="14" t="s">
        <v>87</v>
      </c>
      <c r="W613" s="14" t="s">
        <v>288</v>
      </c>
      <c r="X613" s="14" t="s">
        <v>288</v>
      </c>
      <c r="Y613" s="14" t="s">
        <v>288</v>
      </c>
      <c r="Z613" s="14" t="s">
        <v>288</v>
      </c>
      <c r="AA613" s="14" t="s">
        <v>7</v>
      </c>
      <c r="AB613" s="14" t="s">
        <v>2178</v>
      </c>
      <c r="AC613" s="14" t="s">
        <v>8</v>
      </c>
      <c r="AD613" s="14" t="s">
        <v>27</v>
      </c>
      <c r="AE613" s="14" t="s">
        <v>5</v>
      </c>
      <c r="AF613" s="14" t="s">
        <v>290</v>
      </c>
      <c r="AG613" s="14" t="s">
        <v>291</v>
      </c>
      <c r="AH613" s="14" t="s">
        <v>2179</v>
      </c>
      <c r="AI613">
        <v>744070</v>
      </c>
      <c r="AJ613" s="16">
        <v>45439.897280092591</v>
      </c>
      <c r="AK613">
        <v>1</v>
      </c>
      <c r="AL613">
        <v>190.76</v>
      </c>
      <c r="AM613">
        <v>34.340000000000003</v>
      </c>
      <c r="AN613">
        <v>225.1</v>
      </c>
      <c r="AO613" s="14" t="e">
        <f>VLOOKUP(PaquetesTramos_estados_1[[#This Row],[tienda_stock]],#REF!,2,0)</f>
        <v>#REF!</v>
      </c>
      <c r="AP613" s="18">
        <v>1.0138888888888888</v>
      </c>
      <c r="AQ613" s="19" t="str">
        <f>IF(PaquetesTramos_estados_1[[#This Row],[estado_paquete]]="Empaquetado","listo",PaquetesTramos_estados_1[[#This Row],[pagado]]+(PaquetesTramos_estados_1[[#This Row],[Lead Time]]-1))</f>
        <v>listo</v>
      </c>
      <c r="AR613" s="16" t="str">
        <f ca="1">IF(PaquetesTramos_estados_1[[#This Row],[estado_paquete]]="empaquetado","listo",TEXT((DAY(TODAY())-DAY(PaquetesTramos_estados_1[[#This Row],[pagado]])),"dd")&amp;" Dias")</f>
        <v>listo</v>
      </c>
      <c r="AS613" s="14" t="str">
        <f ca="1">IF(PaquetesTramos_estados_1[[#This Row],[estado_paquete]]="Empaquetado","listo",IF(NOW()&lt;PaquetesTramos_estados_1[[#This Row],[TimeLimite]],"Dentro de Tiempo","Fuera de Tiempo"))</f>
        <v>listo</v>
      </c>
      <c r="AT613" s="19" t="str">
        <f t="shared" si="9"/>
        <v>21:32</v>
      </c>
    </row>
    <row r="614" spans="1:46" x14ac:dyDescent="0.25">
      <c r="A614" s="14" t="s">
        <v>3054</v>
      </c>
      <c r="B614" s="14" t="s">
        <v>17</v>
      </c>
      <c r="C614" s="14" t="s">
        <v>170</v>
      </c>
      <c r="D614" s="14" t="s">
        <v>1</v>
      </c>
      <c r="E614" s="14" t="s">
        <v>1</v>
      </c>
      <c r="F614" s="14" t="s">
        <v>152</v>
      </c>
      <c r="G614" s="14" t="s">
        <v>288</v>
      </c>
      <c r="H614" s="14" t="s">
        <v>288</v>
      </c>
      <c r="I614" s="14" t="s">
        <v>288</v>
      </c>
      <c r="J614" s="15">
        <v>45439</v>
      </c>
      <c r="K614" s="14" t="s">
        <v>3055</v>
      </c>
      <c r="L614" s="16">
        <v>45439.994189814817</v>
      </c>
      <c r="M614" s="16"/>
      <c r="N614" s="16"/>
      <c r="O614" s="14" t="s">
        <v>288</v>
      </c>
      <c r="P614" s="14" t="s">
        <v>288</v>
      </c>
      <c r="Q614" s="14" t="s">
        <v>288</v>
      </c>
      <c r="R614" s="14" t="s">
        <v>288</v>
      </c>
      <c r="S614" s="14" t="s">
        <v>288</v>
      </c>
      <c r="T614" s="14" t="s">
        <v>17</v>
      </c>
      <c r="U614" s="14" t="s">
        <v>170</v>
      </c>
      <c r="V614" s="14" t="s">
        <v>85</v>
      </c>
      <c r="W614" s="14" t="s">
        <v>170</v>
      </c>
      <c r="X614" s="14" t="s">
        <v>1</v>
      </c>
      <c r="Y614" s="14" t="s">
        <v>1</v>
      </c>
      <c r="Z614" s="14" t="s">
        <v>152</v>
      </c>
      <c r="AA614" s="14" t="s">
        <v>7</v>
      </c>
      <c r="AB614" s="14" t="s">
        <v>3056</v>
      </c>
      <c r="AC614" s="14" t="s">
        <v>8</v>
      </c>
      <c r="AD614" s="14" t="s">
        <v>93</v>
      </c>
      <c r="AE614" s="14" t="s">
        <v>5</v>
      </c>
      <c r="AF614" s="14" t="s">
        <v>290</v>
      </c>
      <c r="AG614" s="14" t="s">
        <v>291</v>
      </c>
      <c r="AH614" s="14" t="s">
        <v>3057</v>
      </c>
      <c r="AI614">
        <v>71467219</v>
      </c>
      <c r="AJ614" s="16">
        <v>45439.994189814817</v>
      </c>
      <c r="AK614">
        <v>6</v>
      </c>
      <c r="AL614">
        <v>304.58</v>
      </c>
      <c r="AM614">
        <v>54.82</v>
      </c>
      <c r="AN614">
        <v>359.4</v>
      </c>
      <c r="AO614" s="14" t="e">
        <f>VLOOKUP(PaquetesTramos_estados_1[[#This Row],[tienda_stock]],#REF!,2,0)</f>
        <v>#REF!</v>
      </c>
      <c r="AP614" s="18">
        <v>1.0138888888888888</v>
      </c>
      <c r="AQ614" s="19">
        <f>IF(PaquetesTramos_estados_1[[#This Row],[estado_paquete]]="Empaquetado","listo",PaquetesTramos_estados_1[[#This Row],[pagado]]+(PaquetesTramos_estados_1[[#This Row],[Lead Time]]-1))</f>
        <v>45440.008078703708</v>
      </c>
      <c r="AR614" s="16" t="e">
        <f ca="1">IF(PaquetesTramos_estados_1[[#This Row],[estado_paquete]]="empaquetado","listo",TEXT((DAY(TODAY())-DAY(PaquetesTramos_estados_1[[#This Row],[pagado]])),"dd")&amp;" Dias")</f>
        <v>#VALUE!</v>
      </c>
      <c r="AS6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614" s="19" t="str">
        <f t="shared" si="9"/>
        <v>23:51</v>
      </c>
    </row>
    <row r="615" spans="1:46" x14ac:dyDescent="0.25">
      <c r="A615" s="14" t="s">
        <v>3137</v>
      </c>
      <c r="B615" s="14" t="s">
        <v>292</v>
      </c>
      <c r="C615" s="14" t="s">
        <v>288</v>
      </c>
      <c r="D615" s="14" t="s">
        <v>1</v>
      </c>
      <c r="E615" s="14" t="s">
        <v>1</v>
      </c>
      <c r="F615" s="14" t="s">
        <v>174</v>
      </c>
      <c r="G615" s="14" t="s">
        <v>89</v>
      </c>
      <c r="H615" s="14" t="s">
        <v>288</v>
      </c>
      <c r="I615" s="14" t="s">
        <v>288</v>
      </c>
      <c r="J615" s="15">
        <v>45441</v>
      </c>
      <c r="K615" s="14" t="s">
        <v>3138</v>
      </c>
      <c r="L615" s="16">
        <v>45440.015601851854</v>
      </c>
      <c r="M615" s="16">
        <v>45440.196006944447</v>
      </c>
      <c r="N615" s="16"/>
      <c r="O615" s="14" t="s">
        <v>288</v>
      </c>
      <c r="P615" s="14" t="s">
        <v>288</v>
      </c>
      <c r="Q615" s="14" t="s">
        <v>288</v>
      </c>
      <c r="R615" s="14" t="s">
        <v>288</v>
      </c>
      <c r="S615" s="14" t="s">
        <v>288</v>
      </c>
      <c r="T615" s="14" t="s">
        <v>292</v>
      </c>
      <c r="U615" s="14" t="s">
        <v>5</v>
      </c>
      <c r="V615" s="14" t="s">
        <v>87</v>
      </c>
      <c r="W615" s="14" t="s">
        <v>288</v>
      </c>
      <c r="X615" s="14" t="s">
        <v>288</v>
      </c>
      <c r="Y615" s="14" t="s">
        <v>288</v>
      </c>
      <c r="Z615" s="14" t="s">
        <v>288</v>
      </c>
      <c r="AA615" s="14" t="s">
        <v>7</v>
      </c>
      <c r="AB615" s="14" t="s">
        <v>3139</v>
      </c>
      <c r="AC615" s="14" t="s">
        <v>8</v>
      </c>
      <c r="AD615" s="14" t="s">
        <v>27</v>
      </c>
      <c r="AE615" s="14" t="s">
        <v>5</v>
      </c>
      <c r="AF615" s="14" t="s">
        <v>290</v>
      </c>
      <c r="AG615" s="14" t="s">
        <v>291</v>
      </c>
      <c r="AH615" s="14" t="s">
        <v>3140</v>
      </c>
      <c r="AI615">
        <v>72194363</v>
      </c>
      <c r="AJ615" s="16">
        <v>45440.015601851854</v>
      </c>
      <c r="AK615">
        <v>1</v>
      </c>
      <c r="AL615">
        <v>199.83</v>
      </c>
      <c r="AM615">
        <v>35.97</v>
      </c>
      <c r="AN615">
        <v>235.8</v>
      </c>
      <c r="AO615" s="14" t="e">
        <f>VLOOKUP(PaquetesTramos_estados_1[[#This Row],[tienda_stock]],#REF!,2,0)</f>
        <v>#REF!</v>
      </c>
      <c r="AP615" s="18">
        <v>1.0138888888888888</v>
      </c>
      <c r="AQ615" s="19" t="str">
        <f>IF(PaquetesTramos_estados_1[[#This Row],[estado_paquete]]="Empaquetado","listo",PaquetesTramos_estados_1[[#This Row],[pagado]]+(PaquetesTramos_estados_1[[#This Row],[Lead Time]]-1))</f>
        <v>listo</v>
      </c>
      <c r="AR615" s="16" t="str">
        <f ca="1">IF(PaquetesTramos_estados_1[[#This Row],[estado_paquete]]="empaquetado","listo",TEXT((DAY(TODAY())-DAY(PaquetesTramos_estados_1[[#This Row],[pagado]])),"dd")&amp;" Dias")</f>
        <v>listo</v>
      </c>
      <c r="AS615" s="14" t="str">
        <f ca="1">IF(PaquetesTramos_estados_1[[#This Row],[estado_paquete]]="Empaquetado","listo",IF(NOW()&lt;PaquetesTramos_estados_1[[#This Row],[TimeLimite]],"Dentro de Tiempo","Fuera de Tiempo"))</f>
        <v>listo</v>
      </c>
      <c r="AT615" s="19" t="str">
        <f t="shared" si="9"/>
        <v>00:22</v>
      </c>
    </row>
    <row r="616" spans="1:46" x14ac:dyDescent="0.25">
      <c r="A616" s="14" t="s">
        <v>3141</v>
      </c>
      <c r="B616" s="14" t="s">
        <v>17</v>
      </c>
      <c r="C616" s="14" t="s">
        <v>180</v>
      </c>
      <c r="D616" s="14" t="s">
        <v>1</v>
      </c>
      <c r="E616" s="14" t="s">
        <v>1</v>
      </c>
      <c r="F616" s="14" t="s">
        <v>152</v>
      </c>
      <c r="G616" s="14" t="s">
        <v>437</v>
      </c>
      <c r="H616" s="14" t="s">
        <v>288</v>
      </c>
      <c r="I616" s="14" t="s">
        <v>288</v>
      </c>
      <c r="J616" s="15">
        <v>45441</v>
      </c>
      <c r="K616" s="14" t="s">
        <v>3142</v>
      </c>
      <c r="L616" s="16">
        <v>45440.338379629633</v>
      </c>
      <c r="M616" s="16"/>
      <c r="N616" s="16"/>
      <c r="O616" s="14" t="s">
        <v>288</v>
      </c>
      <c r="P616" s="14" t="s">
        <v>288</v>
      </c>
      <c r="Q616" s="14" t="s">
        <v>288</v>
      </c>
      <c r="R616" s="14" t="s">
        <v>288</v>
      </c>
      <c r="S616" s="14" t="s">
        <v>288</v>
      </c>
      <c r="T616" s="14" t="s">
        <v>17</v>
      </c>
      <c r="U616" s="14" t="s">
        <v>5</v>
      </c>
      <c r="V616" s="14" t="s">
        <v>6</v>
      </c>
      <c r="W616" s="14" t="s">
        <v>180</v>
      </c>
      <c r="X616" s="14" t="s">
        <v>1</v>
      </c>
      <c r="Y616" s="14" t="s">
        <v>1</v>
      </c>
      <c r="Z616" s="14" t="s">
        <v>152</v>
      </c>
      <c r="AA616" s="14" t="s">
        <v>7</v>
      </c>
      <c r="AB616" s="14" t="s">
        <v>3143</v>
      </c>
      <c r="AC616" s="14" t="s">
        <v>8</v>
      </c>
      <c r="AD616" s="14" t="s">
        <v>27</v>
      </c>
      <c r="AE616" s="14" t="s">
        <v>5</v>
      </c>
      <c r="AF616" s="14" t="s">
        <v>290</v>
      </c>
      <c r="AG616" s="14" t="s">
        <v>291</v>
      </c>
      <c r="AH616" s="14" t="s">
        <v>3144</v>
      </c>
      <c r="AI616">
        <v>42684519</v>
      </c>
      <c r="AJ616" s="16">
        <v>45440.338379629633</v>
      </c>
      <c r="AK616">
        <v>1</v>
      </c>
      <c r="AL616">
        <v>16.440000000000001</v>
      </c>
      <c r="AM616">
        <v>2.96</v>
      </c>
      <c r="AN616">
        <v>19.399999999999999</v>
      </c>
      <c r="AO616" s="14" t="e">
        <f>VLOOKUP(PaquetesTramos_estados_1[[#This Row],[tienda_stock]],#REF!,2,0)</f>
        <v>#REF!</v>
      </c>
      <c r="AP616" s="18">
        <v>1.0138888888888888</v>
      </c>
      <c r="AQ616" s="19">
        <f>IF(PaquetesTramos_estados_1[[#This Row],[estado_paquete]]="Empaquetado","listo",PaquetesTramos_estados_1[[#This Row],[pagado]]+(PaquetesTramos_estados_1[[#This Row],[Lead Time]]-1))</f>
        <v>45440.352268518523</v>
      </c>
      <c r="AR616" s="16" t="e">
        <f ca="1">IF(PaquetesTramos_estados_1[[#This Row],[estado_paquete]]="empaquetado","listo",TEXT((DAY(TODAY())-DAY(PaquetesTramos_estados_1[[#This Row],[pagado]])),"dd")&amp;" Dias")</f>
        <v>#VALUE!</v>
      </c>
      <c r="AS6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616" s="19" t="str">
        <f t="shared" si="9"/>
        <v>08:07</v>
      </c>
    </row>
    <row r="617" spans="1:46" x14ac:dyDescent="0.25">
      <c r="A617" s="14" t="s">
        <v>3145</v>
      </c>
      <c r="B617" s="14" t="s">
        <v>292</v>
      </c>
      <c r="C617" s="14" t="s">
        <v>43</v>
      </c>
      <c r="D617" s="14" t="s">
        <v>1</v>
      </c>
      <c r="E617" s="14" t="s">
        <v>137</v>
      </c>
      <c r="F617" s="14" t="s">
        <v>138</v>
      </c>
      <c r="G617" s="14" t="s">
        <v>35</v>
      </c>
      <c r="H617" s="14" t="s">
        <v>288</v>
      </c>
      <c r="I617" s="14" t="s">
        <v>288</v>
      </c>
      <c r="J617" s="15">
        <v>45441</v>
      </c>
      <c r="K617" s="14" t="s">
        <v>3146</v>
      </c>
      <c r="L617" s="16">
        <v>45437.878460648149</v>
      </c>
      <c r="M617" s="16">
        <v>45439.766828703701</v>
      </c>
      <c r="N617" s="16"/>
      <c r="O617" s="14" t="s">
        <v>288</v>
      </c>
      <c r="P617" s="14" t="s">
        <v>288</v>
      </c>
      <c r="Q617" s="14" t="s">
        <v>288</v>
      </c>
      <c r="R617" s="14" t="s">
        <v>288</v>
      </c>
      <c r="S617" s="14" t="s">
        <v>288</v>
      </c>
      <c r="T617" s="14" t="s">
        <v>292</v>
      </c>
      <c r="U617" s="14" t="s">
        <v>5</v>
      </c>
      <c r="V617" s="14" t="s">
        <v>6</v>
      </c>
      <c r="W617" s="14" t="s">
        <v>43</v>
      </c>
      <c r="X617" s="14" t="s">
        <v>1</v>
      </c>
      <c r="Y617" s="14" t="s">
        <v>137</v>
      </c>
      <c r="Z617" s="14" t="s">
        <v>138</v>
      </c>
      <c r="AA617" s="14" t="s">
        <v>57</v>
      </c>
      <c r="AB617" s="14" t="s">
        <v>3128</v>
      </c>
      <c r="AC617" s="14" t="s">
        <v>8</v>
      </c>
      <c r="AD617" s="14" t="s">
        <v>32</v>
      </c>
      <c r="AE617" s="14" t="s">
        <v>5</v>
      </c>
      <c r="AF617" s="14" t="s">
        <v>290</v>
      </c>
      <c r="AG617" s="14" t="s">
        <v>291</v>
      </c>
      <c r="AH617" s="14" t="s">
        <v>317</v>
      </c>
      <c r="AI617">
        <v>72174952</v>
      </c>
      <c r="AJ617" s="16">
        <v>45437.878460648149</v>
      </c>
      <c r="AK617">
        <v>2</v>
      </c>
      <c r="AL617">
        <v>253.13</v>
      </c>
      <c r="AM617">
        <v>45.57</v>
      </c>
      <c r="AN617">
        <v>298.7</v>
      </c>
      <c r="AO617" s="14" t="e">
        <f>VLOOKUP(PaquetesTramos_estados_1[[#This Row],[tienda_stock]],#REF!,2,0)</f>
        <v>#REF!</v>
      </c>
      <c r="AP617" s="18">
        <v>1.0138888888888888</v>
      </c>
      <c r="AQ617" s="19" t="str">
        <f>IF(PaquetesTramos_estados_1[[#This Row],[estado_paquete]]="Empaquetado","listo",PaquetesTramos_estados_1[[#This Row],[pagado]]+(PaquetesTramos_estados_1[[#This Row],[Lead Time]]-1))</f>
        <v>listo</v>
      </c>
      <c r="AR617" s="16" t="str">
        <f ca="1">IF(PaquetesTramos_estados_1[[#This Row],[estado_paquete]]="empaquetado","listo",TEXT((DAY(TODAY())-DAY(PaquetesTramos_estados_1[[#This Row],[pagado]])),"dd")&amp;" Dias")</f>
        <v>listo</v>
      </c>
      <c r="AS617" s="14" t="str">
        <f ca="1">IF(PaquetesTramos_estados_1[[#This Row],[estado_paquete]]="Empaquetado","listo",IF(NOW()&lt;PaquetesTramos_estados_1[[#This Row],[TimeLimite]],"Dentro de Tiempo","Fuera de Tiempo"))</f>
        <v>listo</v>
      </c>
      <c r="AT617" s="19" t="str">
        <f t="shared" si="9"/>
        <v>21:04</v>
      </c>
    </row>
    <row r="618" spans="1:46" x14ac:dyDescent="0.25">
      <c r="A618" s="14" t="s">
        <v>3147</v>
      </c>
      <c r="B618" s="14" t="s">
        <v>292</v>
      </c>
      <c r="C618" s="14" t="s">
        <v>544</v>
      </c>
      <c r="D618" s="14" t="s">
        <v>1</v>
      </c>
      <c r="E618" s="14" t="s">
        <v>1</v>
      </c>
      <c r="F618" s="14" t="s">
        <v>545</v>
      </c>
      <c r="G618" s="14" t="s">
        <v>35</v>
      </c>
      <c r="H618" s="14" t="s">
        <v>288</v>
      </c>
      <c r="I618" s="14" t="s">
        <v>288</v>
      </c>
      <c r="J618" s="15">
        <v>45440</v>
      </c>
      <c r="K618" s="14" t="s">
        <v>3148</v>
      </c>
      <c r="L618" s="16">
        <v>45439.53701388889</v>
      </c>
      <c r="M618" s="16">
        <v>45439.581516203703</v>
      </c>
      <c r="N618" s="16"/>
      <c r="O618" s="14" t="s">
        <v>288</v>
      </c>
      <c r="P618" s="14" t="s">
        <v>288</v>
      </c>
      <c r="Q618" s="14" t="s">
        <v>288</v>
      </c>
      <c r="R618" s="14" t="s">
        <v>288</v>
      </c>
      <c r="S618" s="14" t="s">
        <v>288</v>
      </c>
      <c r="T618" s="14" t="s">
        <v>292</v>
      </c>
      <c r="U618" s="14" t="s">
        <v>5</v>
      </c>
      <c r="V618" s="14" t="s">
        <v>6</v>
      </c>
      <c r="W618" s="14" t="s">
        <v>544</v>
      </c>
      <c r="X618" s="14" t="s">
        <v>1</v>
      </c>
      <c r="Y618" s="14" t="s">
        <v>1</v>
      </c>
      <c r="Z618" s="14" t="s">
        <v>545</v>
      </c>
      <c r="AA618" s="14" t="s">
        <v>7</v>
      </c>
      <c r="AB618" s="14" t="s">
        <v>3149</v>
      </c>
      <c r="AC618" s="14" t="s">
        <v>8</v>
      </c>
      <c r="AD618" s="14" t="s">
        <v>10</v>
      </c>
      <c r="AE618" s="14" t="s">
        <v>5</v>
      </c>
      <c r="AF618" s="14" t="s">
        <v>290</v>
      </c>
      <c r="AG618" s="14" t="s">
        <v>291</v>
      </c>
      <c r="AH618" s="14" t="s">
        <v>3150</v>
      </c>
      <c r="AI618">
        <v>43722297</v>
      </c>
      <c r="AJ618" s="16">
        <v>45439.53701388889</v>
      </c>
      <c r="AK618">
        <v>1</v>
      </c>
      <c r="AL618">
        <v>178.98</v>
      </c>
      <c r="AM618">
        <v>32.22</v>
      </c>
      <c r="AN618">
        <v>211.2</v>
      </c>
      <c r="AO618" s="14" t="e">
        <f>VLOOKUP(PaquetesTramos_estados_1[[#This Row],[tienda_stock]],#REF!,2,0)</f>
        <v>#REF!</v>
      </c>
      <c r="AP618" s="18">
        <v>1.0138888888888888</v>
      </c>
      <c r="AQ618" s="19" t="str">
        <f>IF(PaquetesTramos_estados_1[[#This Row],[estado_paquete]]="Empaquetado","listo",PaquetesTramos_estados_1[[#This Row],[pagado]]+(PaquetesTramos_estados_1[[#This Row],[Lead Time]]-1))</f>
        <v>listo</v>
      </c>
      <c r="AR618" s="16" t="str">
        <f ca="1">IF(PaquetesTramos_estados_1[[#This Row],[estado_paquete]]="empaquetado","listo",TEXT((DAY(TODAY())-DAY(PaquetesTramos_estados_1[[#This Row],[pagado]])),"dd")&amp;" Dias")</f>
        <v>listo</v>
      </c>
      <c r="AS618" s="14" t="str">
        <f ca="1">IF(PaquetesTramos_estados_1[[#This Row],[estado_paquete]]="Empaquetado","listo",IF(NOW()&lt;PaquetesTramos_estados_1[[#This Row],[TimeLimite]],"Dentro de Tiempo","Fuera de Tiempo"))</f>
        <v>listo</v>
      </c>
      <c r="AT618" s="19" t="str">
        <f t="shared" si="9"/>
        <v>12:53</v>
      </c>
    </row>
    <row r="619" spans="1:46" x14ac:dyDescent="0.25">
      <c r="A619" s="14" t="s">
        <v>3151</v>
      </c>
      <c r="B619" s="14" t="s">
        <v>17</v>
      </c>
      <c r="C619" s="14" t="s">
        <v>5</v>
      </c>
      <c r="D619" s="14" t="s">
        <v>1</v>
      </c>
      <c r="E619" s="14" t="s">
        <v>1</v>
      </c>
      <c r="F619" s="14" t="s">
        <v>19</v>
      </c>
      <c r="G619" s="14" t="s">
        <v>3</v>
      </c>
      <c r="H619" s="14" t="s">
        <v>288</v>
      </c>
      <c r="I619" s="14" t="s">
        <v>288</v>
      </c>
      <c r="J619" s="15">
        <v>45444</v>
      </c>
      <c r="K619" s="14" t="s">
        <v>3152</v>
      </c>
      <c r="L619" s="16">
        <v>45439.493506944447</v>
      </c>
      <c r="M619" s="16"/>
      <c r="N619" s="16"/>
      <c r="O619" s="14" t="s">
        <v>288</v>
      </c>
      <c r="P619" s="14" t="s">
        <v>288</v>
      </c>
      <c r="Q619" s="14" t="s">
        <v>288</v>
      </c>
      <c r="R619" s="14" t="s">
        <v>288</v>
      </c>
      <c r="S619" s="14" t="s">
        <v>288</v>
      </c>
      <c r="T619" s="14" t="s">
        <v>17</v>
      </c>
      <c r="U619" s="14" t="s">
        <v>18</v>
      </c>
      <c r="V619" s="14" t="s">
        <v>87</v>
      </c>
      <c r="W619" s="14" t="s">
        <v>288</v>
      </c>
      <c r="X619" s="14" t="s">
        <v>288</v>
      </c>
      <c r="Y619" s="14" t="s">
        <v>288</v>
      </c>
      <c r="Z619" s="14" t="s">
        <v>288</v>
      </c>
      <c r="AA619" s="14" t="s">
        <v>56</v>
      </c>
      <c r="AB619" s="14" t="s">
        <v>3153</v>
      </c>
      <c r="AC619" s="14" t="s">
        <v>8</v>
      </c>
      <c r="AD619" s="14" t="s">
        <v>27</v>
      </c>
      <c r="AE619" s="14" t="s">
        <v>5</v>
      </c>
      <c r="AF619" s="14" t="s">
        <v>290</v>
      </c>
      <c r="AG619" s="14" t="s">
        <v>291</v>
      </c>
      <c r="AH619" s="14" t="s">
        <v>3154</v>
      </c>
      <c r="AI619">
        <v>42303462</v>
      </c>
      <c r="AJ619" s="16">
        <v>45439.493506944447</v>
      </c>
      <c r="AK619">
        <v>2</v>
      </c>
      <c r="AL619">
        <v>174.41</v>
      </c>
      <c r="AM619">
        <v>31.39</v>
      </c>
      <c r="AN619">
        <v>205.8</v>
      </c>
      <c r="AO619" s="14" t="e">
        <f>VLOOKUP(PaquetesTramos_estados_1[[#This Row],[tienda_stock]],#REF!,2,0)</f>
        <v>#REF!</v>
      </c>
      <c r="AP619" s="18">
        <v>1.0138888888888888</v>
      </c>
      <c r="AQ619" s="19">
        <f>IF(PaquetesTramos_estados_1[[#This Row],[estado_paquete]]="Empaquetado","listo",PaquetesTramos_estados_1[[#This Row],[pagado]]+(PaquetesTramos_estados_1[[#This Row],[Lead Time]]-1))</f>
        <v>45439.507395833338</v>
      </c>
      <c r="AR619" s="16" t="e">
        <f ca="1">IF(PaquetesTramos_estados_1[[#This Row],[estado_paquete]]="empaquetado","listo",TEXT((DAY(TODAY())-DAY(PaquetesTramos_estados_1[[#This Row],[pagado]])),"dd")&amp;" Dias")</f>
        <v>#VALUE!</v>
      </c>
      <c r="AS6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619" s="19" t="str">
        <f t="shared" si="9"/>
        <v>11:50</v>
      </c>
    </row>
    <row r="620" spans="1:46" x14ac:dyDescent="0.25">
      <c r="A620" s="14" t="s">
        <v>3155</v>
      </c>
      <c r="B620" s="14" t="s">
        <v>292</v>
      </c>
      <c r="C620" s="14" t="s">
        <v>288</v>
      </c>
      <c r="D620" s="14" t="s">
        <v>109</v>
      </c>
      <c r="E620" s="14" t="s">
        <v>110</v>
      </c>
      <c r="F620" s="14" t="s">
        <v>110</v>
      </c>
      <c r="G620" s="14" t="s">
        <v>30</v>
      </c>
      <c r="H620" s="14" t="s">
        <v>288</v>
      </c>
      <c r="I620" s="14" t="s">
        <v>288</v>
      </c>
      <c r="J620" s="15">
        <v>45444</v>
      </c>
      <c r="K620" s="14" t="s">
        <v>3156</v>
      </c>
      <c r="L620" s="16">
        <v>45439.493506944447</v>
      </c>
      <c r="M620" s="16">
        <v>45439.530115740738</v>
      </c>
      <c r="N620" s="16"/>
      <c r="O620" s="14" t="s">
        <v>288</v>
      </c>
      <c r="P620" s="14" t="s">
        <v>288</v>
      </c>
      <c r="Q620" s="14" t="s">
        <v>288</v>
      </c>
      <c r="R620" s="14" t="s">
        <v>288</v>
      </c>
      <c r="S620" s="14" t="s">
        <v>288</v>
      </c>
      <c r="T620" s="14" t="s">
        <v>292</v>
      </c>
      <c r="U620" s="14" t="s">
        <v>5</v>
      </c>
      <c r="V620" s="14" t="s">
        <v>87</v>
      </c>
      <c r="W620" s="14" t="s">
        <v>288</v>
      </c>
      <c r="X620" s="14" t="s">
        <v>288</v>
      </c>
      <c r="Y620" s="14" t="s">
        <v>288</v>
      </c>
      <c r="Z620" s="14" t="s">
        <v>288</v>
      </c>
      <c r="AA620" s="14" t="s">
        <v>56</v>
      </c>
      <c r="AB620" s="14" t="s">
        <v>3153</v>
      </c>
      <c r="AC620" s="14" t="s">
        <v>8</v>
      </c>
      <c r="AD620" s="14" t="s">
        <v>27</v>
      </c>
      <c r="AE620" s="14" t="s">
        <v>5</v>
      </c>
      <c r="AF620" s="14" t="s">
        <v>290</v>
      </c>
      <c r="AG620" s="14" t="s">
        <v>291</v>
      </c>
      <c r="AH620" s="14" t="s">
        <v>3154</v>
      </c>
      <c r="AI620">
        <v>42303462</v>
      </c>
      <c r="AJ620" s="16">
        <v>45439.493506944447</v>
      </c>
      <c r="AK620">
        <v>2</v>
      </c>
      <c r="AL620">
        <v>174.41</v>
      </c>
      <c r="AM620">
        <v>31.39</v>
      </c>
      <c r="AN620">
        <v>205.8</v>
      </c>
      <c r="AO620" s="14" t="e">
        <f>VLOOKUP(PaquetesTramos_estados_1[[#This Row],[tienda_stock]],#REF!,2,0)</f>
        <v>#REF!</v>
      </c>
      <c r="AP620" s="18">
        <v>1.0138888888888888</v>
      </c>
      <c r="AQ620" s="19" t="str">
        <f>IF(PaquetesTramos_estados_1[[#This Row],[estado_paquete]]="Empaquetado","listo",PaquetesTramos_estados_1[[#This Row],[pagado]]+(PaquetesTramos_estados_1[[#This Row],[Lead Time]]-1))</f>
        <v>listo</v>
      </c>
      <c r="AR620" s="16" t="str">
        <f ca="1">IF(PaquetesTramos_estados_1[[#This Row],[estado_paquete]]="empaquetado","listo",TEXT((DAY(TODAY())-DAY(PaquetesTramos_estados_1[[#This Row],[pagado]])),"dd")&amp;" Dias")</f>
        <v>listo</v>
      </c>
      <c r="AS620" s="14" t="str">
        <f ca="1">IF(PaquetesTramos_estados_1[[#This Row],[estado_paquete]]="Empaquetado","listo",IF(NOW()&lt;PaquetesTramos_estados_1[[#This Row],[TimeLimite]],"Dentro de Tiempo","Fuera de Tiempo"))</f>
        <v>listo</v>
      </c>
      <c r="AT620" s="19" t="str">
        <f t="shared" si="9"/>
        <v>11:50</v>
      </c>
    </row>
    <row r="621" spans="1:46" x14ac:dyDescent="0.25">
      <c r="A621" s="14" t="s">
        <v>3157</v>
      </c>
      <c r="B621" s="14" t="s">
        <v>292</v>
      </c>
      <c r="C621" s="14" t="s">
        <v>124</v>
      </c>
      <c r="D621" s="14" t="s">
        <v>125</v>
      </c>
      <c r="E621" s="14" t="s">
        <v>125</v>
      </c>
      <c r="F621" s="14" t="s">
        <v>125</v>
      </c>
      <c r="G621" s="14" t="s">
        <v>35</v>
      </c>
      <c r="H621" s="14" t="s">
        <v>288</v>
      </c>
      <c r="I621" s="14" t="s">
        <v>288</v>
      </c>
      <c r="J621" s="15">
        <v>45444</v>
      </c>
      <c r="K621" s="14" t="s">
        <v>3158</v>
      </c>
      <c r="L621" s="16">
        <v>45439.521203703705</v>
      </c>
      <c r="M621" s="16">
        <v>45439.714004629626</v>
      </c>
      <c r="N621" s="16"/>
      <c r="O621" s="14" t="s">
        <v>288</v>
      </c>
      <c r="P621" s="14" t="s">
        <v>288</v>
      </c>
      <c r="Q621" s="14" t="s">
        <v>288</v>
      </c>
      <c r="R621" s="14" t="s">
        <v>288</v>
      </c>
      <c r="S621" s="14" t="s">
        <v>288</v>
      </c>
      <c r="T621" s="14" t="s">
        <v>292</v>
      </c>
      <c r="U621" s="14" t="s">
        <v>5</v>
      </c>
      <c r="V621" s="14" t="s">
        <v>6</v>
      </c>
      <c r="W621" s="14" t="s">
        <v>124</v>
      </c>
      <c r="X621" s="14" t="s">
        <v>125</v>
      </c>
      <c r="Y621" s="14" t="s">
        <v>125</v>
      </c>
      <c r="Z621" s="14" t="s">
        <v>125</v>
      </c>
      <c r="AA621" s="14" t="s">
        <v>7</v>
      </c>
      <c r="AB621" s="14" t="s">
        <v>3159</v>
      </c>
      <c r="AC621" s="14" t="s">
        <v>8</v>
      </c>
      <c r="AD621" s="14" t="s">
        <v>10</v>
      </c>
      <c r="AE621" s="14" t="s">
        <v>124</v>
      </c>
      <c r="AF621" s="14" t="s">
        <v>290</v>
      </c>
      <c r="AG621" s="14" t="s">
        <v>291</v>
      </c>
      <c r="AH621" s="14" t="s">
        <v>3160</v>
      </c>
      <c r="AI621">
        <v>1231599</v>
      </c>
      <c r="AJ621" s="16">
        <v>45439.521203703705</v>
      </c>
      <c r="AK621">
        <v>1</v>
      </c>
      <c r="AL621">
        <v>115.51</v>
      </c>
      <c r="AM621">
        <v>20.79</v>
      </c>
      <c r="AN621">
        <v>136.30000000000001</v>
      </c>
      <c r="AO621" s="14" t="e">
        <f>VLOOKUP(PaquetesTramos_estados_1[[#This Row],[tienda_stock]],#REF!,2,0)</f>
        <v>#REF!</v>
      </c>
      <c r="AP621" s="18">
        <v>1.0138888888888888</v>
      </c>
      <c r="AQ621" s="19" t="str">
        <f>IF(PaquetesTramos_estados_1[[#This Row],[estado_paquete]]="Empaquetado","listo",PaquetesTramos_estados_1[[#This Row],[pagado]]+(PaquetesTramos_estados_1[[#This Row],[Lead Time]]-1))</f>
        <v>listo</v>
      </c>
      <c r="AR621" s="16" t="str">
        <f ca="1">IF(PaquetesTramos_estados_1[[#This Row],[estado_paquete]]="empaquetado","listo",TEXT((DAY(TODAY())-DAY(PaquetesTramos_estados_1[[#This Row],[pagado]])),"dd")&amp;" Dias")</f>
        <v>listo</v>
      </c>
      <c r="AS621" s="14" t="str">
        <f ca="1">IF(PaquetesTramos_estados_1[[#This Row],[estado_paquete]]="Empaquetado","listo",IF(NOW()&lt;PaquetesTramos_estados_1[[#This Row],[TimeLimite]],"Dentro de Tiempo","Fuera de Tiempo"))</f>
        <v>listo</v>
      </c>
      <c r="AT621" s="19" t="str">
        <f t="shared" si="9"/>
        <v>12:30</v>
      </c>
    </row>
    <row r="622" spans="1:46" x14ac:dyDescent="0.25">
      <c r="A622" s="14" t="s">
        <v>3161</v>
      </c>
      <c r="B622" s="14" t="s">
        <v>292</v>
      </c>
      <c r="C622" s="14" t="s">
        <v>61</v>
      </c>
      <c r="D622" s="14" t="s">
        <v>1</v>
      </c>
      <c r="E622" s="14" t="s">
        <v>1</v>
      </c>
      <c r="F622" s="14" t="s">
        <v>62</v>
      </c>
      <c r="G622" s="14" t="s">
        <v>399</v>
      </c>
      <c r="H622" s="14" t="s">
        <v>288</v>
      </c>
      <c r="I622" s="14" t="s">
        <v>288</v>
      </c>
      <c r="J622" s="15">
        <v>45440</v>
      </c>
      <c r="K622" s="14" t="s">
        <v>3162</v>
      </c>
      <c r="L622" s="16">
        <v>45439.585520833331</v>
      </c>
      <c r="M622" s="16">
        <v>45439.740729166668</v>
      </c>
      <c r="N622" s="16"/>
      <c r="O622" s="14" t="s">
        <v>288</v>
      </c>
      <c r="P622" s="14" t="s">
        <v>288</v>
      </c>
      <c r="Q622" s="14" t="s">
        <v>288</v>
      </c>
      <c r="R622" s="14" t="s">
        <v>288</v>
      </c>
      <c r="S622" s="14" t="s">
        <v>288</v>
      </c>
      <c r="T622" s="14" t="s">
        <v>292</v>
      </c>
      <c r="U622" s="14" t="s">
        <v>5</v>
      </c>
      <c r="V622" s="14" t="s">
        <v>6</v>
      </c>
      <c r="W622" s="14" t="s">
        <v>61</v>
      </c>
      <c r="X622" s="14" t="s">
        <v>1</v>
      </c>
      <c r="Y622" s="14" t="s">
        <v>1</v>
      </c>
      <c r="Z622" s="14" t="s">
        <v>62</v>
      </c>
      <c r="AA622" s="14" t="s">
        <v>7</v>
      </c>
      <c r="AB622" s="14" t="s">
        <v>3163</v>
      </c>
      <c r="AC622" s="14" t="s">
        <v>8</v>
      </c>
      <c r="AD622" s="14" t="s">
        <v>32</v>
      </c>
      <c r="AE622" s="14" t="s">
        <v>5</v>
      </c>
      <c r="AF622" s="14" t="s">
        <v>290</v>
      </c>
      <c r="AG622" s="14" t="s">
        <v>291</v>
      </c>
      <c r="AH622" s="14" t="s">
        <v>3164</v>
      </c>
      <c r="AI622">
        <v>45125879</v>
      </c>
      <c r="AJ622" s="16">
        <v>45439.585520833331</v>
      </c>
      <c r="AK622">
        <v>1</v>
      </c>
      <c r="AL622">
        <v>128.22</v>
      </c>
      <c r="AM622">
        <v>23.08</v>
      </c>
      <c r="AN622">
        <v>151.30000000000001</v>
      </c>
      <c r="AO622" s="14" t="e">
        <f>VLOOKUP(PaquetesTramos_estados_1[[#This Row],[tienda_stock]],#REF!,2,0)</f>
        <v>#REF!</v>
      </c>
      <c r="AP622" s="18">
        <v>1.0138888888888888</v>
      </c>
      <c r="AQ622" s="19" t="str">
        <f>IF(PaquetesTramos_estados_1[[#This Row],[estado_paquete]]="Empaquetado","listo",PaquetesTramos_estados_1[[#This Row],[pagado]]+(PaquetesTramos_estados_1[[#This Row],[Lead Time]]-1))</f>
        <v>listo</v>
      </c>
      <c r="AR622" s="16" t="str">
        <f ca="1">IF(PaquetesTramos_estados_1[[#This Row],[estado_paquete]]="empaquetado","listo",TEXT((DAY(TODAY())-DAY(PaquetesTramos_estados_1[[#This Row],[pagado]])),"dd")&amp;" Dias")</f>
        <v>listo</v>
      </c>
      <c r="AS622" s="14" t="str">
        <f ca="1">IF(PaquetesTramos_estados_1[[#This Row],[estado_paquete]]="Empaquetado","listo",IF(NOW()&lt;PaquetesTramos_estados_1[[#This Row],[TimeLimite]],"Dentro de Tiempo","Fuera de Tiempo"))</f>
        <v>listo</v>
      </c>
      <c r="AT622" s="19" t="str">
        <f t="shared" si="9"/>
        <v>14:03</v>
      </c>
    </row>
    <row r="623" spans="1:46" x14ac:dyDescent="0.25">
      <c r="A623" s="14" t="s">
        <v>3165</v>
      </c>
      <c r="B623" s="14" t="s">
        <v>292</v>
      </c>
      <c r="C623" s="14" t="s">
        <v>0</v>
      </c>
      <c r="D623" s="14" t="s">
        <v>1</v>
      </c>
      <c r="E623" s="14" t="s">
        <v>1</v>
      </c>
      <c r="F623" s="14" t="s">
        <v>2</v>
      </c>
      <c r="G623" s="14" t="s">
        <v>399</v>
      </c>
      <c r="H623" s="14" t="s">
        <v>288</v>
      </c>
      <c r="I623" s="14" t="s">
        <v>288</v>
      </c>
      <c r="J623" s="15">
        <v>45440</v>
      </c>
      <c r="K623" s="14" t="s">
        <v>3166</v>
      </c>
      <c r="L623" s="16">
        <v>45439.63753472222</v>
      </c>
      <c r="M623" s="16">
        <v>45439.726736111108</v>
      </c>
      <c r="N623" s="16"/>
      <c r="O623" s="14" t="s">
        <v>288</v>
      </c>
      <c r="P623" s="14" t="s">
        <v>288</v>
      </c>
      <c r="Q623" s="14" t="s">
        <v>288</v>
      </c>
      <c r="R623" s="14" t="s">
        <v>288</v>
      </c>
      <c r="S623" s="14" t="s">
        <v>288</v>
      </c>
      <c r="T623" s="14" t="s">
        <v>292</v>
      </c>
      <c r="U623" s="14" t="s">
        <v>5</v>
      </c>
      <c r="V623" s="14" t="s">
        <v>6</v>
      </c>
      <c r="W623" s="14" t="s">
        <v>0</v>
      </c>
      <c r="X623" s="14" t="s">
        <v>1</v>
      </c>
      <c r="Y623" s="14" t="s">
        <v>1</v>
      </c>
      <c r="Z623" s="14" t="s">
        <v>2</v>
      </c>
      <c r="AA623" s="14" t="s">
        <v>7</v>
      </c>
      <c r="AB623" s="14" t="s">
        <v>3167</v>
      </c>
      <c r="AC623" s="14" t="s">
        <v>8</v>
      </c>
      <c r="AD623" s="14" t="s">
        <v>10</v>
      </c>
      <c r="AE623" s="14" t="s">
        <v>0</v>
      </c>
      <c r="AF623" s="14" t="s">
        <v>290</v>
      </c>
      <c r="AG623" s="14" t="s">
        <v>291</v>
      </c>
      <c r="AH623" s="14" t="s">
        <v>3168</v>
      </c>
      <c r="AI623">
        <v>76665326</v>
      </c>
      <c r="AJ623" s="16">
        <v>45439.63753472222</v>
      </c>
      <c r="AK623">
        <v>1</v>
      </c>
      <c r="AL623">
        <v>69.319999999999993</v>
      </c>
      <c r="AM623">
        <v>12.48</v>
      </c>
      <c r="AN623">
        <v>81.8</v>
      </c>
      <c r="AO623" s="14" t="e">
        <f>VLOOKUP(PaquetesTramos_estados_1[[#This Row],[tienda_stock]],#REF!,2,0)</f>
        <v>#REF!</v>
      </c>
      <c r="AP623" s="18">
        <v>1.0138888888888888</v>
      </c>
      <c r="AQ623" s="19" t="str">
        <f>IF(PaquetesTramos_estados_1[[#This Row],[estado_paquete]]="Empaquetado","listo",PaquetesTramos_estados_1[[#This Row],[pagado]]+(PaquetesTramos_estados_1[[#This Row],[Lead Time]]-1))</f>
        <v>listo</v>
      </c>
      <c r="AR623" s="16" t="str">
        <f ca="1">IF(PaquetesTramos_estados_1[[#This Row],[estado_paquete]]="empaquetado","listo",TEXT((DAY(TODAY())-DAY(PaquetesTramos_estados_1[[#This Row],[pagado]])),"dd")&amp;" Dias")</f>
        <v>listo</v>
      </c>
      <c r="AS623" s="14" t="str">
        <f ca="1">IF(PaquetesTramos_estados_1[[#This Row],[estado_paquete]]="Empaquetado","listo",IF(NOW()&lt;PaquetesTramos_estados_1[[#This Row],[TimeLimite]],"Dentro de Tiempo","Fuera de Tiempo"))</f>
        <v>listo</v>
      </c>
      <c r="AT623" s="19" t="str">
        <f t="shared" si="9"/>
        <v>15:18</v>
      </c>
    </row>
    <row r="624" spans="1:46" x14ac:dyDescent="0.25">
      <c r="A624" s="14" t="s">
        <v>3169</v>
      </c>
      <c r="B624" s="14" t="s">
        <v>17</v>
      </c>
      <c r="C624" s="14" t="s">
        <v>5</v>
      </c>
      <c r="D624" s="14" t="s">
        <v>1</v>
      </c>
      <c r="E624" s="14" t="s">
        <v>1</v>
      </c>
      <c r="F624" s="14" t="s">
        <v>19</v>
      </c>
      <c r="G624" s="14" t="s">
        <v>3</v>
      </c>
      <c r="H624" s="14" t="s">
        <v>288</v>
      </c>
      <c r="I624" s="14" t="s">
        <v>288</v>
      </c>
      <c r="J624" s="15">
        <v>45443</v>
      </c>
      <c r="K624" s="14" t="s">
        <v>3170</v>
      </c>
      <c r="L624" s="16">
        <v>45439.660370370373</v>
      </c>
      <c r="M624" s="16"/>
      <c r="N624" s="16"/>
      <c r="O624" s="14" t="s">
        <v>288</v>
      </c>
      <c r="P624" s="14" t="s">
        <v>288</v>
      </c>
      <c r="Q624" s="14" t="s">
        <v>288</v>
      </c>
      <c r="R624" s="14" t="s">
        <v>288</v>
      </c>
      <c r="S624" s="14" t="s">
        <v>288</v>
      </c>
      <c r="T624" s="14" t="s">
        <v>17</v>
      </c>
      <c r="U624" s="14" t="s">
        <v>18</v>
      </c>
      <c r="V624" s="14" t="s">
        <v>6</v>
      </c>
      <c r="W624" s="14" t="s">
        <v>126</v>
      </c>
      <c r="X624" s="14" t="s">
        <v>91</v>
      </c>
      <c r="Y624" s="14" t="s">
        <v>91</v>
      </c>
      <c r="Z624" s="14" t="s">
        <v>91</v>
      </c>
      <c r="AA624" s="14" t="s">
        <v>56</v>
      </c>
      <c r="AB624" s="14" t="s">
        <v>3171</v>
      </c>
      <c r="AC624" s="14" t="s">
        <v>8</v>
      </c>
      <c r="AD624" s="14" t="s">
        <v>32</v>
      </c>
      <c r="AE624" s="14" t="s">
        <v>5</v>
      </c>
      <c r="AF624" s="14" t="s">
        <v>290</v>
      </c>
      <c r="AG624" s="14" t="s">
        <v>291</v>
      </c>
      <c r="AH624" s="14" t="s">
        <v>3172</v>
      </c>
      <c r="AI624">
        <v>45504516</v>
      </c>
      <c r="AJ624" s="16">
        <v>45439.660370370373</v>
      </c>
      <c r="AK624">
        <v>5</v>
      </c>
      <c r="AL624">
        <v>274.32</v>
      </c>
      <c r="AM624">
        <v>49.38</v>
      </c>
      <c r="AN624">
        <v>323.7</v>
      </c>
      <c r="AO624" s="14" t="e">
        <f>VLOOKUP(PaquetesTramos_estados_1[[#This Row],[tienda_stock]],#REF!,2,0)</f>
        <v>#REF!</v>
      </c>
      <c r="AP624" s="18">
        <v>1.0138888888888888</v>
      </c>
      <c r="AQ624" s="19">
        <f>IF(PaquetesTramos_estados_1[[#This Row],[estado_paquete]]="Empaquetado","listo",PaquetesTramos_estados_1[[#This Row],[pagado]]+(PaquetesTramos_estados_1[[#This Row],[Lead Time]]-1))</f>
        <v>45439.674259259264</v>
      </c>
      <c r="AR624" s="16" t="e">
        <f ca="1">IF(PaquetesTramos_estados_1[[#This Row],[estado_paquete]]="empaquetado","listo",TEXT((DAY(TODAY())-DAY(PaquetesTramos_estados_1[[#This Row],[pagado]])),"dd")&amp;" Dias")</f>
        <v>#VALUE!</v>
      </c>
      <c r="AS624" s="14" t="str">
        <f ca="1">IF(PaquetesTramos_estados_1[[#This Row],[estado_paquete]]="Empaquetado","listo",IF(NOW()&lt;PaquetesTramos_estados_1[[#This Row],[TimeLimite]],"Dentro de Tiempo","Fuera de Tiempo"))</f>
        <v>Fuera de Tiempo</v>
      </c>
      <c r="AT624" s="19" t="str">
        <f t="shared" si="9"/>
        <v>15:50</v>
      </c>
    </row>
    <row r="625" spans="1:46" x14ac:dyDescent="0.25">
      <c r="A625" s="14" t="s">
        <v>3173</v>
      </c>
      <c r="B625" s="14" t="s">
        <v>292</v>
      </c>
      <c r="C625" s="14" t="s">
        <v>84</v>
      </c>
      <c r="D625" s="14" t="s">
        <v>81</v>
      </c>
      <c r="E625" s="14" t="s">
        <v>82</v>
      </c>
      <c r="F625" s="14" t="s">
        <v>82</v>
      </c>
      <c r="G625" s="14" t="s">
        <v>35</v>
      </c>
      <c r="H625" s="14" t="s">
        <v>288</v>
      </c>
      <c r="I625" s="14" t="s">
        <v>288</v>
      </c>
      <c r="J625" s="15">
        <v>45443</v>
      </c>
      <c r="K625" s="14" t="s">
        <v>3174</v>
      </c>
      <c r="L625" s="16">
        <v>45439.661759259259</v>
      </c>
      <c r="M625" s="16">
        <v>45440.206562500003</v>
      </c>
      <c r="N625" s="16"/>
      <c r="O625" s="14" t="s">
        <v>288</v>
      </c>
      <c r="P625" s="14" t="s">
        <v>288</v>
      </c>
      <c r="Q625" s="14" t="s">
        <v>288</v>
      </c>
      <c r="R625" s="14" t="s">
        <v>288</v>
      </c>
      <c r="S625" s="14" t="s">
        <v>288</v>
      </c>
      <c r="T625" s="14" t="s">
        <v>292</v>
      </c>
      <c r="U625" s="14" t="s">
        <v>5</v>
      </c>
      <c r="V625" s="14" t="s">
        <v>6</v>
      </c>
      <c r="W625" s="14" t="s">
        <v>84</v>
      </c>
      <c r="X625" s="14" t="s">
        <v>81</v>
      </c>
      <c r="Y625" s="14" t="s">
        <v>82</v>
      </c>
      <c r="Z625" s="14" t="s">
        <v>82</v>
      </c>
      <c r="AA625" s="14" t="s">
        <v>7</v>
      </c>
      <c r="AB625" s="14" t="s">
        <v>3175</v>
      </c>
      <c r="AC625" s="14" t="s">
        <v>8</v>
      </c>
      <c r="AD625" s="14" t="s">
        <v>93</v>
      </c>
      <c r="AE625" s="14" t="s">
        <v>5</v>
      </c>
      <c r="AF625" s="14" t="s">
        <v>290</v>
      </c>
      <c r="AG625" s="14" t="s">
        <v>291</v>
      </c>
      <c r="AH625" s="14" t="s">
        <v>3176</v>
      </c>
      <c r="AI625">
        <v>73100261</v>
      </c>
      <c r="AJ625" s="16">
        <v>45439.661759259259</v>
      </c>
      <c r="AK625">
        <v>4</v>
      </c>
      <c r="AL625">
        <v>322.27999999999997</v>
      </c>
      <c r="AM625">
        <v>58.02</v>
      </c>
      <c r="AN625">
        <v>380.3</v>
      </c>
      <c r="AO625" s="14" t="e">
        <f>VLOOKUP(PaquetesTramos_estados_1[[#This Row],[tienda_stock]],#REF!,2,0)</f>
        <v>#REF!</v>
      </c>
      <c r="AP625" s="18">
        <v>1.0138888888888888</v>
      </c>
      <c r="AQ625" s="19" t="str">
        <f>IF(PaquetesTramos_estados_1[[#This Row],[estado_paquete]]="Empaquetado","listo",PaquetesTramos_estados_1[[#This Row],[pagado]]+(PaquetesTramos_estados_1[[#This Row],[Lead Time]]-1))</f>
        <v>listo</v>
      </c>
      <c r="AR625" s="16" t="str">
        <f ca="1">IF(PaquetesTramos_estados_1[[#This Row],[estado_paquete]]="empaquetado","listo",TEXT((DAY(TODAY())-DAY(PaquetesTramos_estados_1[[#This Row],[pagado]])),"dd")&amp;" Dias")</f>
        <v>listo</v>
      </c>
      <c r="AS625" s="14" t="str">
        <f ca="1">IF(PaquetesTramos_estados_1[[#This Row],[estado_paquete]]="Empaquetado","listo",IF(NOW()&lt;PaquetesTramos_estados_1[[#This Row],[TimeLimite]],"Dentro de Tiempo","Fuera de Tiempo"))</f>
        <v>listo</v>
      </c>
      <c r="AT625" s="19" t="str">
        <f t="shared" si="9"/>
        <v>15:52</v>
      </c>
    </row>
    <row r="626" spans="1:46" x14ac:dyDescent="0.25">
      <c r="A626" s="14" t="s">
        <v>3177</v>
      </c>
      <c r="B626" s="14" t="s">
        <v>292</v>
      </c>
      <c r="C626" s="14" t="s">
        <v>139</v>
      </c>
      <c r="D626" s="14" t="s">
        <v>29</v>
      </c>
      <c r="E626" s="14" t="s">
        <v>140</v>
      </c>
      <c r="F626" s="14" t="s">
        <v>140</v>
      </c>
      <c r="G626" s="14" t="s">
        <v>35</v>
      </c>
      <c r="H626" s="14" t="s">
        <v>288</v>
      </c>
      <c r="I626" s="14" t="s">
        <v>288</v>
      </c>
      <c r="J626" s="15">
        <v>45444</v>
      </c>
      <c r="K626" s="14" t="s">
        <v>3178</v>
      </c>
      <c r="L626" s="16">
        <v>45439.694618055553</v>
      </c>
      <c r="M626" s="16">
        <v>45439.850173611114</v>
      </c>
      <c r="N626" s="16"/>
      <c r="O626" s="14" t="s">
        <v>288</v>
      </c>
      <c r="P626" s="14" t="s">
        <v>288</v>
      </c>
      <c r="Q626" s="14" t="s">
        <v>288</v>
      </c>
      <c r="R626" s="14" t="s">
        <v>288</v>
      </c>
      <c r="S626" s="14" t="s">
        <v>288</v>
      </c>
      <c r="T626" s="14" t="s">
        <v>292</v>
      </c>
      <c r="U626" s="14" t="s">
        <v>5</v>
      </c>
      <c r="V626" s="14" t="s">
        <v>6</v>
      </c>
      <c r="W626" s="14" t="s">
        <v>139</v>
      </c>
      <c r="X626" s="14" t="s">
        <v>29</v>
      </c>
      <c r="Y626" s="14" t="s">
        <v>140</v>
      </c>
      <c r="Z626" s="14" t="s">
        <v>140</v>
      </c>
      <c r="AA626" s="14" t="s">
        <v>56</v>
      </c>
      <c r="AB626" s="14" t="s">
        <v>3179</v>
      </c>
      <c r="AC626" s="14" t="s">
        <v>8</v>
      </c>
      <c r="AD626" s="14" t="s">
        <v>10</v>
      </c>
      <c r="AE626" s="14" t="s">
        <v>139</v>
      </c>
      <c r="AF626" s="14" t="s">
        <v>290</v>
      </c>
      <c r="AG626" s="14" t="s">
        <v>291</v>
      </c>
      <c r="AH626" s="14" t="s">
        <v>3180</v>
      </c>
      <c r="AI626">
        <v>45238861</v>
      </c>
      <c r="AJ626" s="16">
        <v>45439.694618055553</v>
      </c>
      <c r="AK626">
        <v>2</v>
      </c>
      <c r="AL626">
        <v>337.96</v>
      </c>
      <c r="AM626">
        <v>60.84</v>
      </c>
      <c r="AN626">
        <v>398.8</v>
      </c>
      <c r="AO626" s="14" t="e">
        <f>VLOOKUP(PaquetesTramos_estados_1[[#This Row],[tienda_stock]],#REF!,2,0)</f>
        <v>#REF!</v>
      </c>
      <c r="AP626" s="18">
        <v>1.0138888888888888</v>
      </c>
      <c r="AQ626" s="19" t="str">
        <f>IF(PaquetesTramos_estados_1[[#This Row],[estado_paquete]]="Empaquetado","listo",PaquetesTramos_estados_1[[#This Row],[pagado]]+(PaquetesTramos_estados_1[[#This Row],[Lead Time]]-1))</f>
        <v>listo</v>
      </c>
      <c r="AR626" s="16" t="str">
        <f ca="1">IF(PaquetesTramos_estados_1[[#This Row],[estado_paquete]]="empaquetado","listo",TEXT((DAY(TODAY())-DAY(PaquetesTramos_estados_1[[#This Row],[pagado]])),"dd")&amp;" Dias")</f>
        <v>listo</v>
      </c>
      <c r="AS626" s="14" t="str">
        <f ca="1">IF(PaquetesTramos_estados_1[[#This Row],[estado_paquete]]="Empaquetado","listo",IF(NOW()&lt;PaquetesTramos_estados_1[[#This Row],[TimeLimite]],"Dentro de Tiempo","Fuera de Tiempo"))</f>
        <v>listo</v>
      </c>
      <c r="AT626" s="19" t="str">
        <f t="shared" si="9"/>
        <v>16:40</v>
      </c>
    </row>
    <row r="627" spans="1:46" x14ac:dyDescent="0.25">
      <c r="A627" s="14" t="s">
        <v>2180</v>
      </c>
      <c r="B627" s="14" t="s">
        <v>17</v>
      </c>
      <c r="C627" s="14" t="s">
        <v>108</v>
      </c>
      <c r="D627" s="14" t="s">
        <v>1</v>
      </c>
      <c r="E627" s="14" t="s">
        <v>1</v>
      </c>
      <c r="F627" s="14" t="s">
        <v>107</v>
      </c>
      <c r="G627" s="14" t="s">
        <v>30</v>
      </c>
      <c r="H627" s="14" t="s">
        <v>288</v>
      </c>
      <c r="I627" s="14" t="s">
        <v>288</v>
      </c>
      <c r="J627" s="15">
        <v>45444</v>
      </c>
      <c r="K627" s="14" t="s">
        <v>2181</v>
      </c>
      <c r="L627" s="16">
        <v>45439.901145833333</v>
      </c>
      <c r="M627" s="16"/>
      <c r="N627" s="16"/>
      <c r="O627" s="14" t="s">
        <v>288</v>
      </c>
      <c r="P627" s="14" t="s">
        <v>288</v>
      </c>
      <c r="Q627" s="14" t="s">
        <v>288</v>
      </c>
      <c r="R627" s="14" t="s">
        <v>288</v>
      </c>
      <c r="S627" s="14" t="s">
        <v>288</v>
      </c>
      <c r="T627" s="14" t="s">
        <v>17</v>
      </c>
      <c r="U627" s="14" t="s">
        <v>80</v>
      </c>
      <c r="V627" s="14" t="s">
        <v>6</v>
      </c>
      <c r="W627" s="14" t="s">
        <v>108</v>
      </c>
      <c r="X627" s="14" t="s">
        <v>1</v>
      </c>
      <c r="Y627" s="14" t="s">
        <v>1</v>
      </c>
      <c r="Z627" s="14" t="s">
        <v>107</v>
      </c>
      <c r="AA627" s="14" t="s">
        <v>7</v>
      </c>
      <c r="AB627" s="14" t="s">
        <v>2182</v>
      </c>
      <c r="AC627" s="14" t="s">
        <v>8</v>
      </c>
      <c r="AD627" s="14" t="s">
        <v>9</v>
      </c>
      <c r="AE627" s="14" t="s">
        <v>108</v>
      </c>
      <c r="AF627" s="14" t="s">
        <v>290</v>
      </c>
      <c r="AG627" s="14" t="s">
        <v>291</v>
      </c>
      <c r="AH627" s="14" t="s">
        <v>2183</v>
      </c>
      <c r="AI627">
        <v>7453868</v>
      </c>
      <c r="AJ627" s="16">
        <v>45439.901145833333</v>
      </c>
      <c r="AK627">
        <v>1</v>
      </c>
      <c r="AL627">
        <v>37.96</v>
      </c>
      <c r="AM627">
        <v>6.84</v>
      </c>
      <c r="AN627">
        <v>44.8</v>
      </c>
      <c r="AO627" s="14" t="e">
        <f>VLOOKUP(PaquetesTramos_estados_1[[#This Row],[tienda_stock]],#REF!,2,0)</f>
        <v>#REF!</v>
      </c>
      <c r="AP627" s="18">
        <v>1.0138888888888888</v>
      </c>
      <c r="AQ627" s="19">
        <f>IF(PaquetesTramos_estados_1[[#This Row],[estado_paquete]]="Empaquetado","listo",PaquetesTramos_estados_1[[#This Row],[pagado]]+(PaquetesTramos_estados_1[[#This Row],[Lead Time]]-1))</f>
        <v>45439.915034722224</v>
      </c>
      <c r="AR627" s="16" t="e">
        <f ca="1">IF(PaquetesTramos_estados_1[[#This Row],[estado_paquete]]="empaquetado","listo",TEXT((DAY(TODAY())-DAY(PaquetesTramos_estados_1[[#This Row],[pagado]])),"dd")&amp;" Dias")</f>
        <v>#VALUE!</v>
      </c>
      <c r="AS6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627" s="19" t="str">
        <f t="shared" si="9"/>
        <v>21:37</v>
      </c>
    </row>
    <row r="628" spans="1:46" x14ac:dyDescent="0.25">
      <c r="A628" s="14" t="s">
        <v>2184</v>
      </c>
      <c r="B628" s="14" t="s">
        <v>17</v>
      </c>
      <c r="C628" s="14" t="s">
        <v>80</v>
      </c>
      <c r="D628" s="14" t="s">
        <v>81</v>
      </c>
      <c r="E628" s="14" t="s">
        <v>82</v>
      </c>
      <c r="F628" s="14" t="s">
        <v>82</v>
      </c>
      <c r="G628" s="14" t="s">
        <v>288</v>
      </c>
      <c r="H628" s="14" t="s">
        <v>288</v>
      </c>
      <c r="I628" s="14" t="s">
        <v>288</v>
      </c>
      <c r="J628" s="15">
        <v>45440</v>
      </c>
      <c r="K628" s="14" t="s">
        <v>2185</v>
      </c>
      <c r="L628" s="16">
        <v>45440.05369212963</v>
      </c>
      <c r="M628" s="16"/>
      <c r="N628" s="16"/>
      <c r="O628" s="14" t="s">
        <v>288</v>
      </c>
      <c r="P628" s="14" t="s">
        <v>288</v>
      </c>
      <c r="Q628" s="14" t="s">
        <v>288</v>
      </c>
      <c r="R628" s="14" t="s">
        <v>288</v>
      </c>
      <c r="S628" s="14" t="s">
        <v>288</v>
      </c>
      <c r="T628" s="14" t="s">
        <v>17</v>
      </c>
      <c r="U628" s="14" t="s">
        <v>80</v>
      </c>
      <c r="V628" s="14" t="s">
        <v>85</v>
      </c>
      <c r="W628" s="14" t="s">
        <v>80</v>
      </c>
      <c r="X628" s="14" t="s">
        <v>81</v>
      </c>
      <c r="Y628" s="14" t="s">
        <v>82</v>
      </c>
      <c r="Z628" s="14" t="s">
        <v>82</v>
      </c>
      <c r="AA628" s="14" t="s">
        <v>7</v>
      </c>
      <c r="AB628" s="14" t="s">
        <v>2103</v>
      </c>
      <c r="AC628" s="14" t="s">
        <v>8</v>
      </c>
      <c r="AD628" s="14" t="s">
        <v>93</v>
      </c>
      <c r="AE628" s="14" t="s">
        <v>5</v>
      </c>
      <c r="AF628" s="14" t="s">
        <v>290</v>
      </c>
      <c r="AG628" s="14" t="s">
        <v>291</v>
      </c>
      <c r="AH628" s="14" t="s">
        <v>2104</v>
      </c>
      <c r="AI628">
        <v>71447967</v>
      </c>
      <c r="AJ628" s="16">
        <v>45440.05369212963</v>
      </c>
      <c r="AK628">
        <v>2</v>
      </c>
      <c r="AL628">
        <v>49.88</v>
      </c>
      <c r="AM628">
        <v>3.02</v>
      </c>
      <c r="AN628">
        <v>52.9</v>
      </c>
      <c r="AO628" s="14" t="e">
        <f>VLOOKUP(PaquetesTramos_estados_1[[#This Row],[tienda_stock]],#REF!,2,0)</f>
        <v>#REF!</v>
      </c>
      <c r="AP628" s="18">
        <v>1.0138888888888888</v>
      </c>
      <c r="AQ628" s="19">
        <f>IF(PaquetesTramos_estados_1[[#This Row],[estado_paquete]]="Empaquetado","listo",PaquetesTramos_estados_1[[#This Row],[pagado]]+(PaquetesTramos_estados_1[[#This Row],[Lead Time]]-1))</f>
        <v>45440.06758101852</v>
      </c>
      <c r="AR628" s="16" t="e">
        <f ca="1">IF(PaquetesTramos_estados_1[[#This Row],[estado_paquete]]="empaquetado","listo",TEXT((DAY(TODAY())-DAY(PaquetesTramos_estados_1[[#This Row],[pagado]])),"dd")&amp;" Dias")</f>
        <v>#VALUE!</v>
      </c>
      <c r="AS628" s="14" t="str">
        <f ca="1">IF(PaquetesTramos_estados_1[[#This Row],[estado_paquete]]="Empaquetado","listo",IF(NOW()&lt;PaquetesTramos_estados_1[[#This Row],[TimeLimite]],"Dentro de Tiempo","Fuera de Tiempo"))</f>
        <v>Fuera de Tiempo</v>
      </c>
      <c r="AT628" s="19" t="str">
        <f t="shared" si="9"/>
        <v>01:17</v>
      </c>
    </row>
    <row r="629" spans="1:46" x14ac:dyDescent="0.25">
      <c r="A629" s="14" t="s">
        <v>2109</v>
      </c>
      <c r="B629" s="14" t="s">
        <v>17</v>
      </c>
      <c r="C629" s="14" t="s">
        <v>288</v>
      </c>
      <c r="D629" s="14" t="s">
        <v>64</v>
      </c>
      <c r="E629" s="14" t="s">
        <v>2110</v>
      </c>
      <c r="F629" s="14" t="s">
        <v>2111</v>
      </c>
      <c r="G629" s="14" t="s">
        <v>30</v>
      </c>
      <c r="H629" s="14" t="s">
        <v>288</v>
      </c>
      <c r="I629" s="14" t="s">
        <v>288</v>
      </c>
      <c r="J629" s="15">
        <v>45443</v>
      </c>
      <c r="K629" s="14" t="s">
        <v>2112</v>
      </c>
      <c r="L629" s="16">
        <v>45436.740613425929</v>
      </c>
      <c r="M629" s="16"/>
      <c r="N629" s="16"/>
      <c r="O629" s="14" t="s">
        <v>288</v>
      </c>
      <c r="P629" s="14" t="s">
        <v>288</v>
      </c>
      <c r="Q629" s="14" t="s">
        <v>288</v>
      </c>
      <c r="R629" s="14" t="s">
        <v>288</v>
      </c>
      <c r="S629" s="14" t="s">
        <v>288</v>
      </c>
      <c r="T629" s="14" t="s">
        <v>17</v>
      </c>
      <c r="U629" s="14" t="s">
        <v>187</v>
      </c>
      <c r="V629" s="14" t="s">
        <v>87</v>
      </c>
      <c r="W629" s="14" t="s">
        <v>288</v>
      </c>
      <c r="X629" s="14" t="s">
        <v>288</v>
      </c>
      <c r="Y629" s="14" t="s">
        <v>288</v>
      </c>
      <c r="Z629" s="14" t="s">
        <v>288</v>
      </c>
      <c r="AA629" s="14" t="s">
        <v>7</v>
      </c>
      <c r="AB629" s="14" t="s">
        <v>2113</v>
      </c>
      <c r="AC629" s="14" t="s">
        <v>8</v>
      </c>
      <c r="AD629" s="14" t="s">
        <v>32</v>
      </c>
      <c r="AE629" s="14" t="s">
        <v>5</v>
      </c>
      <c r="AF629" s="14" t="s">
        <v>290</v>
      </c>
      <c r="AG629" s="14" t="s">
        <v>291</v>
      </c>
      <c r="AH629" s="14" t="s">
        <v>2114</v>
      </c>
      <c r="AI629">
        <v>73685571</v>
      </c>
      <c r="AJ629" s="16">
        <v>45436.740613425929</v>
      </c>
      <c r="AK629">
        <v>1</v>
      </c>
      <c r="AL629">
        <v>1055.8499999999999</v>
      </c>
      <c r="AM629">
        <v>190.05</v>
      </c>
      <c r="AN629">
        <v>1245.9000000000001</v>
      </c>
      <c r="AO629" s="14" t="e">
        <f>VLOOKUP(PaquetesTramos_estados_1[[#This Row],[tienda_stock]],#REF!,2,0)</f>
        <v>#REF!</v>
      </c>
      <c r="AP629" s="18">
        <v>1.0138888888888888</v>
      </c>
      <c r="AQ629" s="19">
        <f>IF(PaquetesTramos_estados_1[[#This Row],[estado_paquete]]="Empaquetado","listo",PaquetesTramos_estados_1[[#This Row],[pagado]]+(PaquetesTramos_estados_1[[#This Row],[Lead Time]]-1))</f>
        <v>45436.75450231482</v>
      </c>
      <c r="AR629" s="16" t="e">
        <f ca="1">IF(PaquetesTramos_estados_1[[#This Row],[estado_paquete]]="empaquetado","listo",TEXT((DAY(TODAY())-DAY(PaquetesTramos_estados_1[[#This Row],[pagado]])),"dd")&amp;" Dias")</f>
        <v>#VALUE!</v>
      </c>
      <c r="AS6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629" s="19" t="str">
        <f t="shared" si="9"/>
        <v>17:46</v>
      </c>
    </row>
    <row r="630" spans="1:46" x14ac:dyDescent="0.25">
      <c r="A630" s="14" t="s">
        <v>2186</v>
      </c>
      <c r="B630" s="14" t="s">
        <v>17</v>
      </c>
      <c r="C630" s="14" t="s">
        <v>5</v>
      </c>
      <c r="D630" s="14" t="s">
        <v>1</v>
      </c>
      <c r="E630" s="14" t="s">
        <v>1</v>
      </c>
      <c r="F630" s="14" t="s">
        <v>19</v>
      </c>
      <c r="G630" s="14" t="s">
        <v>332</v>
      </c>
      <c r="H630" s="14" t="s">
        <v>288</v>
      </c>
      <c r="I630" s="14" t="s">
        <v>288</v>
      </c>
      <c r="J630" s="15">
        <v>45442</v>
      </c>
      <c r="K630" s="14" t="s">
        <v>2187</v>
      </c>
      <c r="L630" s="16">
        <v>45440.180289351854</v>
      </c>
      <c r="M630" s="16"/>
      <c r="N630" s="16"/>
      <c r="O630" s="14" t="s">
        <v>288</v>
      </c>
      <c r="P630" s="14" t="s">
        <v>288</v>
      </c>
      <c r="Q630" s="14" t="s">
        <v>288</v>
      </c>
      <c r="R630" s="14" t="s">
        <v>288</v>
      </c>
      <c r="S630" s="14" t="s">
        <v>288</v>
      </c>
      <c r="T630" s="14" t="s">
        <v>17</v>
      </c>
      <c r="U630" s="14" t="s">
        <v>142</v>
      </c>
      <c r="V630" s="14" t="s">
        <v>6</v>
      </c>
      <c r="W630" s="14" t="s">
        <v>61</v>
      </c>
      <c r="X630" s="14" t="s">
        <v>1</v>
      </c>
      <c r="Y630" s="14" t="s">
        <v>1</v>
      </c>
      <c r="Z630" s="14" t="s">
        <v>62</v>
      </c>
      <c r="AA630" s="14" t="s">
        <v>7</v>
      </c>
      <c r="AB630" s="14" t="s">
        <v>2107</v>
      </c>
      <c r="AC630" s="14" t="s">
        <v>8</v>
      </c>
      <c r="AD630" s="14" t="s">
        <v>27</v>
      </c>
      <c r="AE630" s="14" t="s">
        <v>5</v>
      </c>
      <c r="AF630" s="14" t="s">
        <v>290</v>
      </c>
      <c r="AG630" s="14" t="s">
        <v>291</v>
      </c>
      <c r="AH630" s="14" t="s">
        <v>2108</v>
      </c>
      <c r="AI630">
        <v>41938086</v>
      </c>
      <c r="AJ630" s="16">
        <v>45440.180289351854</v>
      </c>
      <c r="AK630">
        <v>2</v>
      </c>
      <c r="AL630">
        <v>53.9</v>
      </c>
      <c r="AM630">
        <v>9.6999999999999993</v>
      </c>
      <c r="AN630">
        <v>63.6</v>
      </c>
      <c r="AO630" s="14" t="e">
        <f>VLOOKUP(PaquetesTramos_estados_1[[#This Row],[tienda_stock]],#REF!,2,0)</f>
        <v>#REF!</v>
      </c>
      <c r="AP630" s="18">
        <v>1.0138888888888888</v>
      </c>
      <c r="AQ630" s="19">
        <f>IF(PaquetesTramos_estados_1[[#This Row],[estado_paquete]]="Empaquetado","listo",PaquetesTramos_estados_1[[#This Row],[pagado]]+(PaquetesTramos_estados_1[[#This Row],[Lead Time]]-1))</f>
        <v>45440.194178240745</v>
      </c>
      <c r="AR630" s="16" t="e">
        <f ca="1">IF(PaquetesTramos_estados_1[[#This Row],[estado_paquete]]="empaquetado","listo",TEXT((DAY(TODAY())-DAY(PaquetesTramos_estados_1[[#This Row],[pagado]])),"dd")&amp;" Dias")</f>
        <v>#VALUE!</v>
      </c>
      <c r="AS6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630" s="19" t="str">
        <f t="shared" si="9"/>
        <v>04:19</v>
      </c>
    </row>
    <row r="631" spans="1:46" x14ac:dyDescent="0.25">
      <c r="A631" s="14" t="s">
        <v>2188</v>
      </c>
      <c r="B631" s="14" t="s">
        <v>292</v>
      </c>
      <c r="C631" s="14" t="s">
        <v>39</v>
      </c>
      <c r="D631" s="14" t="s">
        <v>40</v>
      </c>
      <c r="E631" s="14" t="s">
        <v>40</v>
      </c>
      <c r="F631" s="14" t="s">
        <v>40</v>
      </c>
      <c r="G631" s="14" t="s">
        <v>35</v>
      </c>
      <c r="H631" s="14" t="s">
        <v>288</v>
      </c>
      <c r="I631" s="14" t="s">
        <v>288</v>
      </c>
      <c r="J631" s="15">
        <v>45444</v>
      </c>
      <c r="K631" s="14" t="s">
        <v>2189</v>
      </c>
      <c r="L631" s="16">
        <v>45439.440717592595</v>
      </c>
      <c r="M631" s="16">
        <v>45439.52784722222</v>
      </c>
      <c r="N631" s="16"/>
      <c r="O631" s="14" t="s">
        <v>288</v>
      </c>
      <c r="P631" s="14" t="s">
        <v>288</v>
      </c>
      <c r="Q631" s="14" t="s">
        <v>288</v>
      </c>
      <c r="R631" s="14" t="s">
        <v>288</v>
      </c>
      <c r="S631" s="14" t="s">
        <v>288</v>
      </c>
      <c r="T631" s="14" t="s">
        <v>292</v>
      </c>
      <c r="U631" s="14" t="s">
        <v>5</v>
      </c>
      <c r="V631" s="14" t="s">
        <v>6</v>
      </c>
      <c r="W631" s="14" t="s">
        <v>39</v>
      </c>
      <c r="X631" s="14" t="s">
        <v>40</v>
      </c>
      <c r="Y631" s="14" t="s">
        <v>40</v>
      </c>
      <c r="Z631" s="14" t="s">
        <v>40</v>
      </c>
      <c r="AA631" s="14" t="s">
        <v>7</v>
      </c>
      <c r="AB631" s="14" t="s">
        <v>2190</v>
      </c>
      <c r="AC631" s="14" t="s">
        <v>8</v>
      </c>
      <c r="AD631" s="14" t="s">
        <v>27</v>
      </c>
      <c r="AE631" s="14" t="s">
        <v>5</v>
      </c>
      <c r="AF631" s="14" t="s">
        <v>290</v>
      </c>
      <c r="AG631" s="14" t="s">
        <v>291</v>
      </c>
      <c r="AH631" s="14" t="s">
        <v>2191</v>
      </c>
      <c r="AI631">
        <v>24990951</v>
      </c>
      <c r="AJ631" s="16">
        <v>45439.440717592595</v>
      </c>
      <c r="AK631">
        <v>1</v>
      </c>
      <c r="AL631">
        <v>199.32</v>
      </c>
      <c r="AM631">
        <v>35.880000000000003</v>
      </c>
      <c r="AN631">
        <v>235.2</v>
      </c>
      <c r="AO631" s="14" t="e">
        <f>VLOOKUP(PaquetesTramos_estados_1[[#This Row],[tienda_stock]],#REF!,2,0)</f>
        <v>#REF!</v>
      </c>
      <c r="AP631" s="18">
        <v>1.0138888888888888</v>
      </c>
      <c r="AQ631" s="19" t="str">
        <f>IF(PaquetesTramos_estados_1[[#This Row],[estado_paquete]]="Empaquetado","listo",PaquetesTramos_estados_1[[#This Row],[pagado]]+(PaquetesTramos_estados_1[[#This Row],[Lead Time]]-1))</f>
        <v>listo</v>
      </c>
      <c r="AR631" s="16" t="str">
        <f ca="1">IF(PaquetesTramos_estados_1[[#This Row],[estado_paquete]]="empaquetado","listo",TEXT((DAY(TODAY())-DAY(PaquetesTramos_estados_1[[#This Row],[pagado]])),"dd")&amp;" Dias")</f>
        <v>listo</v>
      </c>
      <c r="AS631" s="14" t="str">
        <f ca="1">IF(PaquetesTramos_estados_1[[#This Row],[estado_paquete]]="Empaquetado","listo",IF(NOW()&lt;PaquetesTramos_estados_1[[#This Row],[TimeLimite]],"Dentro de Tiempo","Fuera de Tiempo"))</f>
        <v>listo</v>
      </c>
      <c r="AT631" s="19" t="str">
        <f t="shared" si="9"/>
        <v>10:34</v>
      </c>
    </row>
    <row r="632" spans="1:46" x14ac:dyDescent="0.25">
      <c r="A632" s="14" t="s">
        <v>2192</v>
      </c>
      <c r="B632" s="14" t="s">
        <v>17</v>
      </c>
      <c r="C632" s="14" t="s">
        <v>83</v>
      </c>
      <c r="D632" s="14" t="s">
        <v>118</v>
      </c>
      <c r="E632" s="14" t="s">
        <v>119</v>
      </c>
      <c r="F632" s="14" t="s">
        <v>119</v>
      </c>
      <c r="G632" s="14" t="s">
        <v>35</v>
      </c>
      <c r="H632" s="14" t="s">
        <v>288</v>
      </c>
      <c r="I632" s="14" t="s">
        <v>288</v>
      </c>
      <c r="J632" s="15">
        <v>45446</v>
      </c>
      <c r="K632" s="14" t="s">
        <v>2193</v>
      </c>
      <c r="L632" s="16">
        <v>45440.323807870373</v>
      </c>
      <c r="M632" s="16"/>
      <c r="N632" s="16"/>
      <c r="O632" s="14" t="s">
        <v>288</v>
      </c>
      <c r="P632" s="14" t="s">
        <v>288</v>
      </c>
      <c r="Q632" s="14" t="s">
        <v>288</v>
      </c>
      <c r="R632" s="14" t="s">
        <v>288</v>
      </c>
      <c r="S632" s="14" t="s">
        <v>288</v>
      </c>
      <c r="T632" s="14" t="s">
        <v>17</v>
      </c>
      <c r="U632" s="14" t="s">
        <v>5</v>
      </c>
      <c r="V632" s="14" t="s">
        <v>6</v>
      </c>
      <c r="W632" s="14" t="s">
        <v>83</v>
      </c>
      <c r="X632" s="14" t="s">
        <v>118</v>
      </c>
      <c r="Y632" s="14" t="s">
        <v>119</v>
      </c>
      <c r="Z632" s="14" t="s">
        <v>119</v>
      </c>
      <c r="AA632" s="14" t="s">
        <v>7</v>
      </c>
      <c r="AB632" s="14" t="s">
        <v>2194</v>
      </c>
      <c r="AC632" s="14" t="s">
        <v>8</v>
      </c>
      <c r="AD632" s="14" t="s">
        <v>32</v>
      </c>
      <c r="AE632" s="14" t="s">
        <v>5</v>
      </c>
      <c r="AF632" s="14" t="s">
        <v>290</v>
      </c>
      <c r="AG632" s="14" t="s">
        <v>291</v>
      </c>
      <c r="AH632" s="14" t="s">
        <v>2195</v>
      </c>
      <c r="AI632">
        <v>74650902</v>
      </c>
      <c r="AJ632" s="16">
        <v>45440.323807870373</v>
      </c>
      <c r="AK632">
        <v>1</v>
      </c>
      <c r="AL632">
        <v>46.1</v>
      </c>
      <c r="AM632">
        <v>8.3000000000000007</v>
      </c>
      <c r="AN632">
        <v>54.4</v>
      </c>
      <c r="AO632" s="14" t="e">
        <f>VLOOKUP(PaquetesTramos_estados_1[[#This Row],[tienda_stock]],#REF!,2,0)</f>
        <v>#REF!</v>
      </c>
      <c r="AP632" s="18">
        <v>1.0138888888888888</v>
      </c>
      <c r="AQ632" s="19">
        <f>IF(PaquetesTramos_estados_1[[#This Row],[estado_paquete]]="Empaquetado","listo",PaquetesTramos_estados_1[[#This Row],[pagado]]+(PaquetesTramos_estados_1[[#This Row],[Lead Time]]-1))</f>
        <v>45440.337696759263</v>
      </c>
      <c r="AR632" s="16" t="e">
        <f ca="1">IF(PaquetesTramos_estados_1[[#This Row],[estado_paquete]]="empaquetado","listo",TEXT((DAY(TODAY())-DAY(PaquetesTramos_estados_1[[#This Row],[pagado]])),"dd")&amp;" Dias")</f>
        <v>#VALUE!</v>
      </c>
      <c r="AS6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632" s="19" t="str">
        <f t="shared" si="9"/>
        <v>07:46</v>
      </c>
    </row>
    <row r="633" spans="1:46" x14ac:dyDescent="0.25">
      <c r="A633" s="14" t="s">
        <v>2115</v>
      </c>
      <c r="B633" s="14" t="s">
        <v>292</v>
      </c>
      <c r="C633" s="14" t="s">
        <v>288</v>
      </c>
      <c r="D633" s="14" t="s">
        <v>1</v>
      </c>
      <c r="E633" s="14" t="s">
        <v>1</v>
      </c>
      <c r="F633" s="14" t="s">
        <v>94</v>
      </c>
      <c r="G633" s="14" t="s">
        <v>89</v>
      </c>
      <c r="H633" s="14" t="s">
        <v>288</v>
      </c>
      <c r="I633" s="14" t="s">
        <v>288</v>
      </c>
      <c r="J633" s="15">
        <v>45439</v>
      </c>
      <c r="K633" s="14" t="s">
        <v>2116</v>
      </c>
      <c r="L633" s="16">
        <v>45438.789548611108</v>
      </c>
      <c r="M633" s="16">
        <v>45439.125081018516</v>
      </c>
      <c r="N633" s="16"/>
      <c r="O633" s="14" t="s">
        <v>288</v>
      </c>
      <c r="P633" s="14" t="s">
        <v>288</v>
      </c>
      <c r="Q633" s="14" t="s">
        <v>288</v>
      </c>
      <c r="R633" s="14" t="s">
        <v>288</v>
      </c>
      <c r="S633" s="14" t="s">
        <v>288</v>
      </c>
      <c r="T633" s="14" t="s">
        <v>292</v>
      </c>
      <c r="U633" s="14" t="s">
        <v>5</v>
      </c>
      <c r="V633" s="14" t="s">
        <v>87</v>
      </c>
      <c r="W633" s="14" t="s">
        <v>288</v>
      </c>
      <c r="X633" s="14" t="s">
        <v>288</v>
      </c>
      <c r="Y633" s="14" t="s">
        <v>288</v>
      </c>
      <c r="Z633" s="14" t="s">
        <v>288</v>
      </c>
      <c r="AA633" s="14" t="s">
        <v>56</v>
      </c>
      <c r="AB633" s="14" t="s">
        <v>2117</v>
      </c>
      <c r="AC633" s="14" t="s">
        <v>8</v>
      </c>
      <c r="AD633" s="14" t="s">
        <v>27</v>
      </c>
      <c r="AE633" s="14" t="s">
        <v>5</v>
      </c>
      <c r="AF633" s="14" t="s">
        <v>290</v>
      </c>
      <c r="AG633" s="14" t="s">
        <v>291</v>
      </c>
      <c r="AH633" s="14" t="s">
        <v>2118</v>
      </c>
      <c r="AI633">
        <v>72205557</v>
      </c>
      <c r="AJ633" s="16">
        <v>45438.789548611108</v>
      </c>
      <c r="AK633">
        <v>3</v>
      </c>
      <c r="AL633">
        <v>131.35</v>
      </c>
      <c r="AM633">
        <v>23.65</v>
      </c>
      <c r="AN633">
        <v>155</v>
      </c>
      <c r="AO633" s="14" t="e">
        <f>VLOOKUP(PaquetesTramos_estados_1[[#This Row],[tienda_stock]],#REF!,2,0)</f>
        <v>#REF!</v>
      </c>
      <c r="AP633" s="18">
        <v>1.0138888888888888</v>
      </c>
      <c r="AQ633" s="19" t="str">
        <f>IF(PaquetesTramos_estados_1[[#This Row],[estado_paquete]]="Empaquetado","listo",PaquetesTramos_estados_1[[#This Row],[pagado]]+(PaquetesTramos_estados_1[[#This Row],[Lead Time]]-1))</f>
        <v>listo</v>
      </c>
      <c r="AR633" s="16" t="str">
        <f ca="1">IF(PaquetesTramos_estados_1[[#This Row],[estado_paquete]]="empaquetado","listo",TEXT((DAY(TODAY())-DAY(PaquetesTramos_estados_1[[#This Row],[pagado]])),"dd")&amp;" Dias")</f>
        <v>listo</v>
      </c>
      <c r="AS633" s="14" t="str">
        <f ca="1">IF(PaquetesTramos_estados_1[[#This Row],[estado_paquete]]="Empaquetado","listo",IF(NOW()&lt;PaquetesTramos_estados_1[[#This Row],[TimeLimite]],"Dentro de Tiempo","Fuera de Tiempo"))</f>
        <v>listo</v>
      </c>
      <c r="AT633" s="19" t="str">
        <f t="shared" si="9"/>
        <v>18:56</v>
      </c>
    </row>
    <row r="634" spans="1:46" x14ac:dyDescent="0.25">
      <c r="A634" s="14" t="s">
        <v>2121</v>
      </c>
      <c r="B634" s="14" t="s">
        <v>17</v>
      </c>
      <c r="C634" s="14" t="s">
        <v>5</v>
      </c>
      <c r="D634" s="14" t="s">
        <v>1</v>
      </c>
      <c r="E634" s="14" t="s">
        <v>1</v>
      </c>
      <c r="F634" s="14" t="s">
        <v>19</v>
      </c>
      <c r="G634" s="14" t="s">
        <v>399</v>
      </c>
      <c r="H634" s="14" t="s">
        <v>288</v>
      </c>
      <c r="I634" s="14" t="s">
        <v>288</v>
      </c>
      <c r="J634" s="15">
        <v>45440</v>
      </c>
      <c r="K634" s="14" t="s">
        <v>2122</v>
      </c>
      <c r="L634" s="16">
        <v>45438.936168981483</v>
      </c>
      <c r="M634" s="16"/>
      <c r="N634" s="16"/>
      <c r="O634" s="14" t="s">
        <v>288</v>
      </c>
      <c r="P634" s="14" t="s">
        <v>288</v>
      </c>
      <c r="Q634" s="14" t="s">
        <v>288</v>
      </c>
      <c r="R634" s="14" t="s">
        <v>288</v>
      </c>
      <c r="S634" s="14" t="s">
        <v>288</v>
      </c>
      <c r="T634" s="14" t="s">
        <v>17</v>
      </c>
      <c r="U634" s="14" t="s">
        <v>1015</v>
      </c>
      <c r="V634" s="14" t="s">
        <v>6</v>
      </c>
      <c r="W634" s="14" t="s">
        <v>38</v>
      </c>
      <c r="X634" s="14" t="s">
        <v>1</v>
      </c>
      <c r="Y634" s="14" t="s">
        <v>1</v>
      </c>
      <c r="Z634" s="14" t="s">
        <v>1</v>
      </c>
      <c r="AA634" s="14" t="s">
        <v>7</v>
      </c>
      <c r="AB634" s="14" t="s">
        <v>2123</v>
      </c>
      <c r="AC634" s="14" t="s">
        <v>8</v>
      </c>
      <c r="AD634" s="14" t="s">
        <v>27</v>
      </c>
      <c r="AE634" s="14" t="s">
        <v>5</v>
      </c>
      <c r="AF634" s="14" t="s">
        <v>290</v>
      </c>
      <c r="AG634" s="14" t="s">
        <v>291</v>
      </c>
      <c r="AH634" s="14" t="s">
        <v>2124</v>
      </c>
      <c r="AI634">
        <v>43664132</v>
      </c>
      <c r="AJ634" s="16">
        <v>45438.936168981483</v>
      </c>
      <c r="AK634">
        <v>1</v>
      </c>
      <c r="AL634">
        <v>35.42</v>
      </c>
      <c r="AM634">
        <v>6.38</v>
      </c>
      <c r="AN634">
        <v>41.8</v>
      </c>
      <c r="AO634" s="14" t="e">
        <f>VLOOKUP(PaquetesTramos_estados_1[[#This Row],[tienda_stock]],#REF!,2,0)</f>
        <v>#REF!</v>
      </c>
      <c r="AP634" s="18">
        <v>1.0138888888888888</v>
      </c>
      <c r="AQ634" s="19">
        <f>IF(PaquetesTramos_estados_1[[#This Row],[estado_paquete]]="Empaquetado","listo",PaquetesTramos_estados_1[[#This Row],[pagado]]+(PaquetesTramos_estados_1[[#This Row],[Lead Time]]-1))</f>
        <v>45438.950057870374</v>
      </c>
      <c r="AR634" s="16" t="e">
        <f ca="1">IF(PaquetesTramos_estados_1[[#This Row],[estado_paquete]]="empaquetado","listo",TEXT((DAY(TODAY())-DAY(PaquetesTramos_estados_1[[#This Row],[pagado]])),"dd")&amp;" Dias")</f>
        <v>#VALUE!</v>
      </c>
      <c r="AS6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634" s="19" t="str">
        <f t="shared" si="9"/>
        <v>22:28</v>
      </c>
    </row>
    <row r="635" spans="1:46" x14ac:dyDescent="0.25">
      <c r="A635" s="14" t="s">
        <v>2125</v>
      </c>
      <c r="B635" s="14" t="s">
        <v>292</v>
      </c>
      <c r="C635" s="14" t="s">
        <v>84</v>
      </c>
      <c r="D635" s="14" t="s">
        <v>81</v>
      </c>
      <c r="E635" s="14" t="s">
        <v>82</v>
      </c>
      <c r="F635" s="14" t="s">
        <v>82</v>
      </c>
      <c r="G635" s="14" t="s">
        <v>3</v>
      </c>
      <c r="H635" s="14" t="s">
        <v>288</v>
      </c>
      <c r="I635" s="14" t="s">
        <v>288</v>
      </c>
      <c r="J635" s="15">
        <v>45440</v>
      </c>
      <c r="K635" s="14" t="s">
        <v>2126</v>
      </c>
      <c r="L635" s="16">
        <v>45438.949490740742</v>
      </c>
      <c r="M635" s="16">
        <v>45439.521956018521</v>
      </c>
      <c r="N635" s="16"/>
      <c r="O635" s="14" t="s">
        <v>288</v>
      </c>
      <c r="P635" s="14" t="s">
        <v>288</v>
      </c>
      <c r="Q635" s="14" t="s">
        <v>288</v>
      </c>
      <c r="R635" s="14" t="s">
        <v>288</v>
      </c>
      <c r="S635" s="14" t="s">
        <v>288</v>
      </c>
      <c r="T635" s="14" t="s">
        <v>292</v>
      </c>
      <c r="U635" s="14" t="s">
        <v>151</v>
      </c>
      <c r="V635" s="14" t="s">
        <v>6</v>
      </c>
      <c r="W635" s="14" t="s">
        <v>84</v>
      </c>
      <c r="X635" s="14" t="s">
        <v>81</v>
      </c>
      <c r="Y635" s="14" t="s">
        <v>82</v>
      </c>
      <c r="Z635" s="14" t="s">
        <v>82</v>
      </c>
      <c r="AA635" s="14" t="s">
        <v>7</v>
      </c>
      <c r="AB635" s="14" t="s">
        <v>2127</v>
      </c>
      <c r="AC635" s="14" t="s">
        <v>8</v>
      </c>
      <c r="AD635" s="14" t="s">
        <v>27</v>
      </c>
      <c r="AE635" s="14" t="s">
        <v>5</v>
      </c>
      <c r="AF635" s="14" t="s">
        <v>290</v>
      </c>
      <c r="AG635" s="14" t="s">
        <v>291</v>
      </c>
      <c r="AH635" s="14" t="s">
        <v>2128</v>
      </c>
      <c r="AI635">
        <v>17886614</v>
      </c>
      <c r="AJ635" s="16">
        <v>45438.949490740742</v>
      </c>
      <c r="AK635">
        <v>2</v>
      </c>
      <c r="AL635">
        <v>81.86</v>
      </c>
      <c r="AM635">
        <v>14.74</v>
      </c>
      <c r="AN635">
        <v>96.6</v>
      </c>
      <c r="AO635" s="14" t="e">
        <f>VLOOKUP(PaquetesTramos_estados_1[[#This Row],[tienda_stock]],#REF!,2,0)</f>
        <v>#REF!</v>
      </c>
      <c r="AP635" s="18">
        <v>1.0138888888888888</v>
      </c>
      <c r="AQ635" s="19" t="str">
        <f>IF(PaquetesTramos_estados_1[[#This Row],[estado_paquete]]="Empaquetado","listo",PaquetesTramos_estados_1[[#This Row],[pagado]]+(PaquetesTramos_estados_1[[#This Row],[Lead Time]]-1))</f>
        <v>listo</v>
      </c>
      <c r="AR635" s="16" t="str">
        <f ca="1">IF(PaquetesTramos_estados_1[[#This Row],[estado_paquete]]="empaquetado","listo",TEXT((DAY(TODAY())-DAY(PaquetesTramos_estados_1[[#This Row],[pagado]])),"dd")&amp;" Dias")</f>
        <v>listo</v>
      </c>
      <c r="AS635" s="14" t="str">
        <f ca="1">IF(PaquetesTramos_estados_1[[#This Row],[estado_paquete]]="Empaquetado","listo",IF(NOW()&lt;PaquetesTramos_estados_1[[#This Row],[TimeLimite]],"Dentro de Tiempo","Fuera de Tiempo"))</f>
        <v>listo</v>
      </c>
      <c r="AT635" s="19" t="str">
        <f t="shared" si="9"/>
        <v>22:47</v>
      </c>
    </row>
    <row r="636" spans="1:46" x14ac:dyDescent="0.25">
      <c r="A636" s="14" t="s">
        <v>2129</v>
      </c>
      <c r="B636" s="14" t="s">
        <v>292</v>
      </c>
      <c r="C636" s="14" t="s">
        <v>153</v>
      </c>
      <c r="D636" s="14" t="s">
        <v>91</v>
      </c>
      <c r="E636" s="14" t="s">
        <v>91</v>
      </c>
      <c r="F636" s="14" t="s">
        <v>309</v>
      </c>
      <c r="G636" s="14" t="s">
        <v>3</v>
      </c>
      <c r="H636" s="14" t="s">
        <v>288</v>
      </c>
      <c r="I636" s="14" t="s">
        <v>288</v>
      </c>
      <c r="J636" s="15">
        <v>45440</v>
      </c>
      <c r="K636" s="14" t="s">
        <v>2130</v>
      </c>
      <c r="L636" s="16">
        <v>45438.954016203701</v>
      </c>
      <c r="M636" s="16">
        <v>45439.474039351851</v>
      </c>
      <c r="N636" s="16"/>
      <c r="O636" s="14" t="s">
        <v>288</v>
      </c>
      <c r="P636" s="14" t="s">
        <v>288</v>
      </c>
      <c r="Q636" s="14" t="s">
        <v>288</v>
      </c>
      <c r="R636" s="14" t="s">
        <v>288</v>
      </c>
      <c r="S636" s="14" t="s">
        <v>288</v>
      </c>
      <c r="T636" s="14" t="s">
        <v>292</v>
      </c>
      <c r="U636" s="14" t="s">
        <v>126</v>
      </c>
      <c r="V636" s="14" t="s">
        <v>6</v>
      </c>
      <c r="W636" s="14" t="s">
        <v>153</v>
      </c>
      <c r="X636" s="14" t="s">
        <v>91</v>
      </c>
      <c r="Y636" s="14" t="s">
        <v>91</v>
      </c>
      <c r="Z636" s="14" t="s">
        <v>309</v>
      </c>
      <c r="AA636" s="14" t="s">
        <v>7</v>
      </c>
      <c r="AB636" s="14" t="s">
        <v>2131</v>
      </c>
      <c r="AC636" s="14" t="s">
        <v>8</v>
      </c>
      <c r="AD636" s="14" t="s">
        <v>88</v>
      </c>
      <c r="AE636" s="14" t="s">
        <v>5</v>
      </c>
      <c r="AF636" s="14" t="s">
        <v>290</v>
      </c>
      <c r="AG636" s="14" t="s">
        <v>291</v>
      </c>
      <c r="AH636" s="14" t="s">
        <v>2132</v>
      </c>
      <c r="AI636">
        <v>44505340</v>
      </c>
      <c r="AJ636" s="16">
        <v>45438.954016203701</v>
      </c>
      <c r="AK636">
        <v>1</v>
      </c>
      <c r="AL636">
        <v>35.42</v>
      </c>
      <c r="AM636">
        <v>6.38</v>
      </c>
      <c r="AN636">
        <v>41.8</v>
      </c>
      <c r="AO636" s="14" t="e">
        <f>VLOOKUP(PaquetesTramos_estados_1[[#This Row],[tienda_stock]],#REF!,2,0)</f>
        <v>#REF!</v>
      </c>
      <c r="AP636" s="18">
        <v>1.0138888888888888</v>
      </c>
      <c r="AQ636" s="19" t="str">
        <f>IF(PaquetesTramos_estados_1[[#This Row],[estado_paquete]]="Empaquetado","listo",PaquetesTramos_estados_1[[#This Row],[pagado]]+(PaquetesTramos_estados_1[[#This Row],[Lead Time]]-1))</f>
        <v>listo</v>
      </c>
      <c r="AR636" s="16" t="str">
        <f ca="1">IF(PaquetesTramos_estados_1[[#This Row],[estado_paquete]]="empaquetado","listo",TEXT((DAY(TODAY())-DAY(PaquetesTramos_estados_1[[#This Row],[pagado]])),"dd")&amp;" Dias")</f>
        <v>listo</v>
      </c>
      <c r="AS636" s="14" t="str">
        <f ca="1">IF(PaquetesTramos_estados_1[[#This Row],[estado_paquete]]="Empaquetado","listo",IF(NOW()&lt;PaquetesTramos_estados_1[[#This Row],[TimeLimite]],"Dentro de Tiempo","Fuera de Tiempo"))</f>
        <v>listo</v>
      </c>
      <c r="AT636" s="19" t="str">
        <f t="shared" si="9"/>
        <v>22:53</v>
      </c>
    </row>
    <row r="637" spans="1:46" x14ac:dyDescent="0.25">
      <c r="A637" s="14" t="s">
        <v>2133</v>
      </c>
      <c r="B637" s="14" t="s">
        <v>292</v>
      </c>
      <c r="C637" s="14" t="s">
        <v>101</v>
      </c>
      <c r="D637" s="14" t="s">
        <v>102</v>
      </c>
      <c r="E637" s="14" t="s">
        <v>103</v>
      </c>
      <c r="F637" s="14" t="s">
        <v>102</v>
      </c>
      <c r="G637" s="14" t="s">
        <v>35</v>
      </c>
      <c r="H637" s="14" t="s">
        <v>288</v>
      </c>
      <c r="I637" s="14" t="s">
        <v>288</v>
      </c>
      <c r="J637" s="15">
        <v>45441</v>
      </c>
      <c r="K637" s="14" t="s">
        <v>2134</v>
      </c>
      <c r="L637" s="16">
        <v>45437.945428240739</v>
      </c>
      <c r="M637" s="16">
        <v>45439.777106481481</v>
      </c>
      <c r="N637" s="16"/>
      <c r="O637" s="14" t="s">
        <v>288</v>
      </c>
      <c r="P637" s="14" t="s">
        <v>288</v>
      </c>
      <c r="Q637" s="14" t="s">
        <v>288</v>
      </c>
      <c r="R637" s="14" t="s">
        <v>288</v>
      </c>
      <c r="S637" s="14" t="s">
        <v>288</v>
      </c>
      <c r="T637" s="14" t="s">
        <v>292</v>
      </c>
      <c r="U637" s="14" t="s">
        <v>5</v>
      </c>
      <c r="V637" s="14" t="s">
        <v>6</v>
      </c>
      <c r="W637" s="14" t="s">
        <v>101</v>
      </c>
      <c r="X637" s="14" t="s">
        <v>102</v>
      </c>
      <c r="Y637" s="14" t="s">
        <v>103</v>
      </c>
      <c r="Z637" s="14" t="s">
        <v>102</v>
      </c>
      <c r="AA637" s="14" t="s">
        <v>57</v>
      </c>
      <c r="AB637" s="14" t="s">
        <v>2135</v>
      </c>
      <c r="AC637" s="14" t="s">
        <v>8</v>
      </c>
      <c r="AD637" s="14" t="s">
        <v>32</v>
      </c>
      <c r="AE637" s="14" t="s">
        <v>5</v>
      </c>
      <c r="AF637" s="14" t="s">
        <v>290</v>
      </c>
      <c r="AG637" s="14" t="s">
        <v>291</v>
      </c>
      <c r="AH637" s="14" t="s">
        <v>2136</v>
      </c>
      <c r="AI637">
        <v>42812491</v>
      </c>
      <c r="AJ637" s="16">
        <v>45437.945428240739</v>
      </c>
      <c r="AK637">
        <v>15</v>
      </c>
      <c r="AL637">
        <v>1451.01</v>
      </c>
      <c r="AM637">
        <v>261.19</v>
      </c>
      <c r="AN637">
        <v>1712.2</v>
      </c>
      <c r="AO637" s="14" t="e">
        <f>VLOOKUP(PaquetesTramos_estados_1[[#This Row],[tienda_stock]],#REF!,2,0)</f>
        <v>#REF!</v>
      </c>
      <c r="AP637" s="18">
        <v>1.0138888888888888</v>
      </c>
      <c r="AQ637" s="19" t="str">
        <f>IF(PaquetesTramos_estados_1[[#This Row],[estado_paquete]]="Empaquetado","listo",PaquetesTramos_estados_1[[#This Row],[pagado]]+(PaquetesTramos_estados_1[[#This Row],[Lead Time]]-1))</f>
        <v>listo</v>
      </c>
      <c r="AR637" s="16" t="str">
        <f ca="1">IF(PaquetesTramos_estados_1[[#This Row],[estado_paquete]]="empaquetado","listo",TEXT((DAY(TODAY())-DAY(PaquetesTramos_estados_1[[#This Row],[pagado]])),"dd")&amp;" Dias")</f>
        <v>listo</v>
      </c>
      <c r="AS637" s="14" t="str">
        <f ca="1">IF(PaquetesTramos_estados_1[[#This Row],[estado_paquete]]="Empaquetado","listo",IF(NOW()&lt;PaquetesTramos_estados_1[[#This Row],[TimeLimite]],"Dentro de Tiempo","Fuera de Tiempo"))</f>
        <v>listo</v>
      </c>
      <c r="AT637" s="19" t="str">
        <f t="shared" si="9"/>
        <v>22:41</v>
      </c>
    </row>
    <row r="638" spans="1:46" x14ac:dyDescent="0.25">
      <c r="A638" s="14" t="s">
        <v>2137</v>
      </c>
      <c r="B638" s="14" t="s">
        <v>292</v>
      </c>
      <c r="C638" s="14" t="s">
        <v>288</v>
      </c>
      <c r="D638" s="14" t="s">
        <v>81</v>
      </c>
      <c r="E638" s="14" t="s">
        <v>202</v>
      </c>
      <c r="F638" s="14" t="s">
        <v>202</v>
      </c>
      <c r="G638" s="14" t="s">
        <v>30</v>
      </c>
      <c r="H638" s="14" t="s">
        <v>2138</v>
      </c>
      <c r="I638" s="14" t="s">
        <v>288</v>
      </c>
      <c r="J638" s="15">
        <v>45443</v>
      </c>
      <c r="K638" s="14" t="s">
        <v>2139</v>
      </c>
      <c r="L638" s="16">
        <v>45439.530555555553</v>
      </c>
      <c r="M638" s="16">
        <v>45439.573344907411</v>
      </c>
      <c r="N638" s="16"/>
      <c r="O638" s="14" t="s">
        <v>288</v>
      </c>
      <c r="P638" s="14" t="s">
        <v>288</v>
      </c>
      <c r="Q638" s="14" t="s">
        <v>288</v>
      </c>
      <c r="R638" s="14" t="s">
        <v>288</v>
      </c>
      <c r="S638" s="14" t="s">
        <v>288</v>
      </c>
      <c r="T638" s="14" t="s">
        <v>292</v>
      </c>
      <c r="U638" s="14" t="s">
        <v>26</v>
      </c>
      <c r="V638" s="14" t="s">
        <v>87</v>
      </c>
      <c r="W638" s="14" t="s">
        <v>288</v>
      </c>
      <c r="X638" s="14" t="s">
        <v>288</v>
      </c>
      <c r="Y638" s="14" t="s">
        <v>288</v>
      </c>
      <c r="Z638" s="14" t="s">
        <v>288</v>
      </c>
      <c r="AA638" s="14" t="s">
        <v>7</v>
      </c>
      <c r="AB638" s="14" t="s">
        <v>2140</v>
      </c>
      <c r="AC638" s="14" t="s">
        <v>8</v>
      </c>
      <c r="AD638" s="14" t="s">
        <v>27</v>
      </c>
      <c r="AE638" s="14" t="s">
        <v>5</v>
      </c>
      <c r="AF638" s="14" t="s">
        <v>290</v>
      </c>
      <c r="AG638" s="14" t="s">
        <v>291</v>
      </c>
      <c r="AH638" s="14" t="s">
        <v>2141</v>
      </c>
      <c r="AI638">
        <v>44980999</v>
      </c>
      <c r="AJ638" s="16">
        <v>45439.530555555553</v>
      </c>
      <c r="AK638">
        <v>2</v>
      </c>
      <c r="AL638">
        <v>84.4</v>
      </c>
      <c r="AM638">
        <v>15.2</v>
      </c>
      <c r="AN638">
        <v>99.6</v>
      </c>
      <c r="AO638" s="14" t="e">
        <f>VLOOKUP(PaquetesTramos_estados_1[[#This Row],[tienda_stock]],#REF!,2,0)</f>
        <v>#REF!</v>
      </c>
      <c r="AP638" s="18">
        <v>1.0138888888888888</v>
      </c>
      <c r="AQ638" s="19" t="str">
        <f>IF(PaquetesTramos_estados_1[[#This Row],[estado_paquete]]="Empaquetado","listo",PaquetesTramos_estados_1[[#This Row],[pagado]]+(PaquetesTramos_estados_1[[#This Row],[Lead Time]]-1))</f>
        <v>listo</v>
      </c>
      <c r="AR638" s="16" t="str">
        <f ca="1">IF(PaquetesTramos_estados_1[[#This Row],[estado_paquete]]="empaquetado","listo",TEXT((DAY(TODAY())-DAY(PaquetesTramos_estados_1[[#This Row],[pagado]])),"dd")&amp;" Dias")</f>
        <v>listo</v>
      </c>
      <c r="AS638" s="14" t="str">
        <f ca="1">IF(PaquetesTramos_estados_1[[#This Row],[estado_paquete]]="Empaquetado","listo",IF(NOW()&lt;PaquetesTramos_estados_1[[#This Row],[TimeLimite]],"Dentro de Tiempo","Fuera de Tiempo"))</f>
        <v>listo</v>
      </c>
      <c r="AT638" s="19" t="str">
        <f t="shared" si="9"/>
        <v>12:44</v>
      </c>
    </row>
    <row r="639" spans="1:46" x14ac:dyDescent="0.25">
      <c r="A639" s="14" t="s">
        <v>2142</v>
      </c>
      <c r="B639" s="14" t="s">
        <v>292</v>
      </c>
      <c r="C639" s="14" t="s">
        <v>67</v>
      </c>
      <c r="D639" s="14" t="s">
        <v>64</v>
      </c>
      <c r="E639" s="14" t="s">
        <v>65</v>
      </c>
      <c r="F639" s="14" t="s">
        <v>66</v>
      </c>
      <c r="G639" s="14" t="s">
        <v>35</v>
      </c>
      <c r="H639" s="14" t="s">
        <v>288</v>
      </c>
      <c r="I639" s="14" t="s">
        <v>288</v>
      </c>
      <c r="J639" s="15">
        <v>45443</v>
      </c>
      <c r="K639" s="14" t="s">
        <v>2143</v>
      </c>
      <c r="L639" s="16">
        <v>45439.528414351851</v>
      </c>
      <c r="M639" s="16">
        <v>45439.711805555555</v>
      </c>
      <c r="N639" s="16"/>
      <c r="O639" s="14" t="s">
        <v>288</v>
      </c>
      <c r="P639" s="14" t="s">
        <v>288</v>
      </c>
      <c r="Q639" s="14" t="s">
        <v>288</v>
      </c>
      <c r="R639" s="14" t="s">
        <v>288</v>
      </c>
      <c r="S639" s="14" t="s">
        <v>288</v>
      </c>
      <c r="T639" s="14" t="s">
        <v>292</v>
      </c>
      <c r="U639" s="14" t="s">
        <v>5</v>
      </c>
      <c r="V639" s="14" t="s">
        <v>6</v>
      </c>
      <c r="W639" s="14" t="s">
        <v>67</v>
      </c>
      <c r="X639" s="14" t="s">
        <v>64</v>
      </c>
      <c r="Y639" s="14" t="s">
        <v>65</v>
      </c>
      <c r="Z639" s="14" t="s">
        <v>66</v>
      </c>
      <c r="AA639" s="14" t="s">
        <v>7</v>
      </c>
      <c r="AB639" s="14" t="s">
        <v>2144</v>
      </c>
      <c r="AC639" s="14" t="s">
        <v>8</v>
      </c>
      <c r="AD639" s="14" t="s">
        <v>10</v>
      </c>
      <c r="AE639" s="14" t="s">
        <v>67</v>
      </c>
      <c r="AF639" s="14" t="s">
        <v>290</v>
      </c>
      <c r="AG639" s="14" t="s">
        <v>291</v>
      </c>
      <c r="AH639" s="14" t="s">
        <v>2145</v>
      </c>
      <c r="AI639">
        <v>40439763</v>
      </c>
      <c r="AJ639" s="16">
        <v>45439.528414351851</v>
      </c>
      <c r="AK639">
        <v>1</v>
      </c>
      <c r="AL639">
        <v>156.18</v>
      </c>
      <c r="AM639">
        <v>28.12</v>
      </c>
      <c r="AN639">
        <v>184.3</v>
      </c>
      <c r="AO639" s="14" t="e">
        <f>VLOOKUP(PaquetesTramos_estados_1[[#This Row],[tienda_stock]],#REF!,2,0)</f>
        <v>#REF!</v>
      </c>
      <c r="AP639" s="18">
        <v>1.0138888888888888</v>
      </c>
      <c r="AQ639" s="19" t="str">
        <f>IF(PaquetesTramos_estados_1[[#This Row],[estado_paquete]]="Empaquetado","listo",PaquetesTramos_estados_1[[#This Row],[pagado]]+(PaquetesTramos_estados_1[[#This Row],[Lead Time]]-1))</f>
        <v>listo</v>
      </c>
      <c r="AR639" s="16" t="str">
        <f ca="1">IF(PaquetesTramos_estados_1[[#This Row],[estado_paquete]]="empaquetado","listo",TEXT((DAY(TODAY())-DAY(PaquetesTramos_estados_1[[#This Row],[pagado]])),"dd")&amp;" Dias")</f>
        <v>listo</v>
      </c>
      <c r="AS639" s="14" t="str">
        <f ca="1">IF(PaquetesTramos_estados_1[[#This Row],[estado_paquete]]="Empaquetado","listo",IF(NOW()&lt;PaquetesTramos_estados_1[[#This Row],[TimeLimite]],"Dentro de Tiempo","Fuera de Tiempo"))</f>
        <v>listo</v>
      </c>
      <c r="AT639" s="19" t="str">
        <f t="shared" si="9"/>
        <v>12:40</v>
      </c>
    </row>
    <row r="640" spans="1:46" x14ac:dyDescent="0.25">
      <c r="A640" s="14" t="s">
        <v>2146</v>
      </c>
      <c r="B640" s="14" t="s">
        <v>292</v>
      </c>
      <c r="C640" s="14" t="s">
        <v>84</v>
      </c>
      <c r="D640" s="14" t="s">
        <v>81</v>
      </c>
      <c r="E640" s="14" t="s">
        <v>82</v>
      </c>
      <c r="F640" s="14" t="s">
        <v>82</v>
      </c>
      <c r="G640" s="14" t="s">
        <v>35</v>
      </c>
      <c r="H640" s="14" t="s">
        <v>288</v>
      </c>
      <c r="I640" s="14" t="s">
        <v>288</v>
      </c>
      <c r="J640" s="15">
        <v>45443</v>
      </c>
      <c r="K640" s="14" t="s">
        <v>2147</v>
      </c>
      <c r="L640" s="16">
        <v>45439.645358796297</v>
      </c>
      <c r="M640" s="16">
        <v>45440.185162037036</v>
      </c>
      <c r="N640" s="16"/>
      <c r="O640" s="14" t="s">
        <v>288</v>
      </c>
      <c r="P640" s="14" t="s">
        <v>288</v>
      </c>
      <c r="Q640" s="14" t="s">
        <v>288</v>
      </c>
      <c r="R640" s="14" t="s">
        <v>288</v>
      </c>
      <c r="S640" s="14" t="s">
        <v>288</v>
      </c>
      <c r="T640" s="14" t="s">
        <v>292</v>
      </c>
      <c r="U640" s="14" t="s">
        <v>5</v>
      </c>
      <c r="V640" s="14" t="s">
        <v>6</v>
      </c>
      <c r="W640" s="14" t="s">
        <v>84</v>
      </c>
      <c r="X640" s="14" t="s">
        <v>81</v>
      </c>
      <c r="Y640" s="14" t="s">
        <v>82</v>
      </c>
      <c r="Z640" s="14" t="s">
        <v>82</v>
      </c>
      <c r="AA640" s="14" t="s">
        <v>7</v>
      </c>
      <c r="AB640" s="14" t="s">
        <v>2148</v>
      </c>
      <c r="AC640" s="14" t="s">
        <v>8</v>
      </c>
      <c r="AD640" s="14" t="s">
        <v>32</v>
      </c>
      <c r="AE640" s="14" t="s">
        <v>5</v>
      </c>
      <c r="AF640" s="14" t="s">
        <v>290</v>
      </c>
      <c r="AG640" s="14" t="s">
        <v>291</v>
      </c>
      <c r="AH640" s="14" t="s">
        <v>2149</v>
      </c>
      <c r="AI640">
        <v>47277732</v>
      </c>
      <c r="AJ640" s="16">
        <v>45439.645358796297</v>
      </c>
      <c r="AK640">
        <v>2</v>
      </c>
      <c r="AL640">
        <v>290.17</v>
      </c>
      <c r="AM640">
        <v>52.23</v>
      </c>
      <c r="AN640">
        <v>342.4</v>
      </c>
      <c r="AO640" s="14" t="e">
        <f>VLOOKUP(PaquetesTramos_estados_1[[#This Row],[tienda_stock]],#REF!,2,0)</f>
        <v>#REF!</v>
      </c>
      <c r="AP640" s="18">
        <v>1.0138888888888888</v>
      </c>
      <c r="AQ640" s="19" t="str">
        <f>IF(PaquetesTramos_estados_1[[#This Row],[estado_paquete]]="Empaquetado","listo",PaquetesTramos_estados_1[[#This Row],[pagado]]+(PaquetesTramos_estados_1[[#This Row],[Lead Time]]-1))</f>
        <v>listo</v>
      </c>
      <c r="AR640" s="16" t="str">
        <f ca="1">IF(PaquetesTramos_estados_1[[#This Row],[estado_paquete]]="empaquetado","listo",TEXT((DAY(TODAY())-DAY(PaquetesTramos_estados_1[[#This Row],[pagado]])),"dd")&amp;" Dias")</f>
        <v>listo</v>
      </c>
      <c r="AS640" s="14" t="str">
        <f ca="1">IF(PaquetesTramos_estados_1[[#This Row],[estado_paquete]]="Empaquetado","listo",IF(NOW()&lt;PaquetesTramos_estados_1[[#This Row],[TimeLimite]],"Dentro de Tiempo","Fuera de Tiempo"))</f>
        <v>listo</v>
      </c>
      <c r="AT640" s="19" t="str">
        <f t="shared" si="9"/>
        <v>15:29</v>
      </c>
    </row>
    <row r="641" spans="1:46" x14ac:dyDescent="0.25">
      <c r="A641" s="14" t="s">
        <v>2239</v>
      </c>
      <c r="B641" s="14" t="s">
        <v>292</v>
      </c>
      <c r="C641" s="14" t="s">
        <v>126</v>
      </c>
      <c r="D641" s="14" t="s">
        <v>91</v>
      </c>
      <c r="E641" s="14" t="s">
        <v>91</v>
      </c>
      <c r="F641" s="14" t="s">
        <v>91</v>
      </c>
      <c r="G641" s="14" t="s">
        <v>35</v>
      </c>
      <c r="H641" s="14" t="s">
        <v>288</v>
      </c>
      <c r="I641" s="14" t="s">
        <v>288</v>
      </c>
      <c r="J641" s="15">
        <v>45443</v>
      </c>
      <c r="K641" s="14" t="s">
        <v>2240</v>
      </c>
      <c r="L641" s="16">
        <v>45439.677002314813</v>
      </c>
      <c r="M641" s="16">
        <v>45439.852673611109</v>
      </c>
      <c r="N641" s="16"/>
      <c r="O641" s="14" t="s">
        <v>288</v>
      </c>
      <c r="P641" s="14" t="s">
        <v>288</v>
      </c>
      <c r="Q641" s="14" t="s">
        <v>288</v>
      </c>
      <c r="R641" s="14" t="s">
        <v>288</v>
      </c>
      <c r="S641" s="14" t="s">
        <v>288</v>
      </c>
      <c r="T641" s="14" t="s">
        <v>292</v>
      </c>
      <c r="U641" s="14" t="s">
        <v>5</v>
      </c>
      <c r="V641" s="14" t="s">
        <v>6</v>
      </c>
      <c r="W641" s="14" t="s">
        <v>126</v>
      </c>
      <c r="X641" s="14" t="s">
        <v>91</v>
      </c>
      <c r="Y641" s="14" t="s">
        <v>91</v>
      </c>
      <c r="Z641" s="14" t="s">
        <v>91</v>
      </c>
      <c r="AA641" s="14" t="s">
        <v>7</v>
      </c>
      <c r="AB641" s="14" t="s">
        <v>2241</v>
      </c>
      <c r="AC641" s="14" t="s">
        <v>8</v>
      </c>
      <c r="AD641" s="14" t="s">
        <v>9</v>
      </c>
      <c r="AE641" s="14" t="s">
        <v>126</v>
      </c>
      <c r="AF641" s="14" t="s">
        <v>290</v>
      </c>
      <c r="AG641" s="14" t="s">
        <v>291</v>
      </c>
      <c r="AH641" s="14" t="s">
        <v>2242</v>
      </c>
      <c r="AI641">
        <v>46645223</v>
      </c>
      <c r="AJ641" s="16">
        <v>45439.677002314813</v>
      </c>
      <c r="AK641">
        <v>2</v>
      </c>
      <c r="AL641">
        <v>339.91</v>
      </c>
      <c r="AM641">
        <v>61.19</v>
      </c>
      <c r="AN641">
        <v>401.1</v>
      </c>
      <c r="AO641" s="14" t="e">
        <f>VLOOKUP(PaquetesTramos_estados_1[[#This Row],[tienda_stock]],#REF!,2,0)</f>
        <v>#REF!</v>
      </c>
      <c r="AP641" s="18">
        <v>1.0138888888888888</v>
      </c>
      <c r="AQ641" s="19" t="str">
        <f>IF(PaquetesTramos_estados_1[[#This Row],[estado_paquete]]="Empaquetado","listo",PaquetesTramos_estados_1[[#This Row],[pagado]]+(PaquetesTramos_estados_1[[#This Row],[Lead Time]]-1))</f>
        <v>listo</v>
      </c>
      <c r="AR641" s="16" t="str">
        <f ca="1">IF(PaquetesTramos_estados_1[[#This Row],[estado_paquete]]="empaquetado","listo",TEXT((DAY(TODAY())-DAY(PaquetesTramos_estados_1[[#This Row],[pagado]])),"dd")&amp;" Dias")</f>
        <v>listo</v>
      </c>
      <c r="AS641" s="14" t="str">
        <f ca="1">IF(PaquetesTramos_estados_1[[#This Row],[estado_paquete]]="Empaquetado","listo",IF(NOW()&lt;PaquetesTramos_estados_1[[#This Row],[TimeLimite]],"Dentro de Tiempo","Fuera de Tiempo"))</f>
        <v>listo</v>
      </c>
      <c r="AT641" s="19" t="str">
        <f t="shared" si="9"/>
        <v>16:14</v>
      </c>
    </row>
    <row r="642" spans="1:46" x14ac:dyDescent="0.25">
      <c r="A642" s="14" t="s">
        <v>2243</v>
      </c>
      <c r="B642" s="14" t="s">
        <v>17</v>
      </c>
      <c r="C642" s="14" t="s">
        <v>288</v>
      </c>
      <c r="D642" s="14" t="s">
        <v>1</v>
      </c>
      <c r="E642" s="14" t="s">
        <v>1</v>
      </c>
      <c r="F642" s="14" t="s">
        <v>25</v>
      </c>
      <c r="G642" s="14" t="s">
        <v>494</v>
      </c>
      <c r="H642" s="14" t="s">
        <v>288</v>
      </c>
      <c r="I642" s="14" t="s">
        <v>288</v>
      </c>
      <c r="J642" s="15">
        <v>45440</v>
      </c>
      <c r="K642" s="14" t="s">
        <v>2244</v>
      </c>
      <c r="L642" s="16">
        <v>45439.710833333331</v>
      </c>
      <c r="M642" s="16"/>
      <c r="N642" s="16"/>
      <c r="O642" s="14" t="s">
        <v>288</v>
      </c>
      <c r="P642" s="14" t="s">
        <v>288</v>
      </c>
      <c r="Q642" s="14" t="s">
        <v>288</v>
      </c>
      <c r="R642" s="14" t="s">
        <v>288</v>
      </c>
      <c r="S642" s="14" t="s">
        <v>288</v>
      </c>
      <c r="T642" s="14" t="s">
        <v>17</v>
      </c>
      <c r="U642" s="14" t="s">
        <v>5</v>
      </c>
      <c r="V642" s="14" t="s">
        <v>87</v>
      </c>
      <c r="W642" s="14" t="s">
        <v>288</v>
      </c>
      <c r="X642" s="14" t="s">
        <v>288</v>
      </c>
      <c r="Y642" s="14" t="s">
        <v>288</v>
      </c>
      <c r="Z642" s="14" t="s">
        <v>288</v>
      </c>
      <c r="AA642" s="14" t="s">
        <v>7</v>
      </c>
      <c r="AB642" s="14" t="s">
        <v>2245</v>
      </c>
      <c r="AC642" s="14" t="s">
        <v>8</v>
      </c>
      <c r="AD642" s="14" t="s">
        <v>88</v>
      </c>
      <c r="AE642" s="14" t="s">
        <v>5</v>
      </c>
      <c r="AF642" s="14" t="s">
        <v>290</v>
      </c>
      <c r="AG642" s="14" t="s">
        <v>291</v>
      </c>
      <c r="AH642" s="14" t="s">
        <v>2246</v>
      </c>
      <c r="AI642">
        <v>42155531</v>
      </c>
      <c r="AJ642" s="16">
        <v>45439.710833333331</v>
      </c>
      <c r="AK642">
        <v>1</v>
      </c>
      <c r="AL642">
        <v>216.02</v>
      </c>
      <c r="AM642">
        <v>38.880000000000003</v>
      </c>
      <c r="AN642">
        <v>254.9</v>
      </c>
      <c r="AO642" s="14" t="e">
        <f>VLOOKUP(PaquetesTramos_estados_1[[#This Row],[tienda_stock]],#REF!,2,0)</f>
        <v>#REF!</v>
      </c>
      <c r="AP642" s="18">
        <v>1.0138888888888888</v>
      </c>
      <c r="AQ642" s="19">
        <f>IF(PaquetesTramos_estados_1[[#This Row],[estado_paquete]]="Empaquetado","listo",PaquetesTramos_estados_1[[#This Row],[pagado]]+(PaquetesTramos_estados_1[[#This Row],[Lead Time]]-1))</f>
        <v>45439.724722222221</v>
      </c>
      <c r="AR642" s="16" t="e">
        <f ca="1">IF(PaquetesTramos_estados_1[[#This Row],[estado_paquete]]="empaquetado","listo",TEXT((DAY(TODAY())-DAY(PaquetesTramos_estados_1[[#This Row],[pagado]])),"dd")&amp;" Dias")</f>
        <v>#VALUE!</v>
      </c>
      <c r="AS6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642" s="19" t="str">
        <f t="shared" ref="AT642:AT705" si="10">TEXT(L642,"HH:MM")</f>
        <v>17:03</v>
      </c>
    </row>
    <row r="643" spans="1:46" x14ac:dyDescent="0.25">
      <c r="A643" s="14" t="s">
        <v>2247</v>
      </c>
      <c r="B643" s="14" t="s">
        <v>292</v>
      </c>
      <c r="C643" s="14" t="s">
        <v>156</v>
      </c>
      <c r="D643" s="14" t="s">
        <v>46</v>
      </c>
      <c r="E643" s="14" t="s">
        <v>157</v>
      </c>
      <c r="F643" s="14" t="s">
        <v>158</v>
      </c>
      <c r="G643" s="14" t="s">
        <v>35</v>
      </c>
      <c r="H643" s="14" t="s">
        <v>288</v>
      </c>
      <c r="I643" s="14" t="s">
        <v>288</v>
      </c>
      <c r="J643" s="15">
        <v>45442</v>
      </c>
      <c r="K643" s="14" t="s">
        <v>2248</v>
      </c>
      <c r="L643" s="16">
        <v>45439.74759259259</v>
      </c>
      <c r="M643" s="16">
        <v>45440.336921296293</v>
      </c>
      <c r="N643" s="16"/>
      <c r="O643" s="14" t="s">
        <v>288</v>
      </c>
      <c r="P643" s="14" t="s">
        <v>288</v>
      </c>
      <c r="Q643" s="14" t="s">
        <v>288</v>
      </c>
      <c r="R643" s="14" t="s">
        <v>288</v>
      </c>
      <c r="S643" s="14" t="s">
        <v>288</v>
      </c>
      <c r="T643" s="14" t="s">
        <v>292</v>
      </c>
      <c r="U643" s="14" t="s">
        <v>5</v>
      </c>
      <c r="V643" s="14" t="s">
        <v>6</v>
      </c>
      <c r="W643" s="14" t="s">
        <v>156</v>
      </c>
      <c r="X643" s="14" t="s">
        <v>46</v>
      </c>
      <c r="Y643" s="14" t="s">
        <v>157</v>
      </c>
      <c r="Z643" s="14" t="s">
        <v>158</v>
      </c>
      <c r="AA643" s="14" t="s">
        <v>7</v>
      </c>
      <c r="AB643" s="14" t="s">
        <v>2249</v>
      </c>
      <c r="AC643" s="14" t="s">
        <v>8</v>
      </c>
      <c r="AD643" s="14" t="s">
        <v>10</v>
      </c>
      <c r="AE643" s="14" t="s">
        <v>156</v>
      </c>
      <c r="AF643" s="14" t="s">
        <v>290</v>
      </c>
      <c r="AG643" s="14" t="s">
        <v>291</v>
      </c>
      <c r="AH643" s="14" t="s">
        <v>2250</v>
      </c>
      <c r="AI643">
        <v>45990473</v>
      </c>
      <c r="AJ643" s="16">
        <v>45439.74759259259</v>
      </c>
      <c r="AK643">
        <v>1</v>
      </c>
      <c r="AL643">
        <v>334.15</v>
      </c>
      <c r="AM643">
        <v>60.15</v>
      </c>
      <c r="AN643">
        <v>394.3</v>
      </c>
      <c r="AO643" s="14" t="e">
        <f>VLOOKUP(PaquetesTramos_estados_1[[#This Row],[tienda_stock]],#REF!,2,0)</f>
        <v>#REF!</v>
      </c>
      <c r="AP643" s="18">
        <v>1.0138888888888888</v>
      </c>
      <c r="AQ643" s="19" t="str">
        <f>IF(PaquetesTramos_estados_1[[#This Row],[estado_paquete]]="Empaquetado","listo",PaquetesTramos_estados_1[[#This Row],[pagado]]+(PaquetesTramos_estados_1[[#This Row],[Lead Time]]-1))</f>
        <v>listo</v>
      </c>
      <c r="AR643" s="16" t="str">
        <f ca="1">IF(PaquetesTramos_estados_1[[#This Row],[estado_paquete]]="empaquetado","listo",TEXT((DAY(TODAY())-DAY(PaquetesTramos_estados_1[[#This Row],[pagado]])),"dd")&amp;" Dias")</f>
        <v>listo</v>
      </c>
      <c r="AS643" s="14" t="str">
        <f ca="1">IF(PaquetesTramos_estados_1[[#This Row],[estado_paquete]]="Empaquetado","listo",IF(NOW()&lt;PaquetesTramos_estados_1[[#This Row],[TimeLimite]],"Dentro de Tiempo","Fuera de Tiempo"))</f>
        <v>listo</v>
      </c>
      <c r="AT643" s="19" t="str">
        <f t="shared" si="10"/>
        <v>17:56</v>
      </c>
    </row>
    <row r="644" spans="1:46" x14ac:dyDescent="0.25">
      <c r="A644" s="14" t="s">
        <v>2251</v>
      </c>
      <c r="B644" s="14" t="s">
        <v>292</v>
      </c>
      <c r="C644" s="14" t="s">
        <v>101</v>
      </c>
      <c r="D644" s="14" t="s">
        <v>102</v>
      </c>
      <c r="E644" s="14" t="s">
        <v>103</v>
      </c>
      <c r="F644" s="14" t="s">
        <v>102</v>
      </c>
      <c r="G644" s="14" t="s">
        <v>35</v>
      </c>
      <c r="H644" s="14" t="s">
        <v>288</v>
      </c>
      <c r="I644" s="14" t="s">
        <v>288</v>
      </c>
      <c r="J644" s="15">
        <v>45442</v>
      </c>
      <c r="K644" s="14" t="s">
        <v>2252</v>
      </c>
      <c r="L644" s="16">
        <v>45439.776099537034</v>
      </c>
      <c r="M644" s="16">
        <v>45440.235115740739</v>
      </c>
      <c r="N644" s="16"/>
      <c r="O644" s="14" t="s">
        <v>288</v>
      </c>
      <c r="P644" s="14" t="s">
        <v>288</v>
      </c>
      <c r="Q644" s="14" t="s">
        <v>288</v>
      </c>
      <c r="R644" s="14" t="s">
        <v>288</v>
      </c>
      <c r="S644" s="14" t="s">
        <v>288</v>
      </c>
      <c r="T644" s="14" t="s">
        <v>292</v>
      </c>
      <c r="U644" s="14" t="s">
        <v>5</v>
      </c>
      <c r="V644" s="14" t="s">
        <v>6</v>
      </c>
      <c r="W644" s="14" t="s">
        <v>101</v>
      </c>
      <c r="X644" s="14" t="s">
        <v>102</v>
      </c>
      <c r="Y644" s="14" t="s">
        <v>103</v>
      </c>
      <c r="Z644" s="14" t="s">
        <v>102</v>
      </c>
      <c r="AA644" s="14" t="s">
        <v>7</v>
      </c>
      <c r="AB644" s="14" t="s">
        <v>2253</v>
      </c>
      <c r="AC644" s="14" t="s">
        <v>8</v>
      </c>
      <c r="AD644" s="14" t="s">
        <v>10</v>
      </c>
      <c r="AE644" s="14" t="s">
        <v>101</v>
      </c>
      <c r="AF644" s="14" t="s">
        <v>290</v>
      </c>
      <c r="AG644" s="14" t="s">
        <v>291</v>
      </c>
      <c r="AH644" s="14" t="s">
        <v>2254</v>
      </c>
      <c r="AI644">
        <v>43292768</v>
      </c>
      <c r="AJ644" s="16">
        <v>45439.776099537034</v>
      </c>
      <c r="AK644">
        <v>1</v>
      </c>
      <c r="AL644">
        <v>147.37</v>
      </c>
      <c r="AM644">
        <v>26.53</v>
      </c>
      <c r="AN644">
        <v>173.9</v>
      </c>
      <c r="AO644" s="14" t="e">
        <f>VLOOKUP(PaquetesTramos_estados_1[[#This Row],[tienda_stock]],#REF!,2,0)</f>
        <v>#REF!</v>
      </c>
      <c r="AP644" s="18">
        <v>1.0138888888888888</v>
      </c>
      <c r="AQ644" s="19" t="str">
        <f>IF(PaquetesTramos_estados_1[[#This Row],[estado_paquete]]="Empaquetado","listo",PaquetesTramos_estados_1[[#This Row],[pagado]]+(PaquetesTramos_estados_1[[#This Row],[Lead Time]]-1))</f>
        <v>listo</v>
      </c>
      <c r="AR644" s="16" t="str">
        <f ca="1">IF(PaquetesTramos_estados_1[[#This Row],[estado_paquete]]="empaquetado","listo",TEXT((DAY(TODAY())-DAY(PaquetesTramos_estados_1[[#This Row],[pagado]])),"dd")&amp;" Dias")</f>
        <v>listo</v>
      </c>
      <c r="AS644" s="14" t="str">
        <f ca="1">IF(PaquetesTramos_estados_1[[#This Row],[estado_paquete]]="Empaquetado","listo",IF(NOW()&lt;PaquetesTramos_estados_1[[#This Row],[TimeLimite]],"Dentro de Tiempo","Fuera de Tiempo"))</f>
        <v>listo</v>
      </c>
      <c r="AT644" s="19" t="str">
        <f t="shared" si="10"/>
        <v>18:37</v>
      </c>
    </row>
    <row r="645" spans="1:46" x14ac:dyDescent="0.25">
      <c r="A645" s="14" t="s">
        <v>2255</v>
      </c>
      <c r="B645" s="14" t="s">
        <v>17</v>
      </c>
      <c r="C645" s="14" t="s">
        <v>5</v>
      </c>
      <c r="D645" s="14" t="s">
        <v>1</v>
      </c>
      <c r="E645" s="14" t="s">
        <v>1</v>
      </c>
      <c r="F645" s="14" t="s">
        <v>19</v>
      </c>
      <c r="G645" s="14" t="s">
        <v>3</v>
      </c>
      <c r="H645" s="14" t="s">
        <v>288</v>
      </c>
      <c r="I645" s="14" t="s">
        <v>288</v>
      </c>
      <c r="J645" s="15">
        <v>45441</v>
      </c>
      <c r="K645" s="14" t="s">
        <v>2256</v>
      </c>
      <c r="L645" s="16">
        <v>45439.789282407408</v>
      </c>
      <c r="M645" s="16"/>
      <c r="N645" s="16"/>
      <c r="O645" s="14" t="s">
        <v>288</v>
      </c>
      <c r="P645" s="14" t="s">
        <v>288</v>
      </c>
      <c r="Q645" s="14" t="s">
        <v>288</v>
      </c>
      <c r="R645" s="14" t="s">
        <v>288</v>
      </c>
      <c r="S645" s="14" t="s">
        <v>288</v>
      </c>
      <c r="T645" s="14" t="s">
        <v>17</v>
      </c>
      <c r="U645" s="14" t="s">
        <v>18</v>
      </c>
      <c r="V645" s="14" t="s">
        <v>87</v>
      </c>
      <c r="W645" s="14" t="s">
        <v>288</v>
      </c>
      <c r="X645" s="14" t="s">
        <v>288</v>
      </c>
      <c r="Y645" s="14" t="s">
        <v>288</v>
      </c>
      <c r="Z645" s="14" t="s">
        <v>288</v>
      </c>
      <c r="AA645" s="14" t="s">
        <v>7</v>
      </c>
      <c r="AB645" s="14" t="s">
        <v>2257</v>
      </c>
      <c r="AC645" s="14" t="s">
        <v>8</v>
      </c>
      <c r="AD645" s="14" t="s">
        <v>27</v>
      </c>
      <c r="AE645" s="14" t="s">
        <v>5</v>
      </c>
      <c r="AF645" s="14" t="s">
        <v>290</v>
      </c>
      <c r="AG645" s="14" t="s">
        <v>291</v>
      </c>
      <c r="AH645" s="14" t="s">
        <v>2258</v>
      </c>
      <c r="AI645">
        <v>71853054</v>
      </c>
      <c r="AJ645" s="16">
        <v>45439.789282407408</v>
      </c>
      <c r="AK645">
        <v>1</v>
      </c>
      <c r="AL645">
        <v>253.31</v>
      </c>
      <c r="AM645">
        <v>45.59</v>
      </c>
      <c r="AN645">
        <v>298.89999999999998</v>
      </c>
      <c r="AO645" s="14" t="e">
        <f>VLOOKUP(PaquetesTramos_estados_1[[#This Row],[tienda_stock]],#REF!,2,0)</f>
        <v>#REF!</v>
      </c>
      <c r="AP645" s="18">
        <v>1.0138888888888888</v>
      </c>
      <c r="AQ645" s="19">
        <f>IF(PaquetesTramos_estados_1[[#This Row],[estado_paquete]]="Empaquetado","listo",PaquetesTramos_estados_1[[#This Row],[pagado]]+(PaquetesTramos_estados_1[[#This Row],[Lead Time]]-1))</f>
        <v>45439.803171296298</v>
      </c>
      <c r="AR645" s="16" t="e">
        <f ca="1">IF(PaquetesTramos_estados_1[[#This Row],[estado_paquete]]="empaquetado","listo",TEXT((DAY(TODAY())-DAY(PaquetesTramos_estados_1[[#This Row],[pagado]])),"dd")&amp;" Dias")</f>
        <v>#VALUE!</v>
      </c>
      <c r="AS6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645" s="19" t="str">
        <f t="shared" si="10"/>
        <v>18:56</v>
      </c>
    </row>
    <row r="646" spans="1:46" x14ac:dyDescent="0.25">
      <c r="A646" s="14" t="s">
        <v>2259</v>
      </c>
      <c r="B646" s="14" t="s">
        <v>17</v>
      </c>
      <c r="C646" s="14" t="s">
        <v>5</v>
      </c>
      <c r="D646" s="14" t="s">
        <v>1</v>
      </c>
      <c r="E646" s="14" t="s">
        <v>1</v>
      </c>
      <c r="F646" s="14" t="s">
        <v>19</v>
      </c>
      <c r="G646" s="14" t="s">
        <v>3</v>
      </c>
      <c r="H646" s="14" t="s">
        <v>288</v>
      </c>
      <c r="I646" s="14" t="s">
        <v>288</v>
      </c>
      <c r="J646" s="15">
        <v>45440</v>
      </c>
      <c r="K646" s="14" t="s">
        <v>2260</v>
      </c>
      <c r="L646" s="16">
        <v>45439.803969907407</v>
      </c>
      <c r="M646" s="16"/>
      <c r="N646" s="16"/>
      <c r="O646" s="14" t="s">
        <v>288</v>
      </c>
      <c r="P646" s="14" t="s">
        <v>288</v>
      </c>
      <c r="Q646" s="14" t="s">
        <v>288</v>
      </c>
      <c r="R646" s="14" t="s">
        <v>288</v>
      </c>
      <c r="S646" s="14" t="s">
        <v>288</v>
      </c>
      <c r="T646" s="14" t="s">
        <v>17</v>
      </c>
      <c r="U646" s="14" t="s">
        <v>18</v>
      </c>
      <c r="V646" s="14" t="s">
        <v>6</v>
      </c>
      <c r="W646" s="14" t="s">
        <v>108</v>
      </c>
      <c r="X646" s="14" t="s">
        <v>1</v>
      </c>
      <c r="Y646" s="14" t="s">
        <v>1</v>
      </c>
      <c r="Z646" s="14" t="s">
        <v>107</v>
      </c>
      <c r="AA646" s="14" t="s">
        <v>56</v>
      </c>
      <c r="AB646" s="14" t="s">
        <v>2261</v>
      </c>
      <c r="AC646" s="14" t="s">
        <v>8</v>
      </c>
      <c r="AD646" s="14" t="s">
        <v>32</v>
      </c>
      <c r="AE646" s="14" t="s">
        <v>5</v>
      </c>
      <c r="AF646" s="14" t="s">
        <v>290</v>
      </c>
      <c r="AG646" s="14" t="s">
        <v>291</v>
      </c>
      <c r="AH646" s="14" t="s">
        <v>2262</v>
      </c>
      <c r="AI646">
        <v>41188844</v>
      </c>
      <c r="AJ646" s="16">
        <v>45439.803969907407</v>
      </c>
      <c r="AK646">
        <v>3</v>
      </c>
      <c r="AL646">
        <v>126.38</v>
      </c>
      <c r="AM646">
        <v>17.62</v>
      </c>
      <c r="AN646">
        <v>144</v>
      </c>
      <c r="AO646" s="14" t="e">
        <f>VLOOKUP(PaquetesTramos_estados_1[[#This Row],[tienda_stock]],#REF!,2,0)</f>
        <v>#REF!</v>
      </c>
      <c r="AP646" s="18">
        <v>1.0138888888888888</v>
      </c>
      <c r="AQ646" s="19">
        <f>IF(PaquetesTramos_estados_1[[#This Row],[estado_paquete]]="Empaquetado","listo",PaquetesTramos_estados_1[[#This Row],[pagado]]+(PaquetesTramos_estados_1[[#This Row],[Lead Time]]-1))</f>
        <v>45439.817858796298</v>
      </c>
      <c r="AR646" s="16" t="e">
        <f ca="1">IF(PaquetesTramos_estados_1[[#This Row],[estado_paquete]]="empaquetado","listo",TEXT((DAY(TODAY())-DAY(PaquetesTramos_estados_1[[#This Row],[pagado]])),"dd")&amp;" Dias")</f>
        <v>#VALUE!</v>
      </c>
      <c r="AS6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646" s="19" t="str">
        <f t="shared" si="10"/>
        <v>19:17</v>
      </c>
    </row>
    <row r="647" spans="1:46" x14ac:dyDescent="0.25">
      <c r="A647" s="14" t="s">
        <v>2263</v>
      </c>
      <c r="B647" s="14" t="s">
        <v>292</v>
      </c>
      <c r="C647" s="14" t="s">
        <v>45</v>
      </c>
      <c r="D647" s="14" t="s">
        <v>46</v>
      </c>
      <c r="E647" s="14" t="s">
        <v>46</v>
      </c>
      <c r="F647" s="14" t="s">
        <v>46</v>
      </c>
      <c r="G647" s="14" t="s">
        <v>35</v>
      </c>
      <c r="H647" s="14" t="s">
        <v>288</v>
      </c>
      <c r="I647" s="14" t="s">
        <v>288</v>
      </c>
      <c r="J647" s="15">
        <v>45442</v>
      </c>
      <c r="K647" s="14" t="s">
        <v>2264</v>
      </c>
      <c r="L647" s="16">
        <v>45439.82403935185</v>
      </c>
      <c r="M647" s="16">
        <v>45440.296284722222</v>
      </c>
      <c r="N647" s="16"/>
      <c r="O647" s="14" t="s">
        <v>288</v>
      </c>
      <c r="P647" s="14" t="s">
        <v>288</v>
      </c>
      <c r="Q647" s="14" t="s">
        <v>288</v>
      </c>
      <c r="R647" s="14" t="s">
        <v>288</v>
      </c>
      <c r="S647" s="14" t="s">
        <v>288</v>
      </c>
      <c r="T647" s="14" t="s">
        <v>292</v>
      </c>
      <c r="U647" s="14" t="s">
        <v>5</v>
      </c>
      <c r="V647" s="14" t="s">
        <v>6</v>
      </c>
      <c r="W647" s="14" t="s">
        <v>45</v>
      </c>
      <c r="X647" s="14" t="s">
        <v>46</v>
      </c>
      <c r="Y647" s="14" t="s">
        <v>46</v>
      </c>
      <c r="Z647" s="14" t="s">
        <v>46</v>
      </c>
      <c r="AA647" s="14" t="s">
        <v>7</v>
      </c>
      <c r="AB647" s="14" t="s">
        <v>2265</v>
      </c>
      <c r="AC647" s="14" t="s">
        <v>8</v>
      </c>
      <c r="AD647" s="14" t="s">
        <v>32</v>
      </c>
      <c r="AE647" s="14" t="s">
        <v>5</v>
      </c>
      <c r="AF647" s="14" t="s">
        <v>290</v>
      </c>
      <c r="AG647" s="14" t="s">
        <v>291</v>
      </c>
      <c r="AH647" s="14" t="s">
        <v>2266</v>
      </c>
      <c r="AI647">
        <v>21539597</v>
      </c>
      <c r="AJ647" s="16">
        <v>45439.82403935185</v>
      </c>
      <c r="AK647">
        <v>1</v>
      </c>
      <c r="AL647">
        <v>37.96</v>
      </c>
      <c r="AM647">
        <v>6.84</v>
      </c>
      <c r="AN647">
        <v>44.8</v>
      </c>
      <c r="AO647" s="14" t="e">
        <f>VLOOKUP(PaquetesTramos_estados_1[[#This Row],[tienda_stock]],#REF!,2,0)</f>
        <v>#REF!</v>
      </c>
      <c r="AP647" s="18">
        <v>1.0138888888888888</v>
      </c>
      <c r="AQ647" s="19" t="str">
        <f>IF(PaquetesTramos_estados_1[[#This Row],[estado_paquete]]="Empaquetado","listo",PaquetesTramos_estados_1[[#This Row],[pagado]]+(PaquetesTramos_estados_1[[#This Row],[Lead Time]]-1))</f>
        <v>listo</v>
      </c>
      <c r="AR647" s="16" t="str">
        <f ca="1">IF(PaquetesTramos_estados_1[[#This Row],[estado_paquete]]="empaquetado","listo",TEXT((DAY(TODAY())-DAY(PaquetesTramos_estados_1[[#This Row],[pagado]])),"dd")&amp;" Dias")</f>
        <v>listo</v>
      </c>
      <c r="AS647" s="14" t="str">
        <f ca="1">IF(PaquetesTramos_estados_1[[#This Row],[estado_paquete]]="Empaquetado","listo",IF(NOW()&lt;PaquetesTramos_estados_1[[#This Row],[TimeLimite]],"Dentro de Tiempo","Fuera de Tiempo"))</f>
        <v>listo</v>
      </c>
      <c r="AT647" s="19" t="str">
        <f t="shared" si="10"/>
        <v>19:46</v>
      </c>
    </row>
    <row r="648" spans="1:46" x14ac:dyDescent="0.25">
      <c r="A648" s="14" t="s">
        <v>2267</v>
      </c>
      <c r="B648" s="14" t="s">
        <v>292</v>
      </c>
      <c r="C648" s="14" t="s">
        <v>47</v>
      </c>
      <c r="D648" s="14" t="s">
        <v>1</v>
      </c>
      <c r="E648" s="14" t="s">
        <v>1</v>
      </c>
      <c r="F648" s="14" t="s">
        <v>48</v>
      </c>
      <c r="G648" s="14" t="s">
        <v>399</v>
      </c>
      <c r="H648" s="14" t="s">
        <v>288</v>
      </c>
      <c r="I648" s="14" t="s">
        <v>288</v>
      </c>
      <c r="J648" s="15">
        <v>45440</v>
      </c>
      <c r="K648" s="14" t="s">
        <v>2268</v>
      </c>
      <c r="L648" s="16">
        <v>45439.836851851855</v>
      </c>
      <c r="M648" s="16">
        <v>45440.175798611112</v>
      </c>
      <c r="N648" s="16"/>
      <c r="O648" s="14" t="s">
        <v>288</v>
      </c>
      <c r="P648" s="14" t="s">
        <v>288</v>
      </c>
      <c r="Q648" s="14" t="s">
        <v>288</v>
      </c>
      <c r="R648" s="14" t="s">
        <v>288</v>
      </c>
      <c r="S648" s="14" t="s">
        <v>288</v>
      </c>
      <c r="T648" s="14" t="s">
        <v>292</v>
      </c>
      <c r="U648" s="14" t="s">
        <v>5</v>
      </c>
      <c r="V648" s="14" t="s">
        <v>6</v>
      </c>
      <c r="W648" s="14" t="s">
        <v>47</v>
      </c>
      <c r="X648" s="14" t="s">
        <v>1</v>
      </c>
      <c r="Y648" s="14" t="s">
        <v>1</v>
      </c>
      <c r="Z648" s="14" t="s">
        <v>48</v>
      </c>
      <c r="AA648" s="14" t="s">
        <v>7</v>
      </c>
      <c r="AB648" s="14" t="s">
        <v>2269</v>
      </c>
      <c r="AC648" s="14" t="s">
        <v>8</v>
      </c>
      <c r="AD648" s="14" t="s">
        <v>10</v>
      </c>
      <c r="AE648" s="14" t="s">
        <v>47</v>
      </c>
      <c r="AF648" s="14" t="s">
        <v>290</v>
      </c>
      <c r="AG648" s="14" t="s">
        <v>291</v>
      </c>
      <c r="AH648" s="14" t="s">
        <v>2270</v>
      </c>
      <c r="AI648">
        <v>47567245</v>
      </c>
      <c r="AJ648" s="16">
        <v>45439.836851851855</v>
      </c>
      <c r="AK648">
        <v>1</v>
      </c>
      <c r="AL648">
        <v>62.54</v>
      </c>
      <c r="AM648">
        <v>11.26</v>
      </c>
      <c r="AN648">
        <v>73.8</v>
      </c>
      <c r="AO648" s="14" t="e">
        <f>VLOOKUP(PaquetesTramos_estados_1[[#This Row],[tienda_stock]],#REF!,2,0)</f>
        <v>#REF!</v>
      </c>
      <c r="AP648" s="18">
        <v>1.0138888888888888</v>
      </c>
      <c r="AQ648" s="19" t="str">
        <f>IF(PaquetesTramos_estados_1[[#This Row],[estado_paquete]]="Empaquetado","listo",PaquetesTramos_estados_1[[#This Row],[pagado]]+(PaquetesTramos_estados_1[[#This Row],[Lead Time]]-1))</f>
        <v>listo</v>
      </c>
      <c r="AR648" s="16" t="str">
        <f ca="1">IF(PaquetesTramos_estados_1[[#This Row],[estado_paquete]]="empaquetado","listo",TEXT((DAY(TODAY())-DAY(PaquetesTramos_estados_1[[#This Row],[pagado]])),"dd")&amp;" Dias")</f>
        <v>listo</v>
      </c>
      <c r="AS648" s="14" t="str">
        <f ca="1">IF(PaquetesTramos_estados_1[[#This Row],[estado_paquete]]="Empaquetado","listo",IF(NOW()&lt;PaquetesTramos_estados_1[[#This Row],[TimeLimite]],"Dentro de Tiempo","Fuera de Tiempo"))</f>
        <v>listo</v>
      </c>
      <c r="AT648" s="19" t="str">
        <f t="shared" si="10"/>
        <v>20:05</v>
      </c>
    </row>
    <row r="649" spans="1:46" x14ac:dyDescent="0.25">
      <c r="A649" s="14" t="s">
        <v>2271</v>
      </c>
      <c r="B649" s="14" t="s">
        <v>292</v>
      </c>
      <c r="C649" s="14" t="s">
        <v>5</v>
      </c>
      <c r="D649" s="14" t="s">
        <v>1</v>
      </c>
      <c r="E649" s="14" t="s">
        <v>1</v>
      </c>
      <c r="F649" s="14" t="s">
        <v>19</v>
      </c>
      <c r="G649" s="14" t="s">
        <v>332</v>
      </c>
      <c r="H649" s="14" t="s">
        <v>288</v>
      </c>
      <c r="I649" s="14" t="s">
        <v>288</v>
      </c>
      <c r="J649" s="15">
        <v>45444</v>
      </c>
      <c r="K649" s="14" t="s">
        <v>2272</v>
      </c>
      <c r="L649" s="16">
        <v>45439.861747685187</v>
      </c>
      <c r="M649" s="16">
        <v>45439.96770833333</v>
      </c>
      <c r="N649" s="16"/>
      <c r="O649" s="14" t="s">
        <v>288</v>
      </c>
      <c r="P649" s="14" t="s">
        <v>288</v>
      </c>
      <c r="Q649" s="14" t="s">
        <v>288</v>
      </c>
      <c r="R649" s="14" t="s">
        <v>288</v>
      </c>
      <c r="S649" s="14" t="s">
        <v>288</v>
      </c>
      <c r="T649" s="14" t="s">
        <v>292</v>
      </c>
      <c r="U649" s="14" t="s">
        <v>38</v>
      </c>
      <c r="V649" s="14" t="s">
        <v>6</v>
      </c>
      <c r="W649" s="14" t="s">
        <v>123</v>
      </c>
      <c r="X649" s="14" t="s">
        <v>105</v>
      </c>
      <c r="Y649" s="14" t="s">
        <v>105</v>
      </c>
      <c r="Z649" s="14" t="s">
        <v>105</v>
      </c>
      <c r="AA649" s="14" t="s">
        <v>7</v>
      </c>
      <c r="AB649" s="14" t="s">
        <v>2273</v>
      </c>
      <c r="AC649" s="14" t="s">
        <v>8</v>
      </c>
      <c r="AD649" s="14" t="s">
        <v>32</v>
      </c>
      <c r="AE649" s="14" t="s">
        <v>5</v>
      </c>
      <c r="AF649" s="14" t="s">
        <v>290</v>
      </c>
      <c r="AG649" s="14" t="s">
        <v>291</v>
      </c>
      <c r="AH649" s="14" t="s">
        <v>2274</v>
      </c>
      <c r="AI649">
        <v>73580892</v>
      </c>
      <c r="AJ649" s="16">
        <v>45439.861747685187</v>
      </c>
      <c r="AK649">
        <v>3</v>
      </c>
      <c r="AL649">
        <v>113.88</v>
      </c>
      <c r="AM649">
        <v>20.52</v>
      </c>
      <c r="AN649">
        <v>134.4</v>
      </c>
      <c r="AO649" s="14" t="e">
        <f>VLOOKUP(PaquetesTramos_estados_1[[#This Row],[tienda_stock]],#REF!,2,0)</f>
        <v>#REF!</v>
      </c>
      <c r="AP649" s="18">
        <v>1.0138888888888888</v>
      </c>
      <c r="AQ649" s="19" t="str">
        <f>IF(PaquetesTramos_estados_1[[#This Row],[estado_paquete]]="Empaquetado","listo",PaquetesTramos_estados_1[[#This Row],[pagado]]+(PaquetesTramos_estados_1[[#This Row],[Lead Time]]-1))</f>
        <v>listo</v>
      </c>
      <c r="AR649" s="16" t="str">
        <f ca="1">IF(PaquetesTramos_estados_1[[#This Row],[estado_paquete]]="empaquetado","listo",TEXT((DAY(TODAY())-DAY(PaquetesTramos_estados_1[[#This Row],[pagado]])),"dd")&amp;" Dias")</f>
        <v>listo</v>
      </c>
      <c r="AS649" s="14" t="str">
        <f ca="1">IF(PaquetesTramos_estados_1[[#This Row],[estado_paquete]]="Empaquetado","listo",IF(NOW()&lt;PaquetesTramos_estados_1[[#This Row],[TimeLimite]],"Dentro de Tiempo","Fuera de Tiempo"))</f>
        <v>listo</v>
      </c>
      <c r="AT649" s="19" t="str">
        <f t="shared" si="10"/>
        <v>20:40</v>
      </c>
    </row>
    <row r="650" spans="1:46" x14ac:dyDescent="0.25">
      <c r="A650" s="14" t="s">
        <v>2275</v>
      </c>
      <c r="B650" s="14" t="s">
        <v>20</v>
      </c>
      <c r="C650" s="14" t="s">
        <v>139</v>
      </c>
      <c r="D650" s="14" t="s">
        <v>29</v>
      </c>
      <c r="E650" s="14" t="s">
        <v>140</v>
      </c>
      <c r="F650" s="14" t="s">
        <v>140</v>
      </c>
      <c r="G650" s="14" t="s">
        <v>35</v>
      </c>
      <c r="H650" s="14" t="s">
        <v>288</v>
      </c>
      <c r="I650" s="14" t="s">
        <v>288</v>
      </c>
      <c r="J650" s="15">
        <v>45444</v>
      </c>
      <c r="K650" s="14" t="s">
        <v>2276</v>
      </c>
      <c r="L650" s="16">
        <v>45439.887245370373</v>
      </c>
      <c r="M650" s="16"/>
      <c r="N650" s="16"/>
      <c r="O650" s="14" t="s">
        <v>288</v>
      </c>
      <c r="P650" s="14" t="s">
        <v>288</v>
      </c>
      <c r="Q650" s="14" t="s">
        <v>288</v>
      </c>
      <c r="R650" s="14" t="s">
        <v>288</v>
      </c>
      <c r="S650" s="14" t="s">
        <v>288</v>
      </c>
      <c r="T650" s="14" t="s">
        <v>20</v>
      </c>
      <c r="U650" s="14" t="s">
        <v>5</v>
      </c>
      <c r="V650" s="14" t="s">
        <v>6</v>
      </c>
      <c r="W650" s="14" t="s">
        <v>139</v>
      </c>
      <c r="X650" s="14" t="s">
        <v>29</v>
      </c>
      <c r="Y650" s="14" t="s">
        <v>140</v>
      </c>
      <c r="Z650" s="14" t="s">
        <v>140</v>
      </c>
      <c r="AA650" s="14" t="s">
        <v>7</v>
      </c>
      <c r="AB650" s="14" t="s">
        <v>2277</v>
      </c>
      <c r="AC650" s="14" t="s">
        <v>8</v>
      </c>
      <c r="AD650" s="14" t="s">
        <v>27</v>
      </c>
      <c r="AE650" s="14" t="s">
        <v>5</v>
      </c>
      <c r="AF650" s="14" t="s">
        <v>290</v>
      </c>
      <c r="AG650" s="14" t="s">
        <v>291</v>
      </c>
      <c r="AH650" s="14" t="s">
        <v>2278</v>
      </c>
      <c r="AI650">
        <v>72201858</v>
      </c>
      <c r="AJ650" s="16">
        <v>45439.887245370373</v>
      </c>
      <c r="AK650">
        <v>1</v>
      </c>
      <c r="AL650">
        <v>157.79</v>
      </c>
      <c r="AM650">
        <v>28.41</v>
      </c>
      <c r="AN650">
        <v>186.2</v>
      </c>
      <c r="AO650" s="14" t="e">
        <f>VLOOKUP(PaquetesTramos_estados_1[[#This Row],[tienda_stock]],#REF!,2,0)</f>
        <v>#REF!</v>
      </c>
      <c r="AP650" s="18">
        <v>1.0138888888888888</v>
      </c>
      <c r="AQ650" s="19">
        <f>IF(PaquetesTramos_estados_1[[#This Row],[estado_paquete]]="Empaquetado","listo",PaquetesTramos_estados_1[[#This Row],[pagado]]+(PaquetesTramos_estados_1[[#This Row],[Lead Time]]-1))</f>
        <v>45439.901134259264</v>
      </c>
      <c r="AR650" s="16" t="e">
        <f ca="1">IF(PaquetesTramos_estados_1[[#This Row],[estado_paquete]]="empaquetado","listo",TEXT((DAY(TODAY())-DAY(PaquetesTramos_estados_1[[#This Row],[pagado]])),"dd")&amp;" Dias")</f>
        <v>#VALUE!</v>
      </c>
      <c r="AS6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0" s="19" t="str">
        <f t="shared" si="10"/>
        <v>21:17</v>
      </c>
    </row>
    <row r="651" spans="1:46" x14ac:dyDescent="0.25">
      <c r="A651" s="14" t="s">
        <v>3181</v>
      </c>
      <c r="B651" s="14" t="s">
        <v>17</v>
      </c>
      <c r="C651" s="14" t="s">
        <v>5</v>
      </c>
      <c r="D651" s="14" t="s">
        <v>1</v>
      </c>
      <c r="E651" s="14" t="s">
        <v>1</v>
      </c>
      <c r="F651" s="14" t="s">
        <v>19</v>
      </c>
      <c r="G651" s="14" t="s">
        <v>3</v>
      </c>
      <c r="H651" s="14" t="s">
        <v>288</v>
      </c>
      <c r="I651" s="14" t="s">
        <v>288</v>
      </c>
      <c r="J651" s="15">
        <v>45440</v>
      </c>
      <c r="K651" s="14" t="s">
        <v>3182</v>
      </c>
      <c r="L651" s="16">
        <v>45439.749525462961</v>
      </c>
      <c r="M651" s="16"/>
      <c r="N651" s="16"/>
      <c r="O651" s="14" t="s">
        <v>288</v>
      </c>
      <c r="P651" s="14" t="s">
        <v>288</v>
      </c>
      <c r="Q651" s="14" t="s">
        <v>288</v>
      </c>
      <c r="R651" s="14" t="s">
        <v>288</v>
      </c>
      <c r="S651" s="14" t="s">
        <v>288</v>
      </c>
      <c r="T651" s="14" t="s">
        <v>17</v>
      </c>
      <c r="U651" s="14" t="s">
        <v>18</v>
      </c>
      <c r="V651" s="14" t="s">
        <v>87</v>
      </c>
      <c r="W651" s="14" t="s">
        <v>288</v>
      </c>
      <c r="X651" s="14" t="s">
        <v>288</v>
      </c>
      <c r="Y651" s="14" t="s">
        <v>288</v>
      </c>
      <c r="Z651" s="14" t="s">
        <v>288</v>
      </c>
      <c r="AA651" s="14" t="s">
        <v>7</v>
      </c>
      <c r="AB651" s="14" t="s">
        <v>3183</v>
      </c>
      <c r="AC651" s="14" t="s">
        <v>8</v>
      </c>
      <c r="AD651" s="14" t="s">
        <v>32</v>
      </c>
      <c r="AE651" s="14" t="s">
        <v>5</v>
      </c>
      <c r="AF651" s="14" t="s">
        <v>290</v>
      </c>
      <c r="AG651" s="14" t="s">
        <v>291</v>
      </c>
      <c r="AH651" s="14" t="s">
        <v>3184</v>
      </c>
      <c r="AI651">
        <v>47734218</v>
      </c>
      <c r="AJ651" s="16">
        <v>45439.749525462961</v>
      </c>
      <c r="AK651">
        <v>1</v>
      </c>
      <c r="AL651">
        <v>134.91999999999999</v>
      </c>
      <c r="AM651">
        <v>24.28</v>
      </c>
      <c r="AN651">
        <v>159.19999999999999</v>
      </c>
      <c r="AO651" s="14" t="e">
        <f>VLOOKUP(PaquetesTramos_estados_1[[#This Row],[tienda_stock]],#REF!,2,0)</f>
        <v>#REF!</v>
      </c>
      <c r="AP651" s="18">
        <v>1.0138888888888888</v>
      </c>
      <c r="AQ651" s="19">
        <f>IF(PaquetesTramos_estados_1[[#This Row],[estado_paquete]]="Empaquetado","listo",PaquetesTramos_estados_1[[#This Row],[pagado]]+(PaquetesTramos_estados_1[[#This Row],[Lead Time]]-1))</f>
        <v>45439.763414351852</v>
      </c>
      <c r="AR651" s="16" t="e">
        <f ca="1">IF(PaquetesTramos_estados_1[[#This Row],[estado_paquete]]="empaquetado","listo",TEXT((DAY(TODAY())-DAY(PaquetesTramos_estados_1[[#This Row],[pagado]])),"dd")&amp;" Dias")</f>
        <v>#VALUE!</v>
      </c>
      <c r="AS651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1" s="19" t="str">
        <f t="shared" si="10"/>
        <v>17:59</v>
      </c>
    </row>
    <row r="652" spans="1:46" x14ac:dyDescent="0.25">
      <c r="A652" s="14" t="s">
        <v>3185</v>
      </c>
      <c r="B652" s="14" t="s">
        <v>292</v>
      </c>
      <c r="C652" s="14" t="s">
        <v>968</v>
      </c>
      <c r="D652" s="14" t="s">
        <v>1</v>
      </c>
      <c r="E652" s="14" t="s">
        <v>171</v>
      </c>
      <c r="F652" s="14" t="s">
        <v>171</v>
      </c>
      <c r="G652" s="14" t="s">
        <v>35</v>
      </c>
      <c r="H652" s="14" t="s">
        <v>288</v>
      </c>
      <c r="I652" s="14" t="s">
        <v>288</v>
      </c>
      <c r="J652" s="15">
        <v>45442</v>
      </c>
      <c r="K652" s="14" t="s">
        <v>3186</v>
      </c>
      <c r="L652" s="16">
        <v>45439.845138888886</v>
      </c>
      <c r="M652" s="16">
        <v>45440.233101851853</v>
      </c>
      <c r="N652" s="16"/>
      <c r="O652" s="14" t="s">
        <v>288</v>
      </c>
      <c r="P652" s="14" t="s">
        <v>288</v>
      </c>
      <c r="Q652" s="14" t="s">
        <v>288</v>
      </c>
      <c r="R652" s="14" t="s">
        <v>288</v>
      </c>
      <c r="S652" s="14" t="s">
        <v>288</v>
      </c>
      <c r="T652" s="14" t="s">
        <v>292</v>
      </c>
      <c r="U652" s="14" t="s">
        <v>5</v>
      </c>
      <c r="V652" s="14" t="s">
        <v>6</v>
      </c>
      <c r="W652" s="14" t="s">
        <v>968</v>
      </c>
      <c r="X652" s="14" t="s">
        <v>1</v>
      </c>
      <c r="Y652" s="14" t="s">
        <v>171</v>
      </c>
      <c r="Z652" s="14" t="s">
        <v>171</v>
      </c>
      <c r="AA652" s="14" t="s">
        <v>7</v>
      </c>
      <c r="AB652" s="14" t="s">
        <v>3187</v>
      </c>
      <c r="AC652" s="14" t="s">
        <v>8</v>
      </c>
      <c r="AD652" s="14" t="s">
        <v>10</v>
      </c>
      <c r="AE652" s="14" t="s">
        <v>968</v>
      </c>
      <c r="AF652" s="14" t="s">
        <v>290</v>
      </c>
      <c r="AG652" s="14" t="s">
        <v>291</v>
      </c>
      <c r="AH652" s="14" t="s">
        <v>3188</v>
      </c>
      <c r="AI652">
        <v>73537173</v>
      </c>
      <c r="AJ652" s="16">
        <v>45439.845138888886</v>
      </c>
      <c r="AK652">
        <v>1</v>
      </c>
      <c r="AL652">
        <v>247.54</v>
      </c>
      <c r="AM652">
        <v>44.56</v>
      </c>
      <c r="AN652">
        <v>292.10000000000002</v>
      </c>
      <c r="AO652" s="14" t="e">
        <f>VLOOKUP(PaquetesTramos_estados_1[[#This Row],[tienda_stock]],#REF!,2,0)</f>
        <v>#REF!</v>
      </c>
      <c r="AP652" s="18">
        <v>1.0138888888888888</v>
      </c>
      <c r="AQ652" s="19" t="str">
        <f>IF(PaquetesTramos_estados_1[[#This Row],[estado_paquete]]="Empaquetado","listo",PaquetesTramos_estados_1[[#This Row],[pagado]]+(PaquetesTramos_estados_1[[#This Row],[Lead Time]]-1))</f>
        <v>listo</v>
      </c>
      <c r="AR652" s="16" t="str">
        <f ca="1">IF(PaquetesTramos_estados_1[[#This Row],[estado_paquete]]="empaquetado","listo",TEXT((DAY(TODAY())-DAY(PaquetesTramos_estados_1[[#This Row],[pagado]])),"dd")&amp;" Dias")</f>
        <v>listo</v>
      </c>
      <c r="AS652" s="14" t="str">
        <f ca="1">IF(PaquetesTramos_estados_1[[#This Row],[estado_paquete]]="Empaquetado","listo",IF(NOW()&lt;PaquetesTramos_estados_1[[#This Row],[TimeLimite]],"Dentro de Tiempo","Fuera de Tiempo"))</f>
        <v>listo</v>
      </c>
      <c r="AT652" s="19" t="str">
        <f t="shared" si="10"/>
        <v>20:17</v>
      </c>
    </row>
    <row r="653" spans="1:46" x14ac:dyDescent="0.25">
      <c r="A653" s="14" t="s">
        <v>3189</v>
      </c>
      <c r="B653" s="14" t="s">
        <v>17</v>
      </c>
      <c r="C653" s="14" t="s">
        <v>5</v>
      </c>
      <c r="D653" s="14" t="s">
        <v>1</v>
      </c>
      <c r="E653" s="14" t="s">
        <v>1</v>
      </c>
      <c r="F653" s="14" t="s">
        <v>19</v>
      </c>
      <c r="G653" s="14" t="s">
        <v>3</v>
      </c>
      <c r="H653" s="14" t="s">
        <v>288</v>
      </c>
      <c r="I653" s="14" t="s">
        <v>288</v>
      </c>
      <c r="J653" s="15">
        <v>45440</v>
      </c>
      <c r="K653" s="14" t="s">
        <v>3190</v>
      </c>
      <c r="L653" s="16">
        <v>45439.873530092591</v>
      </c>
      <c r="M653" s="16"/>
      <c r="N653" s="16"/>
      <c r="O653" s="14" t="s">
        <v>288</v>
      </c>
      <c r="P653" s="14" t="s">
        <v>288</v>
      </c>
      <c r="Q653" s="14" t="s">
        <v>288</v>
      </c>
      <c r="R653" s="14" t="s">
        <v>288</v>
      </c>
      <c r="S653" s="14" t="s">
        <v>288</v>
      </c>
      <c r="T653" s="14" t="s">
        <v>17</v>
      </c>
      <c r="U653" s="14" t="s">
        <v>75</v>
      </c>
      <c r="V653" s="14" t="s">
        <v>6</v>
      </c>
      <c r="W653" s="14" t="s">
        <v>24</v>
      </c>
      <c r="X653" s="14" t="s">
        <v>1</v>
      </c>
      <c r="Y653" s="14" t="s">
        <v>1</v>
      </c>
      <c r="Z653" s="14" t="s">
        <v>25</v>
      </c>
      <c r="AA653" s="14" t="s">
        <v>7</v>
      </c>
      <c r="AB653" s="14" t="s">
        <v>3191</v>
      </c>
      <c r="AC653" s="14" t="s">
        <v>8</v>
      </c>
      <c r="AD653" s="14" t="s">
        <v>27</v>
      </c>
      <c r="AE653" s="14" t="s">
        <v>5</v>
      </c>
      <c r="AF653" s="14" t="s">
        <v>290</v>
      </c>
      <c r="AG653" s="14" t="s">
        <v>291</v>
      </c>
      <c r="AH653" s="14" t="s">
        <v>3192</v>
      </c>
      <c r="AI653">
        <v>44610880</v>
      </c>
      <c r="AJ653" s="16">
        <v>45439.873530092591</v>
      </c>
      <c r="AK653">
        <v>1</v>
      </c>
      <c r="AL653">
        <v>35.42</v>
      </c>
      <c r="AM653">
        <v>6.38</v>
      </c>
      <c r="AN653">
        <v>41.8</v>
      </c>
      <c r="AO653" s="14" t="e">
        <f>VLOOKUP(PaquetesTramos_estados_1[[#This Row],[tienda_stock]],#REF!,2,0)</f>
        <v>#REF!</v>
      </c>
      <c r="AP653" s="18">
        <v>1.0138888888888888</v>
      </c>
      <c r="AQ653" s="19">
        <f>IF(PaquetesTramos_estados_1[[#This Row],[estado_paquete]]="Empaquetado","listo",PaquetesTramos_estados_1[[#This Row],[pagado]]+(PaquetesTramos_estados_1[[#This Row],[Lead Time]]-1))</f>
        <v>45439.887418981481</v>
      </c>
      <c r="AR653" s="16" t="e">
        <f ca="1">IF(PaquetesTramos_estados_1[[#This Row],[estado_paquete]]="empaquetado","listo",TEXT((DAY(TODAY())-DAY(PaquetesTramos_estados_1[[#This Row],[pagado]])),"dd")&amp;" Dias")</f>
        <v>#VALUE!</v>
      </c>
      <c r="AS6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3" s="19" t="str">
        <f t="shared" si="10"/>
        <v>20:57</v>
      </c>
    </row>
    <row r="654" spans="1:46" x14ac:dyDescent="0.25">
      <c r="A654" s="14" t="s">
        <v>3193</v>
      </c>
      <c r="B654" s="14" t="s">
        <v>20</v>
      </c>
      <c r="C654" s="14" t="s">
        <v>45</v>
      </c>
      <c r="D654" s="14" t="s">
        <v>46</v>
      </c>
      <c r="E654" s="14" t="s">
        <v>46</v>
      </c>
      <c r="F654" s="14" t="s">
        <v>46</v>
      </c>
      <c r="G654" s="14" t="s">
        <v>35</v>
      </c>
      <c r="H654" s="14" t="s">
        <v>288</v>
      </c>
      <c r="I654" s="14" t="s">
        <v>288</v>
      </c>
      <c r="J654" s="15">
        <v>45442</v>
      </c>
      <c r="K654" s="14" t="s">
        <v>3194</v>
      </c>
      <c r="L654" s="16">
        <v>45439.896041666667</v>
      </c>
      <c r="M654" s="16"/>
      <c r="N654" s="16"/>
      <c r="O654" s="14" t="s">
        <v>288</v>
      </c>
      <c r="P654" s="14" t="s">
        <v>288</v>
      </c>
      <c r="Q654" s="14" t="s">
        <v>288</v>
      </c>
      <c r="R654" s="14" t="s">
        <v>288</v>
      </c>
      <c r="S654" s="14" t="s">
        <v>288</v>
      </c>
      <c r="T654" s="14" t="s">
        <v>20</v>
      </c>
      <c r="U654" s="14" t="s">
        <v>5</v>
      </c>
      <c r="V654" s="14" t="s">
        <v>6</v>
      </c>
      <c r="W654" s="14" t="s">
        <v>45</v>
      </c>
      <c r="X654" s="14" t="s">
        <v>46</v>
      </c>
      <c r="Y654" s="14" t="s">
        <v>46</v>
      </c>
      <c r="Z654" s="14" t="s">
        <v>46</v>
      </c>
      <c r="AA654" s="14" t="s">
        <v>7</v>
      </c>
      <c r="AB654" s="14" t="s">
        <v>3195</v>
      </c>
      <c r="AC654" s="14" t="s">
        <v>8</v>
      </c>
      <c r="AD654" s="14" t="s">
        <v>32</v>
      </c>
      <c r="AE654" s="14" t="s">
        <v>5</v>
      </c>
      <c r="AF654" s="14" t="s">
        <v>290</v>
      </c>
      <c r="AG654" s="14" t="s">
        <v>291</v>
      </c>
      <c r="AH654" s="14" t="s">
        <v>3196</v>
      </c>
      <c r="AI654">
        <v>42453567</v>
      </c>
      <c r="AJ654" s="16">
        <v>45439.896041666667</v>
      </c>
      <c r="AK654">
        <v>1</v>
      </c>
      <c r="AL654">
        <v>88.05</v>
      </c>
      <c r="AM654">
        <v>15.85</v>
      </c>
      <c r="AN654">
        <v>103.9</v>
      </c>
      <c r="AO654" s="14" t="e">
        <f>VLOOKUP(PaquetesTramos_estados_1[[#This Row],[tienda_stock]],#REF!,2,0)</f>
        <v>#REF!</v>
      </c>
      <c r="AP654" s="18">
        <v>1.0138888888888888</v>
      </c>
      <c r="AQ654" s="19">
        <f>IF(PaquetesTramos_estados_1[[#This Row],[estado_paquete]]="Empaquetado","listo",PaquetesTramos_estados_1[[#This Row],[pagado]]+(PaquetesTramos_estados_1[[#This Row],[Lead Time]]-1))</f>
        <v>45439.909930555557</v>
      </c>
      <c r="AR654" s="16" t="e">
        <f ca="1">IF(PaquetesTramos_estados_1[[#This Row],[estado_paquete]]="empaquetado","listo",TEXT((DAY(TODAY())-DAY(PaquetesTramos_estados_1[[#This Row],[pagado]])),"dd")&amp;" Dias")</f>
        <v>#VALUE!</v>
      </c>
      <c r="AS6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4" s="19" t="str">
        <f t="shared" si="10"/>
        <v>21:30</v>
      </c>
    </row>
    <row r="655" spans="1:46" x14ac:dyDescent="0.25">
      <c r="A655" s="14" t="s">
        <v>3197</v>
      </c>
      <c r="B655" s="14" t="s">
        <v>292</v>
      </c>
      <c r="C655" s="14" t="s">
        <v>123</v>
      </c>
      <c r="D655" s="14" t="s">
        <v>105</v>
      </c>
      <c r="E655" s="14" t="s">
        <v>105</v>
      </c>
      <c r="F655" s="14" t="s">
        <v>105</v>
      </c>
      <c r="G655" s="14" t="s">
        <v>35</v>
      </c>
      <c r="H655" s="14" t="s">
        <v>288</v>
      </c>
      <c r="I655" s="14" t="s">
        <v>288</v>
      </c>
      <c r="J655" s="15">
        <v>45443</v>
      </c>
      <c r="K655" s="14" t="s">
        <v>3198</v>
      </c>
      <c r="L655" s="16">
        <v>45439.910092592596</v>
      </c>
      <c r="M655" s="16">
        <v>45440.223900462966</v>
      </c>
      <c r="N655" s="16"/>
      <c r="O655" s="14" t="s">
        <v>288</v>
      </c>
      <c r="P655" s="14" t="s">
        <v>288</v>
      </c>
      <c r="Q655" s="14" t="s">
        <v>288</v>
      </c>
      <c r="R655" s="14" t="s">
        <v>288</v>
      </c>
      <c r="S655" s="14" t="s">
        <v>288</v>
      </c>
      <c r="T655" s="14" t="s">
        <v>292</v>
      </c>
      <c r="U655" s="14" t="s">
        <v>5</v>
      </c>
      <c r="V655" s="14" t="s">
        <v>6</v>
      </c>
      <c r="W655" s="14" t="s">
        <v>123</v>
      </c>
      <c r="X655" s="14" t="s">
        <v>105</v>
      </c>
      <c r="Y655" s="14" t="s">
        <v>105</v>
      </c>
      <c r="Z655" s="14" t="s">
        <v>105</v>
      </c>
      <c r="AA655" s="14" t="s">
        <v>7</v>
      </c>
      <c r="AB655" s="14" t="s">
        <v>3199</v>
      </c>
      <c r="AC655" s="14" t="s">
        <v>8</v>
      </c>
      <c r="AD655" s="14" t="s">
        <v>93</v>
      </c>
      <c r="AE655" s="14" t="s">
        <v>5</v>
      </c>
      <c r="AF655" s="14" t="s">
        <v>290</v>
      </c>
      <c r="AG655" s="14" t="s">
        <v>291</v>
      </c>
      <c r="AH655" s="14" t="s">
        <v>3200</v>
      </c>
      <c r="AI655">
        <v>70611934</v>
      </c>
      <c r="AJ655" s="16">
        <v>45439.910092592596</v>
      </c>
      <c r="AK655">
        <v>1</v>
      </c>
      <c r="AL655">
        <v>98.98</v>
      </c>
      <c r="AM655">
        <v>17.82</v>
      </c>
      <c r="AN655">
        <v>116.8</v>
      </c>
      <c r="AO655" s="14" t="e">
        <f>VLOOKUP(PaquetesTramos_estados_1[[#This Row],[tienda_stock]],#REF!,2,0)</f>
        <v>#REF!</v>
      </c>
      <c r="AP655" s="18">
        <v>1.0138888888888888</v>
      </c>
      <c r="AQ655" s="19" t="str">
        <f>IF(PaquetesTramos_estados_1[[#This Row],[estado_paquete]]="Empaquetado","listo",PaquetesTramos_estados_1[[#This Row],[pagado]]+(PaquetesTramos_estados_1[[#This Row],[Lead Time]]-1))</f>
        <v>listo</v>
      </c>
      <c r="AR655" s="16" t="str">
        <f ca="1">IF(PaquetesTramos_estados_1[[#This Row],[estado_paquete]]="empaquetado","listo",TEXT((DAY(TODAY())-DAY(PaquetesTramos_estados_1[[#This Row],[pagado]])),"dd")&amp;" Dias")</f>
        <v>listo</v>
      </c>
      <c r="AS655" s="14" t="str">
        <f ca="1">IF(PaquetesTramos_estados_1[[#This Row],[estado_paquete]]="Empaquetado","listo",IF(NOW()&lt;PaquetesTramos_estados_1[[#This Row],[TimeLimite]],"Dentro de Tiempo","Fuera de Tiempo"))</f>
        <v>listo</v>
      </c>
      <c r="AT655" s="19" t="str">
        <f t="shared" si="10"/>
        <v>21:50</v>
      </c>
    </row>
    <row r="656" spans="1:46" x14ac:dyDescent="0.25">
      <c r="A656" s="14" t="s">
        <v>3218</v>
      </c>
      <c r="B656" s="14" t="s">
        <v>17</v>
      </c>
      <c r="C656" s="14" t="s">
        <v>194</v>
      </c>
      <c r="D656" s="14" t="s">
        <v>1</v>
      </c>
      <c r="E656" s="14" t="s">
        <v>1</v>
      </c>
      <c r="F656" s="14" t="s">
        <v>19</v>
      </c>
      <c r="G656" s="14" t="s">
        <v>288</v>
      </c>
      <c r="H656" s="14" t="s">
        <v>288</v>
      </c>
      <c r="I656" s="14" t="s">
        <v>288</v>
      </c>
      <c r="J656" s="15">
        <v>45437</v>
      </c>
      <c r="K656" s="14" t="s">
        <v>3219</v>
      </c>
      <c r="L656" s="16">
        <v>45437.753252314818</v>
      </c>
      <c r="M656" s="16"/>
      <c r="N656" s="16"/>
      <c r="O656" s="14" t="s">
        <v>288</v>
      </c>
      <c r="P656" s="14" t="s">
        <v>288</v>
      </c>
      <c r="Q656" s="14" t="s">
        <v>288</v>
      </c>
      <c r="R656" s="14" t="s">
        <v>288</v>
      </c>
      <c r="S656" s="14" t="s">
        <v>288</v>
      </c>
      <c r="T656" s="14" t="s">
        <v>17</v>
      </c>
      <c r="U656" s="14" t="s">
        <v>194</v>
      </c>
      <c r="V656" s="14" t="s">
        <v>85</v>
      </c>
      <c r="W656" s="14" t="s">
        <v>194</v>
      </c>
      <c r="X656" s="14" t="s">
        <v>1</v>
      </c>
      <c r="Y656" s="14" t="s">
        <v>1</v>
      </c>
      <c r="Z656" s="14" t="s">
        <v>19</v>
      </c>
      <c r="AA656" s="14" t="s">
        <v>7</v>
      </c>
      <c r="AB656" s="14" t="s">
        <v>3220</v>
      </c>
      <c r="AC656" s="14" t="s">
        <v>8</v>
      </c>
      <c r="AD656" s="14" t="s">
        <v>10</v>
      </c>
      <c r="AE656" s="14" t="s">
        <v>194</v>
      </c>
      <c r="AF656" s="14" t="s">
        <v>290</v>
      </c>
      <c r="AG656" s="14" t="s">
        <v>291</v>
      </c>
      <c r="AH656" s="14" t="s">
        <v>3221</v>
      </c>
      <c r="AI656">
        <v>46002571</v>
      </c>
      <c r="AJ656" s="16">
        <v>45437.753252314818</v>
      </c>
      <c r="AK656">
        <v>3</v>
      </c>
      <c r="AL656">
        <v>398.64</v>
      </c>
      <c r="AM656">
        <v>71.760000000000005</v>
      </c>
      <c r="AN656">
        <v>470.4</v>
      </c>
      <c r="AO656" s="14" t="e">
        <f>VLOOKUP(PaquetesTramos_estados_1[[#This Row],[tienda_stock]],#REF!,2,0)</f>
        <v>#REF!</v>
      </c>
      <c r="AP656" s="18">
        <v>1.0138888888888888</v>
      </c>
      <c r="AQ656" s="19">
        <f>IF(PaquetesTramos_estados_1[[#This Row],[estado_paquete]]="Empaquetado","listo",PaquetesTramos_estados_1[[#This Row],[pagado]]+(PaquetesTramos_estados_1[[#This Row],[Lead Time]]-1))</f>
        <v>45437.767141203709</v>
      </c>
      <c r="AR656" s="16" t="e">
        <f ca="1">IF(PaquetesTramos_estados_1[[#This Row],[estado_paquete]]="empaquetado","listo",TEXT((DAY(TODAY())-DAY(PaquetesTramos_estados_1[[#This Row],[pagado]])),"dd")&amp;" Dias")</f>
        <v>#VALUE!</v>
      </c>
      <c r="AS656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6" s="19" t="str">
        <f t="shared" si="10"/>
        <v>18:04</v>
      </c>
    </row>
    <row r="657" spans="1:46" x14ac:dyDescent="0.25">
      <c r="A657" s="14" t="s">
        <v>3222</v>
      </c>
      <c r="B657" s="14" t="s">
        <v>292</v>
      </c>
      <c r="C657" s="14" t="s">
        <v>154</v>
      </c>
      <c r="D657" s="14" t="s">
        <v>91</v>
      </c>
      <c r="E657" s="14" t="s">
        <v>91</v>
      </c>
      <c r="F657" s="14" t="s">
        <v>91</v>
      </c>
      <c r="G657" s="14" t="s">
        <v>3</v>
      </c>
      <c r="H657" s="14" t="s">
        <v>288</v>
      </c>
      <c r="I657" s="14" t="s">
        <v>288</v>
      </c>
      <c r="J657" s="15">
        <v>45440</v>
      </c>
      <c r="K657" s="14" t="s">
        <v>3223</v>
      </c>
      <c r="L657" s="16">
        <v>45437.750972222224</v>
      </c>
      <c r="M657" s="16">
        <v>45437.83185185185</v>
      </c>
      <c r="N657" s="16"/>
      <c r="O657" s="14" t="s">
        <v>288</v>
      </c>
      <c r="P657" s="14" t="s">
        <v>288</v>
      </c>
      <c r="Q657" s="14" t="s">
        <v>288</v>
      </c>
      <c r="R657" s="14" t="s">
        <v>288</v>
      </c>
      <c r="S657" s="14" t="s">
        <v>288</v>
      </c>
      <c r="T657" s="14" t="s">
        <v>292</v>
      </c>
      <c r="U657" s="14" t="s">
        <v>1160</v>
      </c>
      <c r="V657" s="14" t="s">
        <v>6</v>
      </c>
      <c r="W657" s="14" t="s">
        <v>154</v>
      </c>
      <c r="X657" s="14" t="s">
        <v>91</v>
      </c>
      <c r="Y657" s="14" t="s">
        <v>91</v>
      </c>
      <c r="Z657" s="14" t="s">
        <v>91</v>
      </c>
      <c r="AA657" s="14" t="s">
        <v>7</v>
      </c>
      <c r="AB657" s="14" t="s">
        <v>3224</v>
      </c>
      <c r="AC657" s="14" t="s">
        <v>8</v>
      </c>
      <c r="AD657" s="14" t="s">
        <v>9</v>
      </c>
      <c r="AE657" s="14" t="s">
        <v>154</v>
      </c>
      <c r="AF657" s="14" t="s">
        <v>290</v>
      </c>
      <c r="AG657" s="14" t="s">
        <v>291</v>
      </c>
      <c r="AH657" s="14" t="s">
        <v>3225</v>
      </c>
      <c r="AI657">
        <v>72258917</v>
      </c>
      <c r="AJ657" s="16">
        <v>45437.750972222224</v>
      </c>
      <c r="AK657">
        <v>1</v>
      </c>
      <c r="AL657">
        <v>120.17</v>
      </c>
      <c r="AM657">
        <v>21.63</v>
      </c>
      <c r="AN657">
        <v>141.80000000000001</v>
      </c>
      <c r="AO657" s="14" t="e">
        <f>VLOOKUP(PaquetesTramos_estados_1[[#This Row],[tienda_stock]],#REF!,2,0)</f>
        <v>#REF!</v>
      </c>
      <c r="AP657" s="18">
        <v>1.0138888888888888</v>
      </c>
      <c r="AQ657" s="19" t="str">
        <f>IF(PaquetesTramos_estados_1[[#This Row],[estado_paquete]]="Empaquetado","listo",PaquetesTramos_estados_1[[#This Row],[pagado]]+(PaquetesTramos_estados_1[[#This Row],[Lead Time]]-1))</f>
        <v>listo</v>
      </c>
      <c r="AR657" s="16" t="str">
        <f ca="1">IF(PaquetesTramos_estados_1[[#This Row],[estado_paquete]]="empaquetado","listo",TEXT((DAY(TODAY())-DAY(PaquetesTramos_estados_1[[#This Row],[pagado]])),"dd")&amp;" Dias")</f>
        <v>listo</v>
      </c>
      <c r="AS657" s="14" t="str">
        <f ca="1">IF(PaquetesTramos_estados_1[[#This Row],[estado_paquete]]="Empaquetado","listo",IF(NOW()&lt;PaquetesTramos_estados_1[[#This Row],[TimeLimite]],"Dentro de Tiempo","Fuera de Tiempo"))</f>
        <v>listo</v>
      </c>
      <c r="AT657" s="19" t="str">
        <f t="shared" si="10"/>
        <v>18:01</v>
      </c>
    </row>
    <row r="658" spans="1:46" x14ac:dyDescent="0.25">
      <c r="A658" s="14" t="s">
        <v>3201</v>
      </c>
      <c r="B658" s="14" t="s">
        <v>17</v>
      </c>
      <c r="C658" s="14" t="s">
        <v>156</v>
      </c>
      <c r="D658" s="14" t="s">
        <v>46</v>
      </c>
      <c r="E658" s="14" t="s">
        <v>157</v>
      </c>
      <c r="F658" s="14" t="s">
        <v>158</v>
      </c>
      <c r="G658" s="14" t="s">
        <v>288</v>
      </c>
      <c r="H658" s="14" t="s">
        <v>288</v>
      </c>
      <c r="I658" s="14" t="s">
        <v>288</v>
      </c>
      <c r="J658" s="15">
        <v>45439</v>
      </c>
      <c r="K658" s="14" t="s">
        <v>3202</v>
      </c>
      <c r="L658" s="16">
        <v>45439.992662037039</v>
      </c>
      <c r="M658" s="16"/>
      <c r="N658" s="16"/>
      <c r="O658" s="14" t="s">
        <v>288</v>
      </c>
      <c r="P658" s="14" t="s">
        <v>288</v>
      </c>
      <c r="Q658" s="14" t="s">
        <v>288</v>
      </c>
      <c r="R658" s="14" t="s">
        <v>288</v>
      </c>
      <c r="S658" s="14" t="s">
        <v>288</v>
      </c>
      <c r="T658" s="14" t="s">
        <v>17</v>
      </c>
      <c r="U658" s="14" t="s">
        <v>156</v>
      </c>
      <c r="V658" s="14" t="s">
        <v>85</v>
      </c>
      <c r="W658" s="14" t="s">
        <v>156</v>
      </c>
      <c r="X658" s="14" t="s">
        <v>46</v>
      </c>
      <c r="Y658" s="14" t="s">
        <v>157</v>
      </c>
      <c r="Z658" s="14" t="s">
        <v>158</v>
      </c>
      <c r="AA658" s="14" t="s">
        <v>7</v>
      </c>
      <c r="AB658" s="14" t="s">
        <v>3203</v>
      </c>
      <c r="AC658" s="14" t="s">
        <v>8</v>
      </c>
      <c r="AD658" s="14" t="s">
        <v>32</v>
      </c>
      <c r="AE658" s="14" t="s">
        <v>5</v>
      </c>
      <c r="AF658" s="14" t="s">
        <v>290</v>
      </c>
      <c r="AG658" s="14" t="s">
        <v>291</v>
      </c>
      <c r="AH658" s="14" t="s">
        <v>3204</v>
      </c>
      <c r="AI658">
        <v>71784869</v>
      </c>
      <c r="AJ658" s="16">
        <v>45439.992662037039</v>
      </c>
      <c r="AK658">
        <v>2</v>
      </c>
      <c r="AL658">
        <v>37.869999999999997</v>
      </c>
      <c r="AM658">
        <v>6.83</v>
      </c>
      <c r="AN658">
        <v>44.7</v>
      </c>
      <c r="AO658" s="14" t="e">
        <f>VLOOKUP(PaquetesTramos_estados_1[[#This Row],[tienda_stock]],#REF!,2,0)</f>
        <v>#REF!</v>
      </c>
      <c r="AP658" s="18">
        <v>1.0138888888888888</v>
      </c>
      <c r="AQ658" s="19">
        <f>IF(PaquetesTramos_estados_1[[#This Row],[estado_paquete]]="Empaquetado","listo",PaquetesTramos_estados_1[[#This Row],[pagado]]+(PaquetesTramos_estados_1[[#This Row],[Lead Time]]-1))</f>
        <v>45440.006550925929</v>
      </c>
      <c r="AR658" s="16" t="e">
        <f ca="1">IF(PaquetesTramos_estados_1[[#This Row],[estado_paquete]]="empaquetado","listo",TEXT((DAY(TODAY())-DAY(PaquetesTramos_estados_1[[#This Row],[pagado]])),"dd")&amp;" Dias")</f>
        <v>#VALUE!</v>
      </c>
      <c r="AS6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8" s="19" t="str">
        <f t="shared" si="10"/>
        <v>23:49</v>
      </c>
    </row>
    <row r="659" spans="1:46" x14ac:dyDescent="0.25">
      <c r="A659" s="14" t="s">
        <v>3205</v>
      </c>
      <c r="B659" s="14" t="s">
        <v>17</v>
      </c>
      <c r="C659" s="14" t="s">
        <v>288</v>
      </c>
      <c r="D659" s="14" t="s">
        <v>1</v>
      </c>
      <c r="E659" s="14" t="s">
        <v>1</v>
      </c>
      <c r="F659" s="14" t="s">
        <v>155</v>
      </c>
      <c r="G659" s="14" t="s">
        <v>30</v>
      </c>
      <c r="H659" s="14" t="s">
        <v>288</v>
      </c>
      <c r="I659" s="14" t="s">
        <v>288</v>
      </c>
      <c r="J659" s="15">
        <v>45443</v>
      </c>
      <c r="K659" s="14" t="s">
        <v>3206</v>
      </c>
      <c r="L659" s="16">
        <v>45440.028310185182</v>
      </c>
      <c r="M659" s="16"/>
      <c r="N659" s="16"/>
      <c r="O659" s="14" t="s">
        <v>288</v>
      </c>
      <c r="P659" s="14" t="s">
        <v>288</v>
      </c>
      <c r="Q659" s="14" t="s">
        <v>288</v>
      </c>
      <c r="R659" s="14" t="s">
        <v>288</v>
      </c>
      <c r="S659" s="14" t="s">
        <v>288</v>
      </c>
      <c r="T659" s="14" t="s">
        <v>17</v>
      </c>
      <c r="U659" s="14" t="s">
        <v>144</v>
      </c>
      <c r="V659" s="14" t="s">
        <v>87</v>
      </c>
      <c r="W659" s="14" t="s">
        <v>288</v>
      </c>
      <c r="X659" s="14" t="s">
        <v>288</v>
      </c>
      <c r="Y659" s="14" t="s">
        <v>288</v>
      </c>
      <c r="Z659" s="14" t="s">
        <v>288</v>
      </c>
      <c r="AA659" s="14" t="s">
        <v>7</v>
      </c>
      <c r="AB659" s="14" t="s">
        <v>3207</v>
      </c>
      <c r="AC659" s="14" t="s">
        <v>8</v>
      </c>
      <c r="AD659" s="14" t="s">
        <v>88</v>
      </c>
      <c r="AE659" s="14" t="s">
        <v>5</v>
      </c>
      <c r="AF659" s="14" t="s">
        <v>290</v>
      </c>
      <c r="AG659" s="14" t="s">
        <v>291</v>
      </c>
      <c r="AH659" s="14" t="s">
        <v>3208</v>
      </c>
      <c r="AI659">
        <v>73336412</v>
      </c>
      <c r="AJ659" s="16">
        <v>45440.028310185182</v>
      </c>
      <c r="AK659">
        <v>1</v>
      </c>
      <c r="AL659">
        <v>180.59</v>
      </c>
      <c r="AM659">
        <v>32.51</v>
      </c>
      <c r="AN659">
        <v>213.1</v>
      </c>
      <c r="AO659" s="14" t="e">
        <f>VLOOKUP(PaquetesTramos_estados_1[[#This Row],[tienda_stock]],#REF!,2,0)</f>
        <v>#REF!</v>
      </c>
      <c r="AP659" s="18">
        <v>1.0138888888888888</v>
      </c>
      <c r="AQ659" s="19">
        <f>IF(PaquetesTramos_estados_1[[#This Row],[estado_paquete]]="Empaquetado","listo",PaquetesTramos_estados_1[[#This Row],[pagado]]+(PaquetesTramos_estados_1[[#This Row],[Lead Time]]-1))</f>
        <v>45440.042199074072</v>
      </c>
      <c r="AR659" s="16" t="e">
        <f ca="1">IF(PaquetesTramos_estados_1[[#This Row],[estado_paquete]]="empaquetado","listo",TEXT((DAY(TODAY())-DAY(PaquetesTramos_estados_1[[#This Row],[pagado]])),"dd")&amp;" Dias")</f>
        <v>#VALUE!</v>
      </c>
      <c r="AS6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659" s="19" t="str">
        <f t="shared" si="10"/>
        <v>00:40</v>
      </c>
    </row>
    <row r="660" spans="1:46" x14ac:dyDescent="0.25">
      <c r="A660" s="14" t="s">
        <v>3209</v>
      </c>
      <c r="B660" s="14" t="s">
        <v>17</v>
      </c>
      <c r="C660" s="14" t="s">
        <v>5</v>
      </c>
      <c r="D660" s="14" t="s">
        <v>1</v>
      </c>
      <c r="E660" s="14" t="s">
        <v>1</v>
      </c>
      <c r="F660" s="14" t="s">
        <v>19</v>
      </c>
      <c r="G660" s="14" t="s">
        <v>3</v>
      </c>
      <c r="H660" s="14" t="s">
        <v>288</v>
      </c>
      <c r="I660" s="14" t="s">
        <v>288</v>
      </c>
      <c r="J660" s="15">
        <v>45441</v>
      </c>
      <c r="K660" s="14" t="s">
        <v>3210</v>
      </c>
      <c r="L660" s="16">
        <v>45439.823912037034</v>
      </c>
      <c r="M660" s="16"/>
      <c r="N660" s="16"/>
      <c r="O660" s="14" t="s">
        <v>288</v>
      </c>
      <c r="P660" s="14" t="s">
        <v>288</v>
      </c>
      <c r="Q660" s="14" t="s">
        <v>288</v>
      </c>
      <c r="R660" s="14" t="s">
        <v>288</v>
      </c>
      <c r="S660" s="14" t="s">
        <v>288</v>
      </c>
      <c r="T660" s="14" t="s">
        <v>17</v>
      </c>
      <c r="U660" s="14" t="s">
        <v>18</v>
      </c>
      <c r="V660" s="14" t="s">
        <v>87</v>
      </c>
      <c r="W660" s="14" t="s">
        <v>288</v>
      </c>
      <c r="X660" s="14" t="s">
        <v>288</v>
      </c>
      <c r="Y660" s="14" t="s">
        <v>288</v>
      </c>
      <c r="Z660" s="14" t="s">
        <v>288</v>
      </c>
      <c r="AA660" s="14" t="s">
        <v>7</v>
      </c>
      <c r="AB660" s="14" t="s">
        <v>3211</v>
      </c>
      <c r="AC660" s="14" t="s">
        <v>8</v>
      </c>
      <c r="AD660" s="14" t="s">
        <v>32</v>
      </c>
      <c r="AE660" s="14" t="s">
        <v>5</v>
      </c>
      <c r="AF660" s="14" t="s">
        <v>290</v>
      </c>
      <c r="AG660" s="14" t="s">
        <v>291</v>
      </c>
      <c r="AH660" s="14" t="s">
        <v>3212</v>
      </c>
      <c r="AI660">
        <v>47640088</v>
      </c>
      <c r="AJ660" s="16">
        <v>45439.823912037034</v>
      </c>
      <c r="AK660">
        <v>1</v>
      </c>
      <c r="AL660">
        <v>143.81</v>
      </c>
      <c r="AM660">
        <v>25.89</v>
      </c>
      <c r="AN660">
        <v>169.7</v>
      </c>
      <c r="AO660" s="14" t="e">
        <f>VLOOKUP(PaquetesTramos_estados_1[[#This Row],[tienda_stock]],#REF!,2,0)</f>
        <v>#REF!</v>
      </c>
      <c r="AP660" s="18">
        <v>1.0138888888888888</v>
      </c>
      <c r="AQ660" s="19">
        <f>IF(PaquetesTramos_estados_1[[#This Row],[estado_paquete]]="Empaquetado","listo",PaquetesTramos_estados_1[[#This Row],[pagado]]+(PaquetesTramos_estados_1[[#This Row],[Lead Time]]-1))</f>
        <v>45439.837800925925</v>
      </c>
      <c r="AR660" s="16" t="e">
        <f ca="1">IF(PaquetesTramos_estados_1[[#This Row],[estado_paquete]]="empaquetado","listo",TEXT((DAY(TODAY())-DAY(PaquetesTramos_estados_1[[#This Row],[pagado]])),"dd")&amp;" Dias")</f>
        <v>#VALUE!</v>
      </c>
      <c r="AS660" s="14" t="str">
        <f ca="1">IF(PaquetesTramos_estados_1[[#This Row],[estado_paquete]]="Empaquetado","listo",IF(NOW()&lt;PaquetesTramos_estados_1[[#This Row],[TimeLimite]],"Dentro de Tiempo","Fuera de Tiempo"))</f>
        <v>Fuera de Tiempo</v>
      </c>
      <c r="AT660" s="19" t="str">
        <f t="shared" si="10"/>
        <v>19:46</v>
      </c>
    </row>
    <row r="661" spans="1:46" x14ac:dyDescent="0.25">
      <c r="A661" s="14" t="s">
        <v>3213</v>
      </c>
      <c r="B661" s="14" t="s">
        <v>292</v>
      </c>
      <c r="C661" s="14" t="s">
        <v>288</v>
      </c>
      <c r="D661" s="14" t="s">
        <v>1</v>
      </c>
      <c r="E661" s="14" t="s">
        <v>1</v>
      </c>
      <c r="F661" s="14" t="s">
        <v>113</v>
      </c>
      <c r="G661" s="14" t="s">
        <v>30</v>
      </c>
      <c r="H661" s="14" t="s">
        <v>3214</v>
      </c>
      <c r="I661" s="14" t="s">
        <v>288</v>
      </c>
      <c r="J661" s="15">
        <v>45441</v>
      </c>
      <c r="K661" s="14" t="s">
        <v>3215</v>
      </c>
      <c r="L661" s="16">
        <v>45440.025543981479</v>
      </c>
      <c r="M661" s="16">
        <v>45440.309259259258</v>
      </c>
      <c r="N661" s="16"/>
      <c r="O661" s="14" t="s">
        <v>288</v>
      </c>
      <c r="P661" s="14" t="s">
        <v>288</v>
      </c>
      <c r="Q661" s="14" t="s">
        <v>288</v>
      </c>
      <c r="R661" s="14" t="s">
        <v>288</v>
      </c>
      <c r="S661" s="14" t="s">
        <v>288</v>
      </c>
      <c r="T661" s="14" t="s">
        <v>292</v>
      </c>
      <c r="U661" s="14" t="s">
        <v>5</v>
      </c>
      <c r="V661" s="14" t="s">
        <v>87</v>
      </c>
      <c r="W661" s="14" t="s">
        <v>288</v>
      </c>
      <c r="X661" s="14" t="s">
        <v>288</v>
      </c>
      <c r="Y661" s="14" t="s">
        <v>288</v>
      </c>
      <c r="Z661" s="14" t="s">
        <v>288</v>
      </c>
      <c r="AA661" s="14" t="s">
        <v>7</v>
      </c>
      <c r="AB661" s="14" t="s">
        <v>3216</v>
      </c>
      <c r="AC661" s="14" t="s">
        <v>8</v>
      </c>
      <c r="AD661" s="14" t="s">
        <v>27</v>
      </c>
      <c r="AE661" s="14" t="s">
        <v>5</v>
      </c>
      <c r="AF661" s="14" t="s">
        <v>290</v>
      </c>
      <c r="AG661" s="14" t="s">
        <v>291</v>
      </c>
      <c r="AH661" s="14" t="s">
        <v>3217</v>
      </c>
      <c r="AI661">
        <v>43121372</v>
      </c>
      <c r="AJ661" s="16">
        <v>45440.025543981479</v>
      </c>
      <c r="AK661">
        <v>1</v>
      </c>
      <c r="AL661">
        <v>121.44</v>
      </c>
      <c r="AM661">
        <v>21.86</v>
      </c>
      <c r="AN661">
        <v>143.30000000000001</v>
      </c>
      <c r="AO661" s="14" t="e">
        <f>VLOOKUP(PaquetesTramos_estados_1[[#This Row],[tienda_stock]],#REF!,2,0)</f>
        <v>#REF!</v>
      </c>
      <c r="AP661" s="18">
        <v>1.0138888888888888</v>
      </c>
      <c r="AQ661" s="19" t="str">
        <f>IF(PaquetesTramos_estados_1[[#This Row],[estado_paquete]]="Empaquetado","listo",PaquetesTramos_estados_1[[#This Row],[pagado]]+(PaquetesTramos_estados_1[[#This Row],[Lead Time]]-1))</f>
        <v>listo</v>
      </c>
      <c r="AR661" s="16" t="str">
        <f ca="1">IF(PaquetesTramos_estados_1[[#This Row],[estado_paquete]]="empaquetado","listo",TEXT((DAY(TODAY())-DAY(PaquetesTramos_estados_1[[#This Row],[pagado]])),"dd")&amp;" Dias")</f>
        <v>listo</v>
      </c>
      <c r="AS661" s="14" t="str">
        <f ca="1">IF(PaquetesTramos_estados_1[[#This Row],[estado_paquete]]="Empaquetado","listo",IF(NOW()&lt;PaquetesTramos_estados_1[[#This Row],[TimeLimite]],"Dentro de Tiempo","Fuera de Tiempo"))</f>
        <v>listo</v>
      </c>
      <c r="AT661" s="19" t="str">
        <f t="shared" si="10"/>
        <v>00:36</v>
      </c>
    </row>
    <row r="662" spans="1:46" x14ac:dyDescent="0.25">
      <c r="A662" s="14" t="s">
        <v>3475</v>
      </c>
      <c r="B662" s="14" t="s">
        <v>292</v>
      </c>
      <c r="C662" s="14" t="s">
        <v>2292</v>
      </c>
      <c r="D662" s="14" t="s">
        <v>115</v>
      </c>
      <c r="E662" s="14" t="s">
        <v>205</v>
      </c>
      <c r="F662" s="14" t="s">
        <v>206</v>
      </c>
      <c r="G662" s="14" t="s">
        <v>35</v>
      </c>
      <c r="H662" s="14" t="s">
        <v>288</v>
      </c>
      <c r="I662" s="14" t="s">
        <v>288</v>
      </c>
      <c r="J662" s="15">
        <v>45443</v>
      </c>
      <c r="K662" s="14" t="s">
        <v>3476</v>
      </c>
      <c r="L662" s="16">
        <v>45438.543483796297</v>
      </c>
      <c r="M662" s="16">
        <v>45439.354027777779</v>
      </c>
      <c r="N662" s="16"/>
      <c r="O662" s="14" t="s">
        <v>288</v>
      </c>
      <c r="P662" s="14" t="s">
        <v>288</v>
      </c>
      <c r="Q662" s="14" t="s">
        <v>288</v>
      </c>
      <c r="R662" s="14" t="s">
        <v>288</v>
      </c>
      <c r="S662" s="14" t="s">
        <v>288</v>
      </c>
      <c r="T662" s="14" t="s">
        <v>292</v>
      </c>
      <c r="U662" s="14" t="s">
        <v>5</v>
      </c>
      <c r="V662" s="14" t="s">
        <v>6</v>
      </c>
      <c r="W662" s="14" t="s">
        <v>2292</v>
      </c>
      <c r="X662" s="14" t="s">
        <v>115</v>
      </c>
      <c r="Y662" s="14" t="s">
        <v>205</v>
      </c>
      <c r="Z662" s="14" t="s">
        <v>206</v>
      </c>
      <c r="AA662" s="14" t="s">
        <v>56</v>
      </c>
      <c r="AB662" s="14" t="s">
        <v>3477</v>
      </c>
      <c r="AC662" s="14" t="s">
        <v>8</v>
      </c>
      <c r="AD662" s="14" t="s">
        <v>10</v>
      </c>
      <c r="AE662" s="14" t="s">
        <v>2292</v>
      </c>
      <c r="AF662" s="14" t="s">
        <v>296</v>
      </c>
      <c r="AG662" s="14" t="s">
        <v>291</v>
      </c>
      <c r="AH662" s="14" t="s">
        <v>3478</v>
      </c>
      <c r="AI662">
        <v>70669584</v>
      </c>
      <c r="AJ662" s="16">
        <v>45438.543483796297</v>
      </c>
      <c r="AK662">
        <v>14</v>
      </c>
      <c r="AL662">
        <v>1561.9</v>
      </c>
      <c r="AM662">
        <v>0</v>
      </c>
      <c r="AN662">
        <v>1561.9</v>
      </c>
      <c r="AO662" s="14" t="e">
        <f>VLOOKUP(PaquetesTramos_estados_1[[#This Row],[tienda_stock]],#REF!,2,0)</f>
        <v>#REF!</v>
      </c>
      <c r="AP662" s="18">
        <v>1.0138888888888888</v>
      </c>
      <c r="AQ662" s="19" t="str">
        <f>IF(PaquetesTramos_estados_1[[#This Row],[estado_paquete]]="Empaquetado","listo",PaquetesTramos_estados_1[[#This Row],[pagado]]+(PaquetesTramos_estados_1[[#This Row],[Lead Time]]-1))</f>
        <v>listo</v>
      </c>
      <c r="AR662" s="16" t="str">
        <f ca="1">IF(PaquetesTramos_estados_1[[#This Row],[estado_paquete]]="empaquetado","listo",TEXT((DAY(TODAY())-DAY(PaquetesTramos_estados_1[[#This Row],[pagado]])),"dd")&amp;" Dias")</f>
        <v>listo</v>
      </c>
      <c r="AS662" s="14" t="str">
        <f ca="1">IF(PaquetesTramos_estados_1[[#This Row],[estado_paquete]]="Empaquetado","listo",IF(NOW()&lt;PaquetesTramos_estados_1[[#This Row],[TimeLimite]],"Dentro de Tiempo","Fuera de Tiempo"))</f>
        <v>listo</v>
      </c>
      <c r="AT662" s="19" t="str">
        <f t="shared" si="10"/>
        <v>13:02</v>
      </c>
    </row>
    <row r="663" spans="1:46" x14ac:dyDescent="0.25">
      <c r="A663" s="14" t="s">
        <v>3226</v>
      </c>
      <c r="B663" s="14" t="s">
        <v>292</v>
      </c>
      <c r="C663" s="14" t="s">
        <v>84</v>
      </c>
      <c r="D663" s="14" t="s">
        <v>81</v>
      </c>
      <c r="E663" s="14" t="s">
        <v>82</v>
      </c>
      <c r="F663" s="14" t="s">
        <v>82</v>
      </c>
      <c r="G663" s="14" t="s">
        <v>3</v>
      </c>
      <c r="H663" s="14" t="s">
        <v>288</v>
      </c>
      <c r="I663" s="14" t="s">
        <v>288</v>
      </c>
      <c r="J663" s="15">
        <v>45440</v>
      </c>
      <c r="K663" s="14" t="s">
        <v>3227</v>
      </c>
      <c r="L663" s="16">
        <v>45438.773020833331</v>
      </c>
      <c r="M663" s="16">
        <v>45439.511087962965</v>
      </c>
      <c r="N663" s="16"/>
      <c r="O663" s="14" t="s">
        <v>288</v>
      </c>
      <c r="P663" s="14" t="s">
        <v>288</v>
      </c>
      <c r="Q663" s="14" t="s">
        <v>288</v>
      </c>
      <c r="R663" s="14" t="s">
        <v>288</v>
      </c>
      <c r="S663" s="14" t="s">
        <v>288</v>
      </c>
      <c r="T663" s="14" t="s">
        <v>292</v>
      </c>
      <c r="U663" s="14" t="s">
        <v>151</v>
      </c>
      <c r="V663" s="14" t="s">
        <v>6</v>
      </c>
      <c r="W663" s="14" t="s">
        <v>84</v>
      </c>
      <c r="X663" s="14" t="s">
        <v>81</v>
      </c>
      <c r="Y663" s="14" t="s">
        <v>82</v>
      </c>
      <c r="Z663" s="14" t="s">
        <v>82</v>
      </c>
      <c r="AA663" s="14" t="s">
        <v>7</v>
      </c>
      <c r="AB663" s="14" t="s">
        <v>3228</v>
      </c>
      <c r="AC663" s="14" t="s">
        <v>8</v>
      </c>
      <c r="AD663" s="14" t="s">
        <v>10</v>
      </c>
      <c r="AE663" s="14" t="s">
        <v>84</v>
      </c>
      <c r="AF663" s="14" t="s">
        <v>290</v>
      </c>
      <c r="AG663" s="14" t="s">
        <v>291</v>
      </c>
      <c r="AH663" s="14" t="s">
        <v>3229</v>
      </c>
      <c r="AI663">
        <v>48319966</v>
      </c>
      <c r="AJ663" s="16">
        <v>45438.773020833331</v>
      </c>
      <c r="AK663">
        <v>1</v>
      </c>
      <c r="AL663">
        <v>35.42</v>
      </c>
      <c r="AM663">
        <v>6.38</v>
      </c>
      <c r="AN663">
        <v>41.8</v>
      </c>
      <c r="AO663" s="14" t="e">
        <f>VLOOKUP(PaquetesTramos_estados_1[[#This Row],[tienda_stock]],#REF!,2,0)</f>
        <v>#REF!</v>
      </c>
      <c r="AP663" s="18">
        <v>1.0138888888888888</v>
      </c>
      <c r="AQ663" s="19" t="str">
        <f>IF(PaquetesTramos_estados_1[[#This Row],[estado_paquete]]="Empaquetado","listo",PaquetesTramos_estados_1[[#This Row],[pagado]]+(PaquetesTramos_estados_1[[#This Row],[Lead Time]]-1))</f>
        <v>listo</v>
      </c>
      <c r="AR663" s="16" t="str">
        <f ca="1">IF(PaquetesTramos_estados_1[[#This Row],[estado_paquete]]="empaquetado","listo",TEXT((DAY(TODAY())-DAY(PaquetesTramos_estados_1[[#This Row],[pagado]])),"dd")&amp;" Dias")</f>
        <v>listo</v>
      </c>
      <c r="AS663" s="14" t="str">
        <f ca="1">IF(PaquetesTramos_estados_1[[#This Row],[estado_paquete]]="Empaquetado","listo",IF(NOW()&lt;PaquetesTramos_estados_1[[#This Row],[TimeLimite]],"Dentro de Tiempo","Fuera de Tiempo"))</f>
        <v>listo</v>
      </c>
      <c r="AT663" s="19" t="str">
        <f t="shared" si="10"/>
        <v>18:33</v>
      </c>
    </row>
    <row r="664" spans="1:46" x14ac:dyDescent="0.25">
      <c r="A664" s="14" t="s">
        <v>3230</v>
      </c>
      <c r="B664" s="14" t="s">
        <v>292</v>
      </c>
      <c r="C664" s="14" t="s">
        <v>288</v>
      </c>
      <c r="D664" s="14" t="s">
        <v>91</v>
      </c>
      <c r="E664" s="14" t="s">
        <v>91</v>
      </c>
      <c r="F664" s="14" t="s">
        <v>315</v>
      </c>
      <c r="G664" s="14" t="s">
        <v>30</v>
      </c>
      <c r="H664" s="14" t="s">
        <v>3231</v>
      </c>
      <c r="I664" s="14" t="s">
        <v>288</v>
      </c>
      <c r="J664" s="15">
        <v>45443</v>
      </c>
      <c r="K664" s="14" t="s">
        <v>3232</v>
      </c>
      <c r="L664" s="16">
        <v>45439.47042824074</v>
      </c>
      <c r="M664" s="16">
        <v>45440.314189814817</v>
      </c>
      <c r="N664" s="16"/>
      <c r="O664" s="14" t="s">
        <v>288</v>
      </c>
      <c r="P664" s="14" t="s">
        <v>288</v>
      </c>
      <c r="Q664" s="14" t="s">
        <v>288</v>
      </c>
      <c r="R664" s="14" t="s">
        <v>288</v>
      </c>
      <c r="S664" s="14" t="s">
        <v>288</v>
      </c>
      <c r="T664" s="14" t="s">
        <v>292</v>
      </c>
      <c r="U664" s="14" t="s">
        <v>41</v>
      </c>
      <c r="V664" s="14" t="s">
        <v>87</v>
      </c>
      <c r="W664" s="14" t="s">
        <v>288</v>
      </c>
      <c r="X664" s="14" t="s">
        <v>288</v>
      </c>
      <c r="Y664" s="14" t="s">
        <v>288</v>
      </c>
      <c r="Z664" s="14" t="s">
        <v>288</v>
      </c>
      <c r="AA664" s="14" t="s">
        <v>7</v>
      </c>
      <c r="AB664" s="14" t="s">
        <v>3233</v>
      </c>
      <c r="AC664" s="14" t="s">
        <v>8</v>
      </c>
      <c r="AD664" s="14" t="s">
        <v>93</v>
      </c>
      <c r="AE664" s="14" t="s">
        <v>5</v>
      </c>
      <c r="AF664" s="14" t="s">
        <v>290</v>
      </c>
      <c r="AG664" s="14" t="s">
        <v>291</v>
      </c>
      <c r="AH664" s="14" t="s">
        <v>3234</v>
      </c>
      <c r="AI664">
        <v>44802656</v>
      </c>
      <c r="AJ664" s="16">
        <v>45439.47042824074</v>
      </c>
      <c r="AK664">
        <v>1</v>
      </c>
      <c r="AL664">
        <v>43.9</v>
      </c>
      <c r="AM664">
        <v>7.9</v>
      </c>
      <c r="AN664">
        <v>51.8</v>
      </c>
      <c r="AO664" s="14" t="e">
        <f>VLOOKUP(PaquetesTramos_estados_1[[#This Row],[tienda_stock]],#REF!,2,0)</f>
        <v>#REF!</v>
      </c>
      <c r="AP664" s="18">
        <v>1.0138888888888888</v>
      </c>
      <c r="AQ664" s="19" t="str">
        <f>IF(PaquetesTramos_estados_1[[#This Row],[estado_paquete]]="Empaquetado","listo",PaquetesTramos_estados_1[[#This Row],[pagado]]+(PaquetesTramos_estados_1[[#This Row],[Lead Time]]-1))</f>
        <v>listo</v>
      </c>
      <c r="AR664" s="16" t="str">
        <f ca="1">IF(PaquetesTramos_estados_1[[#This Row],[estado_paquete]]="empaquetado","listo",TEXT((DAY(TODAY())-DAY(PaquetesTramos_estados_1[[#This Row],[pagado]])),"dd")&amp;" Dias")</f>
        <v>listo</v>
      </c>
      <c r="AS664" s="14" t="str">
        <f ca="1">IF(PaquetesTramos_estados_1[[#This Row],[estado_paquete]]="Empaquetado","listo",IF(NOW()&lt;PaquetesTramos_estados_1[[#This Row],[TimeLimite]],"Dentro de Tiempo","Fuera de Tiempo"))</f>
        <v>listo</v>
      </c>
      <c r="AT664" s="19" t="str">
        <f t="shared" si="10"/>
        <v>11:17</v>
      </c>
    </row>
    <row r="665" spans="1:46" x14ac:dyDescent="0.25">
      <c r="A665" s="14" t="s">
        <v>3235</v>
      </c>
      <c r="B665" s="14" t="s">
        <v>17</v>
      </c>
      <c r="C665" s="14" t="s">
        <v>5</v>
      </c>
      <c r="D665" s="14" t="s">
        <v>1</v>
      </c>
      <c r="E665" s="14" t="s">
        <v>1</v>
      </c>
      <c r="F665" s="14" t="s">
        <v>19</v>
      </c>
      <c r="G665" s="14" t="s">
        <v>3</v>
      </c>
      <c r="H665" s="14" t="s">
        <v>288</v>
      </c>
      <c r="I665" s="14" t="s">
        <v>288</v>
      </c>
      <c r="J665" s="15">
        <v>45444</v>
      </c>
      <c r="K665" s="14" t="s">
        <v>3236</v>
      </c>
      <c r="L665" s="16">
        <v>45439.48164351852</v>
      </c>
      <c r="M665" s="16"/>
      <c r="N665" s="16"/>
      <c r="O665" s="14" t="s">
        <v>288</v>
      </c>
      <c r="P665" s="14" t="s">
        <v>288</v>
      </c>
      <c r="Q665" s="14" t="s">
        <v>288</v>
      </c>
      <c r="R665" s="14" t="s">
        <v>288</v>
      </c>
      <c r="S665" s="14" t="s">
        <v>288</v>
      </c>
      <c r="T665" s="14" t="s">
        <v>17</v>
      </c>
      <c r="U665" s="14" t="s">
        <v>18</v>
      </c>
      <c r="V665" s="14" t="s">
        <v>6</v>
      </c>
      <c r="W665" s="14" t="s">
        <v>135</v>
      </c>
      <c r="X665" s="14" t="s">
        <v>81</v>
      </c>
      <c r="Y665" s="14" t="s">
        <v>185</v>
      </c>
      <c r="Z665" s="14" t="s">
        <v>186</v>
      </c>
      <c r="AA665" s="14" t="s">
        <v>56</v>
      </c>
      <c r="AB665" s="14" t="s">
        <v>3237</v>
      </c>
      <c r="AC665" s="14" t="s">
        <v>8</v>
      </c>
      <c r="AD665" s="14" t="s">
        <v>93</v>
      </c>
      <c r="AE665" s="14" t="s">
        <v>135</v>
      </c>
      <c r="AF665" s="14" t="s">
        <v>290</v>
      </c>
      <c r="AG665" s="14" t="s">
        <v>291</v>
      </c>
      <c r="AH665" s="14" t="s">
        <v>3238</v>
      </c>
      <c r="AI665">
        <v>48561219</v>
      </c>
      <c r="AJ665" s="16">
        <v>45439.48164351852</v>
      </c>
      <c r="AK665">
        <v>2</v>
      </c>
      <c r="AL665">
        <v>175.08</v>
      </c>
      <c r="AM665">
        <v>31.52</v>
      </c>
      <c r="AN665">
        <v>206.6</v>
      </c>
      <c r="AO665" s="14" t="e">
        <f>VLOOKUP(PaquetesTramos_estados_1[[#This Row],[tienda_stock]],#REF!,2,0)</f>
        <v>#REF!</v>
      </c>
      <c r="AP665" s="18">
        <v>1.0138888888888888</v>
      </c>
      <c r="AQ665" s="19">
        <f>IF(PaquetesTramos_estados_1[[#This Row],[estado_paquete]]="Empaquetado","listo",PaquetesTramos_estados_1[[#This Row],[pagado]]+(PaquetesTramos_estados_1[[#This Row],[Lead Time]]-1))</f>
        <v>45439.495532407411</v>
      </c>
      <c r="AR665" s="16" t="e">
        <f ca="1">IF(PaquetesTramos_estados_1[[#This Row],[estado_paquete]]="empaquetado","listo",TEXT((DAY(TODAY())-DAY(PaquetesTramos_estados_1[[#This Row],[pagado]])),"dd")&amp;" Dias")</f>
        <v>#VALUE!</v>
      </c>
      <c r="AS6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665" s="19" t="str">
        <f t="shared" si="10"/>
        <v>11:33</v>
      </c>
    </row>
    <row r="666" spans="1:46" x14ac:dyDescent="0.25">
      <c r="A666" s="14" t="s">
        <v>3239</v>
      </c>
      <c r="B666" s="14" t="s">
        <v>292</v>
      </c>
      <c r="C666" s="14" t="s">
        <v>114</v>
      </c>
      <c r="D666" s="14" t="s">
        <v>115</v>
      </c>
      <c r="E666" s="14" t="s">
        <v>116</v>
      </c>
      <c r="F666" s="14" t="s">
        <v>117</v>
      </c>
      <c r="G666" s="14" t="s">
        <v>35</v>
      </c>
      <c r="H666" s="14" t="s">
        <v>288</v>
      </c>
      <c r="I666" s="14" t="s">
        <v>288</v>
      </c>
      <c r="J666" s="15">
        <v>45444</v>
      </c>
      <c r="K666" s="14" t="s">
        <v>3240</v>
      </c>
      <c r="L666" s="16">
        <v>45439.609791666669</v>
      </c>
      <c r="M666" s="16">
        <v>45440.210520833331</v>
      </c>
      <c r="N666" s="16"/>
      <c r="O666" s="14" t="s">
        <v>288</v>
      </c>
      <c r="P666" s="14" t="s">
        <v>288</v>
      </c>
      <c r="Q666" s="14" t="s">
        <v>288</v>
      </c>
      <c r="R666" s="14" t="s">
        <v>288</v>
      </c>
      <c r="S666" s="14" t="s">
        <v>288</v>
      </c>
      <c r="T666" s="14" t="s">
        <v>292</v>
      </c>
      <c r="U666" s="14" t="s">
        <v>5</v>
      </c>
      <c r="V666" s="14" t="s">
        <v>6</v>
      </c>
      <c r="W666" s="14" t="s">
        <v>114</v>
      </c>
      <c r="X666" s="14" t="s">
        <v>115</v>
      </c>
      <c r="Y666" s="14" t="s">
        <v>116</v>
      </c>
      <c r="Z666" s="14" t="s">
        <v>117</v>
      </c>
      <c r="AA666" s="14" t="s">
        <v>7</v>
      </c>
      <c r="AB666" s="14" t="s">
        <v>3241</v>
      </c>
      <c r="AC666" s="14" t="s">
        <v>8</v>
      </c>
      <c r="AD666" s="14" t="s">
        <v>32</v>
      </c>
      <c r="AE666" s="14" t="s">
        <v>5</v>
      </c>
      <c r="AF666" s="14" t="s">
        <v>290</v>
      </c>
      <c r="AG666" s="14" t="s">
        <v>291</v>
      </c>
      <c r="AH666" s="14" t="s">
        <v>3242</v>
      </c>
      <c r="AI666">
        <v>73955726</v>
      </c>
      <c r="AJ666" s="16">
        <v>45439.609791666669</v>
      </c>
      <c r="AK666">
        <v>1</v>
      </c>
      <c r="AL666">
        <v>145.08000000000001</v>
      </c>
      <c r="AM666">
        <v>26.12</v>
      </c>
      <c r="AN666">
        <v>171.2</v>
      </c>
      <c r="AO666" s="14" t="e">
        <f>VLOOKUP(PaquetesTramos_estados_1[[#This Row],[tienda_stock]],#REF!,2,0)</f>
        <v>#REF!</v>
      </c>
      <c r="AP666" s="18">
        <v>1.0138888888888888</v>
      </c>
      <c r="AQ666" s="19" t="str">
        <f>IF(PaquetesTramos_estados_1[[#This Row],[estado_paquete]]="Empaquetado","listo",PaquetesTramos_estados_1[[#This Row],[pagado]]+(PaquetesTramos_estados_1[[#This Row],[Lead Time]]-1))</f>
        <v>listo</v>
      </c>
      <c r="AR666" s="16" t="str">
        <f ca="1">IF(PaquetesTramos_estados_1[[#This Row],[estado_paquete]]="empaquetado","listo",TEXT((DAY(TODAY())-DAY(PaquetesTramos_estados_1[[#This Row],[pagado]])),"dd")&amp;" Dias")</f>
        <v>listo</v>
      </c>
      <c r="AS666" s="14" t="str">
        <f ca="1">IF(PaquetesTramos_estados_1[[#This Row],[estado_paquete]]="Empaquetado","listo",IF(NOW()&lt;PaquetesTramos_estados_1[[#This Row],[TimeLimite]],"Dentro de Tiempo","Fuera de Tiempo"))</f>
        <v>listo</v>
      </c>
      <c r="AT666" s="19" t="str">
        <f t="shared" si="10"/>
        <v>14:38</v>
      </c>
    </row>
    <row r="667" spans="1:46" x14ac:dyDescent="0.25">
      <c r="A667" s="14" t="s">
        <v>3243</v>
      </c>
      <c r="B667" s="14" t="s">
        <v>292</v>
      </c>
      <c r="C667" s="14" t="s">
        <v>71</v>
      </c>
      <c r="D667" s="14" t="s">
        <v>69</v>
      </c>
      <c r="E667" s="14" t="s">
        <v>70</v>
      </c>
      <c r="F667" s="14" t="s">
        <v>70</v>
      </c>
      <c r="G667" s="14" t="s">
        <v>35</v>
      </c>
      <c r="H667" s="14" t="s">
        <v>288</v>
      </c>
      <c r="I667" s="14" t="s">
        <v>288</v>
      </c>
      <c r="J667" s="15">
        <v>45443</v>
      </c>
      <c r="K667" s="14" t="s">
        <v>3244</v>
      </c>
      <c r="L667" s="16">
        <v>45439.640347222223</v>
      </c>
      <c r="M667" s="16">
        <v>45439.752766203703</v>
      </c>
      <c r="N667" s="16"/>
      <c r="O667" s="14" t="s">
        <v>288</v>
      </c>
      <c r="P667" s="14" t="s">
        <v>288</v>
      </c>
      <c r="Q667" s="14" t="s">
        <v>288</v>
      </c>
      <c r="R667" s="14" t="s">
        <v>288</v>
      </c>
      <c r="S667" s="14" t="s">
        <v>288</v>
      </c>
      <c r="T667" s="14" t="s">
        <v>292</v>
      </c>
      <c r="U667" s="14" t="s">
        <v>5</v>
      </c>
      <c r="V667" s="14" t="s">
        <v>6</v>
      </c>
      <c r="W667" s="14" t="s">
        <v>71</v>
      </c>
      <c r="X667" s="14" t="s">
        <v>69</v>
      </c>
      <c r="Y667" s="14" t="s">
        <v>70</v>
      </c>
      <c r="Z667" s="14" t="s">
        <v>70</v>
      </c>
      <c r="AA667" s="14" t="s">
        <v>7</v>
      </c>
      <c r="AB667" s="14" t="s">
        <v>3245</v>
      </c>
      <c r="AC667" s="14" t="s">
        <v>8</v>
      </c>
      <c r="AD667" s="14" t="s">
        <v>9</v>
      </c>
      <c r="AE667" s="14" t="s">
        <v>71</v>
      </c>
      <c r="AF667" s="14" t="s">
        <v>290</v>
      </c>
      <c r="AG667" s="14" t="s">
        <v>291</v>
      </c>
      <c r="AH667" s="14" t="s">
        <v>3246</v>
      </c>
      <c r="AI667">
        <v>20049503</v>
      </c>
      <c r="AJ667" s="16">
        <v>45439.640347222223</v>
      </c>
      <c r="AK667">
        <v>1</v>
      </c>
      <c r="AL667">
        <v>105.76</v>
      </c>
      <c r="AM667">
        <v>19.04</v>
      </c>
      <c r="AN667">
        <v>124.8</v>
      </c>
      <c r="AO667" s="14" t="e">
        <f>VLOOKUP(PaquetesTramos_estados_1[[#This Row],[tienda_stock]],#REF!,2,0)</f>
        <v>#REF!</v>
      </c>
      <c r="AP667" s="18">
        <v>1.0138888888888888</v>
      </c>
      <c r="AQ667" s="19" t="str">
        <f>IF(PaquetesTramos_estados_1[[#This Row],[estado_paquete]]="Empaquetado","listo",PaquetesTramos_estados_1[[#This Row],[pagado]]+(PaquetesTramos_estados_1[[#This Row],[Lead Time]]-1))</f>
        <v>listo</v>
      </c>
      <c r="AR667" s="16" t="str">
        <f ca="1">IF(PaquetesTramos_estados_1[[#This Row],[estado_paquete]]="empaquetado","listo",TEXT((DAY(TODAY())-DAY(PaquetesTramos_estados_1[[#This Row],[pagado]])),"dd")&amp;" Dias")</f>
        <v>listo</v>
      </c>
      <c r="AS667" s="14" t="str">
        <f ca="1">IF(PaquetesTramos_estados_1[[#This Row],[estado_paquete]]="Empaquetado","listo",IF(NOW()&lt;PaquetesTramos_estados_1[[#This Row],[TimeLimite]],"Dentro de Tiempo","Fuera de Tiempo"))</f>
        <v>listo</v>
      </c>
      <c r="AT667" s="19" t="str">
        <f t="shared" si="10"/>
        <v>15:22</v>
      </c>
    </row>
    <row r="668" spans="1:46" x14ac:dyDescent="0.25">
      <c r="A668" s="14" t="s">
        <v>3247</v>
      </c>
      <c r="B668" s="14" t="s">
        <v>292</v>
      </c>
      <c r="C668" s="14" t="s">
        <v>151</v>
      </c>
      <c r="D668" s="14" t="s">
        <v>81</v>
      </c>
      <c r="E668" s="14" t="s">
        <v>82</v>
      </c>
      <c r="F668" s="14" t="s">
        <v>82</v>
      </c>
      <c r="G668" s="14" t="s">
        <v>3</v>
      </c>
      <c r="H668" s="14" t="s">
        <v>288</v>
      </c>
      <c r="I668" s="14" t="s">
        <v>288</v>
      </c>
      <c r="J668" s="15">
        <v>45441</v>
      </c>
      <c r="K668" s="14" t="s">
        <v>3248</v>
      </c>
      <c r="L668" s="16">
        <v>45439.447129629632</v>
      </c>
      <c r="M668" s="16">
        <v>45439.456689814811</v>
      </c>
      <c r="N668" s="16"/>
      <c r="O668" s="14" t="s">
        <v>288</v>
      </c>
      <c r="P668" s="14" t="s">
        <v>288</v>
      </c>
      <c r="Q668" s="14" t="s">
        <v>288</v>
      </c>
      <c r="R668" s="14" t="s">
        <v>288</v>
      </c>
      <c r="S668" s="14" t="s">
        <v>288</v>
      </c>
      <c r="T668" s="14" t="s">
        <v>292</v>
      </c>
      <c r="U668" s="14" t="s">
        <v>84</v>
      </c>
      <c r="V668" s="14" t="s">
        <v>6</v>
      </c>
      <c r="W668" s="14" t="s">
        <v>151</v>
      </c>
      <c r="X668" s="14" t="s">
        <v>81</v>
      </c>
      <c r="Y668" s="14" t="s">
        <v>82</v>
      </c>
      <c r="Z668" s="14" t="s">
        <v>82</v>
      </c>
      <c r="AA668" s="14" t="s">
        <v>7</v>
      </c>
      <c r="AB668" s="14" t="s">
        <v>3249</v>
      </c>
      <c r="AC668" s="14" t="s">
        <v>8</v>
      </c>
      <c r="AD668" s="14" t="s">
        <v>27</v>
      </c>
      <c r="AE668" s="14" t="s">
        <v>5</v>
      </c>
      <c r="AF668" s="14" t="s">
        <v>290</v>
      </c>
      <c r="AG668" s="14" t="s">
        <v>291</v>
      </c>
      <c r="AH668" s="14" t="s">
        <v>3250</v>
      </c>
      <c r="AI668">
        <v>47474507</v>
      </c>
      <c r="AJ668" s="16">
        <v>45439.447129629632</v>
      </c>
      <c r="AK668">
        <v>10</v>
      </c>
      <c r="AL668">
        <v>771.76</v>
      </c>
      <c r="AM668">
        <v>138.94</v>
      </c>
      <c r="AN668">
        <v>910.7</v>
      </c>
      <c r="AO668" s="14" t="e">
        <f>VLOOKUP(PaquetesTramos_estados_1[[#This Row],[tienda_stock]],#REF!,2,0)</f>
        <v>#REF!</v>
      </c>
      <c r="AP668" s="18">
        <v>1.0138888888888888</v>
      </c>
      <c r="AQ668" s="19" t="str">
        <f>IF(PaquetesTramos_estados_1[[#This Row],[estado_paquete]]="Empaquetado","listo",PaquetesTramos_estados_1[[#This Row],[pagado]]+(PaquetesTramos_estados_1[[#This Row],[Lead Time]]-1))</f>
        <v>listo</v>
      </c>
      <c r="AR668" s="16" t="str">
        <f ca="1">IF(PaquetesTramos_estados_1[[#This Row],[estado_paquete]]="empaquetado","listo",TEXT((DAY(TODAY())-DAY(PaquetesTramos_estados_1[[#This Row],[pagado]])),"dd")&amp;" Dias")</f>
        <v>listo</v>
      </c>
      <c r="AS668" s="14" t="str">
        <f ca="1">IF(PaquetesTramos_estados_1[[#This Row],[estado_paquete]]="Empaquetado","listo",IF(NOW()&lt;PaquetesTramos_estados_1[[#This Row],[TimeLimite]],"Dentro de Tiempo","Fuera de Tiempo"))</f>
        <v>listo</v>
      </c>
      <c r="AT668" s="19" t="str">
        <f t="shared" si="10"/>
        <v>10:43</v>
      </c>
    </row>
    <row r="669" spans="1:46" x14ac:dyDescent="0.25">
      <c r="A669" s="14" t="s">
        <v>3251</v>
      </c>
      <c r="B669" s="14" t="s">
        <v>17</v>
      </c>
      <c r="C669" s="14" t="s">
        <v>5</v>
      </c>
      <c r="D669" s="14" t="s">
        <v>1</v>
      </c>
      <c r="E669" s="14" t="s">
        <v>1</v>
      </c>
      <c r="F669" s="14" t="s">
        <v>19</v>
      </c>
      <c r="G669" s="14" t="s">
        <v>3</v>
      </c>
      <c r="H669" s="14" t="s">
        <v>288</v>
      </c>
      <c r="I669" s="14" t="s">
        <v>288</v>
      </c>
      <c r="J669" s="15">
        <v>45442</v>
      </c>
      <c r="K669" s="14" t="s">
        <v>3252</v>
      </c>
      <c r="L669" s="16">
        <v>45439.666990740741</v>
      </c>
      <c r="M669" s="16"/>
      <c r="N669" s="16"/>
      <c r="O669" s="14" t="s">
        <v>288</v>
      </c>
      <c r="P669" s="14" t="s">
        <v>288</v>
      </c>
      <c r="Q669" s="14" t="s">
        <v>288</v>
      </c>
      <c r="R669" s="14" t="s">
        <v>288</v>
      </c>
      <c r="S669" s="14" t="s">
        <v>288</v>
      </c>
      <c r="T669" s="14" t="s">
        <v>17</v>
      </c>
      <c r="U669" s="14" t="s">
        <v>18</v>
      </c>
      <c r="V669" s="14" t="s">
        <v>6</v>
      </c>
      <c r="W669" s="14" t="s">
        <v>156</v>
      </c>
      <c r="X669" s="14" t="s">
        <v>46</v>
      </c>
      <c r="Y669" s="14" t="s">
        <v>157</v>
      </c>
      <c r="Z669" s="14" t="s">
        <v>158</v>
      </c>
      <c r="AA669" s="14" t="s">
        <v>56</v>
      </c>
      <c r="AB669" s="14" t="s">
        <v>3253</v>
      </c>
      <c r="AC669" s="14" t="s">
        <v>8</v>
      </c>
      <c r="AD669" s="14" t="s">
        <v>10</v>
      </c>
      <c r="AE669" s="14" t="s">
        <v>156</v>
      </c>
      <c r="AF669" s="14" t="s">
        <v>290</v>
      </c>
      <c r="AG669" s="14" t="s">
        <v>291</v>
      </c>
      <c r="AH669" s="14" t="s">
        <v>3254</v>
      </c>
      <c r="AI669">
        <v>76311797</v>
      </c>
      <c r="AJ669" s="16">
        <v>45439.666990740741</v>
      </c>
      <c r="AK669">
        <v>2</v>
      </c>
      <c r="AL669">
        <v>278.3</v>
      </c>
      <c r="AM669">
        <v>50.1</v>
      </c>
      <c r="AN669">
        <v>328.4</v>
      </c>
      <c r="AO669" s="14" t="e">
        <f>VLOOKUP(PaquetesTramos_estados_1[[#This Row],[tienda_stock]],#REF!,2,0)</f>
        <v>#REF!</v>
      </c>
      <c r="AP669" s="18">
        <v>1.0138888888888888</v>
      </c>
      <c r="AQ669" s="19">
        <f>IF(PaquetesTramos_estados_1[[#This Row],[estado_paquete]]="Empaquetado","listo",PaquetesTramos_estados_1[[#This Row],[pagado]]+(PaquetesTramos_estados_1[[#This Row],[Lead Time]]-1))</f>
        <v>45439.680879629632</v>
      </c>
      <c r="AR669" s="16" t="e">
        <f ca="1">IF(PaquetesTramos_estados_1[[#This Row],[estado_paquete]]="empaquetado","listo",TEXT((DAY(TODAY())-DAY(PaquetesTramos_estados_1[[#This Row],[pagado]])),"dd")&amp;" Dias")</f>
        <v>#VALUE!</v>
      </c>
      <c r="AS6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669" s="19" t="str">
        <f t="shared" si="10"/>
        <v>16:00</v>
      </c>
    </row>
    <row r="670" spans="1:46" x14ac:dyDescent="0.25">
      <c r="A670" s="14" t="s">
        <v>3255</v>
      </c>
      <c r="B670" s="14" t="s">
        <v>292</v>
      </c>
      <c r="C670" s="14" t="s">
        <v>156</v>
      </c>
      <c r="D670" s="14" t="s">
        <v>46</v>
      </c>
      <c r="E670" s="14" t="s">
        <v>157</v>
      </c>
      <c r="F670" s="14" t="s">
        <v>158</v>
      </c>
      <c r="G670" s="14" t="s">
        <v>35</v>
      </c>
      <c r="H670" s="14" t="s">
        <v>288</v>
      </c>
      <c r="I670" s="14" t="s">
        <v>288</v>
      </c>
      <c r="J670" s="15">
        <v>45442</v>
      </c>
      <c r="K670" s="14" t="s">
        <v>3256</v>
      </c>
      <c r="L670" s="16">
        <v>45439.666990740741</v>
      </c>
      <c r="M670" s="16">
        <v>45439.831111111111</v>
      </c>
      <c r="N670" s="16"/>
      <c r="O670" s="14" t="s">
        <v>288</v>
      </c>
      <c r="P670" s="14" t="s">
        <v>288</v>
      </c>
      <c r="Q670" s="14" t="s">
        <v>288</v>
      </c>
      <c r="R670" s="14" t="s">
        <v>288</v>
      </c>
      <c r="S670" s="14" t="s">
        <v>288</v>
      </c>
      <c r="T670" s="14" t="s">
        <v>292</v>
      </c>
      <c r="U670" s="14" t="s">
        <v>5</v>
      </c>
      <c r="V670" s="14" t="s">
        <v>6</v>
      </c>
      <c r="W670" s="14" t="s">
        <v>156</v>
      </c>
      <c r="X670" s="14" t="s">
        <v>46</v>
      </c>
      <c r="Y670" s="14" t="s">
        <v>157</v>
      </c>
      <c r="Z670" s="14" t="s">
        <v>158</v>
      </c>
      <c r="AA670" s="14" t="s">
        <v>56</v>
      </c>
      <c r="AB670" s="14" t="s">
        <v>3253</v>
      </c>
      <c r="AC670" s="14" t="s">
        <v>8</v>
      </c>
      <c r="AD670" s="14" t="s">
        <v>10</v>
      </c>
      <c r="AE670" s="14" t="s">
        <v>156</v>
      </c>
      <c r="AF670" s="14" t="s">
        <v>290</v>
      </c>
      <c r="AG670" s="14" t="s">
        <v>291</v>
      </c>
      <c r="AH670" s="14" t="s">
        <v>3254</v>
      </c>
      <c r="AI670">
        <v>76311797</v>
      </c>
      <c r="AJ670" s="16">
        <v>45439.666990740741</v>
      </c>
      <c r="AK670">
        <v>2</v>
      </c>
      <c r="AL670">
        <v>278.3</v>
      </c>
      <c r="AM670">
        <v>50.1</v>
      </c>
      <c r="AN670">
        <v>328.4</v>
      </c>
      <c r="AO670" s="14" t="e">
        <f>VLOOKUP(PaquetesTramos_estados_1[[#This Row],[tienda_stock]],#REF!,2,0)</f>
        <v>#REF!</v>
      </c>
      <c r="AP670" s="18">
        <v>1.0138888888888888</v>
      </c>
      <c r="AQ670" s="19" t="str">
        <f>IF(PaquetesTramos_estados_1[[#This Row],[estado_paquete]]="Empaquetado","listo",PaquetesTramos_estados_1[[#This Row],[pagado]]+(PaquetesTramos_estados_1[[#This Row],[Lead Time]]-1))</f>
        <v>listo</v>
      </c>
      <c r="AR670" s="16" t="str">
        <f ca="1">IF(PaquetesTramos_estados_1[[#This Row],[estado_paquete]]="empaquetado","listo",TEXT((DAY(TODAY())-DAY(PaquetesTramos_estados_1[[#This Row],[pagado]])),"dd")&amp;" Dias")</f>
        <v>listo</v>
      </c>
      <c r="AS670" s="14" t="str">
        <f ca="1">IF(PaquetesTramos_estados_1[[#This Row],[estado_paquete]]="Empaquetado","listo",IF(NOW()&lt;PaquetesTramos_estados_1[[#This Row],[TimeLimite]],"Dentro de Tiempo","Fuera de Tiempo"))</f>
        <v>listo</v>
      </c>
      <c r="AT670" s="19" t="str">
        <f t="shared" si="10"/>
        <v>16:00</v>
      </c>
    </row>
    <row r="671" spans="1:46" x14ac:dyDescent="0.25">
      <c r="A671" s="14" t="s">
        <v>3257</v>
      </c>
      <c r="B671" s="14" t="s">
        <v>292</v>
      </c>
      <c r="C671" s="14" t="s">
        <v>101</v>
      </c>
      <c r="D671" s="14" t="s">
        <v>102</v>
      </c>
      <c r="E671" s="14" t="s">
        <v>103</v>
      </c>
      <c r="F671" s="14" t="s">
        <v>102</v>
      </c>
      <c r="G671" s="14" t="s">
        <v>35</v>
      </c>
      <c r="H671" s="14" t="s">
        <v>288</v>
      </c>
      <c r="I671" s="14" t="s">
        <v>288</v>
      </c>
      <c r="J671" s="15">
        <v>45442</v>
      </c>
      <c r="K671" s="14" t="s">
        <v>3258</v>
      </c>
      <c r="L671" s="16">
        <v>45439.689328703702</v>
      </c>
      <c r="M671" s="16">
        <v>45439.77789351852</v>
      </c>
      <c r="N671" s="16"/>
      <c r="O671" s="14" t="s">
        <v>288</v>
      </c>
      <c r="P671" s="14" t="s">
        <v>288</v>
      </c>
      <c r="Q671" s="14" t="s">
        <v>288</v>
      </c>
      <c r="R671" s="14" t="s">
        <v>288</v>
      </c>
      <c r="S671" s="14" t="s">
        <v>288</v>
      </c>
      <c r="T671" s="14" t="s">
        <v>292</v>
      </c>
      <c r="U671" s="14" t="s">
        <v>5</v>
      </c>
      <c r="V671" s="14" t="s">
        <v>6</v>
      </c>
      <c r="W671" s="14" t="s">
        <v>101</v>
      </c>
      <c r="X671" s="14" t="s">
        <v>102</v>
      </c>
      <c r="Y671" s="14" t="s">
        <v>103</v>
      </c>
      <c r="Z671" s="14" t="s">
        <v>102</v>
      </c>
      <c r="AA671" s="14" t="s">
        <v>7</v>
      </c>
      <c r="AB671" s="14" t="s">
        <v>3259</v>
      </c>
      <c r="AC671" s="14" t="s">
        <v>8</v>
      </c>
      <c r="AD671" s="14" t="s">
        <v>10</v>
      </c>
      <c r="AE671" s="14" t="s">
        <v>101</v>
      </c>
      <c r="AF671" s="14" t="s">
        <v>290</v>
      </c>
      <c r="AG671" s="14" t="s">
        <v>291</v>
      </c>
      <c r="AH671" s="14" t="s">
        <v>3260</v>
      </c>
      <c r="AI671">
        <v>73700282</v>
      </c>
      <c r="AJ671" s="16">
        <v>45439.689328703702</v>
      </c>
      <c r="AK671">
        <v>1</v>
      </c>
      <c r="AL671">
        <v>181.27</v>
      </c>
      <c r="AM671">
        <v>32.630000000000003</v>
      </c>
      <c r="AN671">
        <v>213.9</v>
      </c>
      <c r="AO671" s="14" t="e">
        <f>VLOOKUP(PaquetesTramos_estados_1[[#This Row],[tienda_stock]],#REF!,2,0)</f>
        <v>#REF!</v>
      </c>
      <c r="AP671" s="18">
        <v>1.0138888888888888</v>
      </c>
      <c r="AQ671" s="19" t="str">
        <f>IF(PaquetesTramos_estados_1[[#This Row],[estado_paquete]]="Empaquetado","listo",PaquetesTramos_estados_1[[#This Row],[pagado]]+(PaquetesTramos_estados_1[[#This Row],[Lead Time]]-1))</f>
        <v>listo</v>
      </c>
      <c r="AR671" s="16" t="str">
        <f ca="1">IF(PaquetesTramos_estados_1[[#This Row],[estado_paquete]]="empaquetado","listo",TEXT((DAY(TODAY())-DAY(PaquetesTramos_estados_1[[#This Row],[pagado]])),"dd")&amp;" Dias")</f>
        <v>listo</v>
      </c>
      <c r="AS671" s="14" t="str">
        <f ca="1">IF(PaquetesTramos_estados_1[[#This Row],[estado_paquete]]="Empaquetado","listo",IF(NOW()&lt;PaquetesTramos_estados_1[[#This Row],[TimeLimite]],"Dentro de Tiempo","Fuera de Tiempo"))</f>
        <v>listo</v>
      </c>
      <c r="AT671" s="19" t="str">
        <f t="shared" si="10"/>
        <v>16:32</v>
      </c>
    </row>
    <row r="672" spans="1:46" x14ac:dyDescent="0.25">
      <c r="A672" s="14" t="s">
        <v>3261</v>
      </c>
      <c r="B672" s="14" t="s">
        <v>292</v>
      </c>
      <c r="C672" s="14" t="s">
        <v>5</v>
      </c>
      <c r="D672" s="14" t="s">
        <v>1</v>
      </c>
      <c r="E672" s="14" t="s">
        <v>1</v>
      </c>
      <c r="F672" s="14" t="s">
        <v>19</v>
      </c>
      <c r="G672" s="14" t="s">
        <v>399</v>
      </c>
      <c r="H672" s="14" t="s">
        <v>288</v>
      </c>
      <c r="I672" s="14" t="s">
        <v>288</v>
      </c>
      <c r="J672" s="15">
        <v>45441</v>
      </c>
      <c r="K672" s="14" t="s">
        <v>3262</v>
      </c>
      <c r="L672" s="16">
        <v>45439.703761574077</v>
      </c>
      <c r="M672" s="16">
        <v>45439.893217592595</v>
      </c>
      <c r="N672" s="16"/>
      <c r="O672" s="14" t="s">
        <v>288</v>
      </c>
      <c r="P672" s="14" t="s">
        <v>288</v>
      </c>
      <c r="Q672" s="14" t="s">
        <v>288</v>
      </c>
      <c r="R672" s="14" t="s">
        <v>288</v>
      </c>
      <c r="S672" s="14" t="s">
        <v>288</v>
      </c>
      <c r="T672" s="14" t="s">
        <v>292</v>
      </c>
      <c r="U672" s="14" t="s">
        <v>100</v>
      </c>
      <c r="V672" s="14" t="s">
        <v>6</v>
      </c>
      <c r="W672" s="14" t="s">
        <v>75</v>
      </c>
      <c r="X672" s="14" t="s">
        <v>1</v>
      </c>
      <c r="Y672" s="14" t="s">
        <v>1</v>
      </c>
      <c r="Z672" s="14" t="s">
        <v>19</v>
      </c>
      <c r="AA672" s="14" t="s">
        <v>7</v>
      </c>
      <c r="AB672" s="14" t="s">
        <v>3263</v>
      </c>
      <c r="AC672" s="14" t="s">
        <v>8</v>
      </c>
      <c r="AD672" s="14" t="s">
        <v>10</v>
      </c>
      <c r="AE672" s="14" t="s">
        <v>75</v>
      </c>
      <c r="AF672" s="14" t="s">
        <v>290</v>
      </c>
      <c r="AG672" s="14" t="s">
        <v>291</v>
      </c>
      <c r="AH672" s="14" t="s">
        <v>3264</v>
      </c>
      <c r="AI672">
        <v>10059967</v>
      </c>
      <c r="AJ672" s="16">
        <v>45439.703761574077</v>
      </c>
      <c r="AK672">
        <v>2</v>
      </c>
      <c r="AL672">
        <v>50.09</v>
      </c>
      <c r="AM672">
        <v>9.01</v>
      </c>
      <c r="AN672">
        <v>59.1</v>
      </c>
      <c r="AO672" s="14" t="e">
        <f>VLOOKUP(PaquetesTramos_estados_1[[#This Row],[tienda_stock]],#REF!,2,0)</f>
        <v>#REF!</v>
      </c>
      <c r="AP672" s="18">
        <v>1.0138888888888888</v>
      </c>
      <c r="AQ672" s="19" t="str">
        <f>IF(PaquetesTramos_estados_1[[#This Row],[estado_paquete]]="Empaquetado","listo",PaquetesTramos_estados_1[[#This Row],[pagado]]+(PaquetesTramos_estados_1[[#This Row],[Lead Time]]-1))</f>
        <v>listo</v>
      </c>
      <c r="AR672" s="16" t="str">
        <f ca="1">IF(PaquetesTramos_estados_1[[#This Row],[estado_paquete]]="empaquetado","listo",TEXT((DAY(TODAY())-DAY(PaquetesTramos_estados_1[[#This Row],[pagado]])),"dd")&amp;" Dias")</f>
        <v>listo</v>
      </c>
      <c r="AS672" s="14" t="str">
        <f ca="1">IF(PaquetesTramos_estados_1[[#This Row],[estado_paquete]]="Empaquetado","listo",IF(NOW()&lt;PaquetesTramos_estados_1[[#This Row],[TimeLimite]],"Dentro de Tiempo","Fuera de Tiempo"))</f>
        <v>listo</v>
      </c>
      <c r="AT672" s="19" t="str">
        <f t="shared" si="10"/>
        <v>16:53</v>
      </c>
    </row>
    <row r="673" spans="1:46" x14ac:dyDescent="0.25">
      <c r="A673" s="14" t="s">
        <v>3265</v>
      </c>
      <c r="B673" s="14" t="s">
        <v>292</v>
      </c>
      <c r="C673" s="14" t="s">
        <v>153</v>
      </c>
      <c r="D673" s="14" t="s">
        <v>91</v>
      </c>
      <c r="E673" s="14" t="s">
        <v>91</v>
      </c>
      <c r="F673" s="14" t="s">
        <v>309</v>
      </c>
      <c r="G673" s="14" t="s">
        <v>35</v>
      </c>
      <c r="H673" s="14" t="s">
        <v>288</v>
      </c>
      <c r="I673" s="14" t="s">
        <v>288</v>
      </c>
      <c r="J673" s="15">
        <v>45443</v>
      </c>
      <c r="K673" s="14" t="s">
        <v>3266</v>
      </c>
      <c r="L673" s="16">
        <v>45439.708819444444</v>
      </c>
      <c r="M673" s="16">
        <v>45439.820497685185</v>
      </c>
      <c r="N673" s="16"/>
      <c r="O673" s="14" t="s">
        <v>288</v>
      </c>
      <c r="P673" s="14" t="s">
        <v>288</v>
      </c>
      <c r="Q673" s="14" t="s">
        <v>288</v>
      </c>
      <c r="R673" s="14" t="s">
        <v>288</v>
      </c>
      <c r="S673" s="14" t="s">
        <v>288</v>
      </c>
      <c r="T673" s="14" t="s">
        <v>292</v>
      </c>
      <c r="U673" s="14" t="s">
        <v>5</v>
      </c>
      <c r="V673" s="14" t="s">
        <v>6</v>
      </c>
      <c r="W673" s="14" t="s">
        <v>153</v>
      </c>
      <c r="X673" s="14" t="s">
        <v>91</v>
      </c>
      <c r="Y673" s="14" t="s">
        <v>91</v>
      </c>
      <c r="Z673" s="14" t="s">
        <v>309</v>
      </c>
      <c r="AA673" s="14" t="s">
        <v>7</v>
      </c>
      <c r="AB673" s="14" t="s">
        <v>3267</v>
      </c>
      <c r="AC673" s="14" t="s">
        <v>8</v>
      </c>
      <c r="AD673" s="14" t="s">
        <v>9</v>
      </c>
      <c r="AE673" s="14" t="s">
        <v>153</v>
      </c>
      <c r="AF673" s="14" t="s">
        <v>290</v>
      </c>
      <c r="AG673" s="14" t="s">
        <v>291</v>
      </c>
      <c r="AH673" s="14" t="s">
        <v>3268</v>
      </c>
      <c r="AI673">
        <v>40971907</v>
      </c>
      <c r="AJ673" s="16">
        <v>45439.708819444444</v>
      </c>
      <c r="AK673">
        <v>1</v>
      </c>
      <c r="AL673">
        <v>37.96</v>
      </c>
      <c r="AM673">
        <v>6.84</v>
      </c>
      <c r="AN673">
        <v>44.8</v>
      </c>
      <c r="AO673" s="14" t="e">
        <f>VLOOKUP(PaquetesTramos_estados_1[[#This Row],[tienda_stock]],#REF!,2,0)</f>
        <v>#REF!</v>
      </c>
      <c r="AP673" s="18">
        <v>1.0138888888888888</v>
      </c>
      <c r="AQ673" s="19" t="str">
        <f>IF(PaquetesTramos_estados_1[[#This Row],[estado_paquete]]="Empaquetado","listo",PaquetesTramos_estados_1[[#This Row],[pagado]]+(PaquetesTramos_estados_1[[#This Row],[Lead Time]]-1))</f>
        <v>listo</v>
      </c>
      <c r="AR673" s="16" t="str">
        <f ca="1">IF(PaquetesTramos_estados_1[[#This Row],[estado_paquete]]="empaquetado","listo",TEXT((DAY(TODAY())-DAY(PaquetesTramos_estados_1[[#This Row],[pagado]])),"dd")&amp;" Dias")</f>
        <v>listo</v>
      </c>
      <c r="AS673" s="14" t="str">
        <f ca="1">IF(PaquetesTramos_estados_1[[#This Row],[estado_paquete]]="Empaquetado","listo",IF(NOW()&lt;PaquetesTramos_estados_1[[#This Row],[TimeLimite]],"Dentro de Tiempo","Fuera de Tiempo"))</f>
        <v>listo</v>
      </c>
      <c r="AT673" s="19" t="str">
        <f t="shared" si="10"/>
        <v>17:00</v>
      </c>
    </row>
    <row r="674" spans="1:46" x14ac:dyDescent="0.25">
      <c r="A674" s="14" t="s">
        <v>3269</v>
      </c>
      <c r="B674" s="14" t="s">
        <v>292</v>
      </c>
      <c r="C674" s="14" t="s">
        <v>61</v>
      </c>
      <c r="D674" s="14" t="s">
        <v>1</v>
      </c>
      <c r="E674" s="14" t="s">
        <v>1</v>
      </c>
      <c r="F674" s="14" t="s">
        <v>62</v>
      </c>
      <c r="G674" s="14" t="s">
        <v>399</v>
      </c>
      <c r="H674" s="14" t="s">
        <v>288</v>
      </c>
      <c r="I674" s="14" t="s">
        <v>288</v>
      </c>
      <c r="J674" s="15">
        <v>45440</v>
      </c>
      <c r="K674" s="14" t="s">
        <v>3270</v>
      </c>
      <c r="L674" s="16">
        <v>45439.724664351852</v>
      </c>
      <c r="M674" s="16">
        <v>45440.142233796294</v>
      </c>
      <c r="N674" s="16"/>
      <c r="O674" s="14" t="s">
        <v>288</v>
      </c>
      <c r="P674" s="14" t="s">
        <v>288</v>
      </c>
      <c r="Q674" s="14" t="s">
        <v>288</v>
      </c>
      <c r="R674" s="14" t="s">
        <v>288</v>
      </c>
      <c r="S674" s="14" t="s">
        <v>288</v>
      </c>
      <c r="T674" s="14" t="s">
        <v>292</v>
      </c>
      <c r="U674" s="14" t="s">
        <v>5</v>
      </c>
      <c r="V674" s="14" t="s">
        <v>6</v>
      </c>
      <c r="W674" s="14" t="s">
        <v>61</v>
      </c>
      <c r="X674" s="14" t="s">
        <v>1</v>
      </c>
      <c r="Y674" s="14" t="s">
        <v>1</v>
      </c>
      <c r="Z674" s="14" t="s">
        <v>62</v>
      </c>
      <c r="AA674" s="14" t="s">
        <v>7</v>
      </c>
      <c r="AB674" s="14" t="s">
        <v>3271</v>
      </c>
      <c r="AC674" s="14" t="s">
        <v>8</v>
      </c>
      <c r="AD674" s="14" t="s">
        <v>10</v>
      </c>
      <c r="AE674" s="14" t="s">
        <v>61</v>
      </c>
      <c r="AF674" s="14" t="s">
        <v>290</v>
      </c>
      <c r="AG674" s="14" t="s">
        <v>291</v>
      </c>
      <c r="AH674" s="14" t="s">
        <v>3272</v>
      </c>
      <c r="AI674">
        <v>40915249</v>
      </c>
      <c r="AJ674" s="16">
        <v>45439.724664351852</v>
      </c>
      <c r="AK674">
        <v>1</v>
      </c>
      <c r="AL674">
        <v>111.69</v>
      </c>
      <c r="AM674">
        <v>20.11</v>
      </c>
      <c r="AN674">
        <v>131.80000000000001</v>
      </c>
      <c r="AO674" s="14" t="e">
        <f>VLOOKUP(PaquetesTramos_estados_1[[#This Row],[tienda_stock]],#REF!,2,0)</f>
        <v>#REF!</v>
      </c>
      <c r="AP674" s="18">
        <v>1.0138888888888888</v>
      </c>
      <c r="AQ674" s="19" t="str">
        <f>IF(PaquetesTramos_estados_1[[#This Row],[estado_paquete]]="Empaquetado","listo",PaquetesTramos_estados_1[[#This Row],[pagado]]+(PaquetesTramos_estados_1[[#This Row],[Lead Time]]-1))</f>
        <v>listo</v>
      </c>
      <c r="AR674" s="16" t="str">
        <f ca="1">IF(PaquetesTramos_estados_1[[#This Row],[estado_paquete]]="empaquetado","listo",TEXT((DAY(TODAY())-DAY(PaquetesTramos_estados_1[[#This Row],[pagado]])),"dd")&amp;" Dias")</f>
        <v>listo</v>
      </c>
      <c r="AS674" s="14" t="str">
        <f ca="1">IF(PaquetesTramos_estados_1[[#This Row],[estado_paquete]]="Empaquetado","listo",IF(NOW()&lt;PaquetesTramos_estados_1[[#This Row],[TimeLimite]],"Dentro de Tiempo","Fuera de Tiempo"))</f>
        <v>listo</v>
      </c>
      <c r="AT674" s="19" t="str">
        <f t="shared" si="10"/>
        <v>17:23</v>
      </c>
    </row>
    <row r="675" spans="1:46" x14ac:dyDescent="0.25">
      <c r="A675" s="14" t="s">
        <v>2279</v>
      </c>
      <c r="B675" s="14" t="s">
        <v>292</v>
      </c>
      <c r="C675" s="14" t="s">
        <v>5</v>
      </c>
      <c r="D675" s="14" t="s">
        <v>1</v>
      </c>
      <c r="E675" s="14" t="s">
        <v>1</v>
      </c>
      <c r="F675" s="14" t="s">
        <v>19</v>
      </c>
      <c r="G675" s="14" t="s">
        <v>437</v>
      </c>
      <c r="H675" s="14" t="s">
        <v>288</v>
      </c>
      <c r="I675" s="14" t="s">
        <v>288</v>
      </c>
      <c r="J675" s="15">
        <v>45443</v>
      </c>
      <c r="K675" s="14" t="s">
        <v>2280</v>
      </c>
      <c r="L675" s="16">
        <v>45439.949976851851</v>
      </c>
      <c r="M675" s="16">
        <v>45439.964166666665</v>
      </c>
      <c r="N675" s="16"/>
      <c r="O675" s="14" t="s">
        <v>288</v>
      </c>
      <c r="P675" s="14" t="s">
        <v>288</v>
      </c>
      <c r="Q675" s="14" t="s">
        <v>288</v>
      </c>
      <c r="R675" s="14" t="s">
        <v>288</v>
      </c>
      <c r="S675" s="14" t="s">
        <v>288</v>
      </c>
      <c r="T675" s="14" t="s">
        <v>292</v>
      </c>
      <c r="U675" s="14" t="s">
        <v>14</v>
      </c>
      <c r="V675" s="14" t="s">
        <v>6</v>
      </c>
      <c r="W675" s="14" t="s">
        <v>45</v>
      </c>
      <c r="X675" s="14" t="s">
        <v>46</v>
      </c>
      <c r="Y675" s="14" t="s">
        <v>46</v>
      </c>
      <c r="Z675" s="14" t="s">
        <v>46</v>
      </c>
      <c r="AA675" s="14" t="s">
        <v>7</v>
      </c>
      <c r="AB675" s="14" t="s">
        <v>2281</v>
      </c>
      <c r="AC675" s="14" t="s">
        <v>8</v>
      </c>
      <c r="AD675" s="14" t="s">
        <v>88</v>
      </c>
      <c r="AE675" s="14" t="s">
        <v>5</v>
      </c>
      <c r="AF675" s="14" t="s">
        <v>290</v>
      </c>
      <c r="AG675" s="14" t="s">
        <v>291</v>
      </c>
      <c r="AH675" s="14" t="s">
        <v>2282</v>
      </c>
      <c r="AI675">
        <v>72495027</v>
      </c>
      <c r="AJ675" s="16">
        <v>45439.949976851851</v>
      </c>
      <c r="AK675">
        <v>2</v>
      </c>
      <c r="AL675">
        <v>92.88</v>
      </c>
      <c r="AM675">
        <v>16.72</v>
      </c>
      <c r="AN675">
        <v>109.6</v>
      </c>
      <c r="AO675" s="14" t="e">
        <f>VLOOKUP(PaquetesTramos_estados_1[[#This Row],[tienda_stock]],#REF!,2,0)</f>
        <v>#REF!</v>
      </c>
      <c r="AP675" s="18">
        <v>1.0138888888888888</v>
      </c>
      <c r="AQ675" s="19" t="str">
        <f>IF(PaquetesTramos_estados_1[[#This Row],[estado_paquete]]="Empaquetado","listo",PaquetesTramos_estados_1[[#This Row],[pagado]]+(PaquetesTramos_estados_1[[#This Row],[Lead Time]]-1))</f>
        <v>listo</v>
      </c>
      <c r="AR675" s="16" t="str">
        <f ca="1">IF(PaquetesTramos_estados_1[[#This Row],[estado_paquete]]="empaquetado","listo",TEXT((DAY(TODAY())-DAY(PaquetesTramos_estados_1[[#This Row],[pagado]])),"dd")&amp;" Dias")</f>
        <v>listo</v>
      </c>
      <c r="AS675" s="14" t="str">
        <f ca="1">IF(PaquetesTramos_estados_1[[#This Row],[estado_paquete]]="Empaquetado","listo",IF(NOW()&lt;PaquetesTramos_estados_1[[#This Row],[TimeLimite]],"Dentro de Tiempo","Fuera de Tiempo"))</f>
        <v>listo</v>
      </c>
      <c r="AT675" s="19" t="str">
        <f t="shared" si="10"/>
        <v>22:47</v>
      </c>
    </row>
    <row r="676" spans="1:46" x14ac:dyDescent="0.25">
      <c r="A676" s="14" t="s">
        <v>2283</v>
      </c>
      <c r="B676" s="14" t="s">
        <v>20</v>
      </c>
      <c r="C676" s="14" t="s">
        <v>63</v>
      </c>
      <c r="D676" s="14" t="s">
        <v>64</v>
      </c>
      <c r="E676" s="14" t="s">
        <v>65</v>
      </c>
      <c r="F676" s="14" t="s">
        <v>66</v>
      </c>
      <c r="G676" s="14" t="s">
        <v>35</v>
      </c>
      <c r="H676" s="14" t="s">
        <v>288</v>
      </c>
      <c r="I676" s="14" t="s">
        <v>288</v>
      </c>
      <c r="J676" s="15">
        <v>45444</v>
      </c>
      <c r="K676" s="14" t="s">
        <v>2284</v>
      </c>
      <c r="L676" s="16">
        <v>45440.098032407404</v>
      </c>
      <c r="M676" s="16"/>
      <c r="N676" s="16"/>
      <c r="O676" s="14" t="s">
        <v>288</v>
      </c>
      <c r="P676" s="14" t="s">
        <v>288</v>
      </c>
      <c r="Q676" s="14" t="s">
        <v>288</v>
      </c>
      <c r="R676" s="14" t="s">
        <v>288</v>
      </c>
      <c r="S676" s="14" t="s">
        <v>288</v>
      </c>
      <c r="T676" s="14" t="s">
        <v>20</v>
      </c>
      <c r="U676" s="14" t="s">
        <v>5</v>
      </c>
      <c r="V676" s="14" t="s">
        <v>6</v>
      </c>
      <c r="W676" s="14" t="s">
        <v>63</v>
      </c>
      <c r="X676" s="14" t="s">
        <v>64</v>
      </c>
      <c r="Y676" s="14" t="s">
        <v>65</v>
      </c>
      <c r="Z676" s="14" t="s">
        <v>66</v>
      </c>
      <c r="AA676" s="14" t="s">
        <v>7</v>
      </c>
      <c r="AB676" s="14" t="s">
        <v>2285</v>
      </c>
      <c r="AC676" s="14" t="s">
        <v>8</v>
      </c>
      <c r="AD676" s="14" t="s">
        <v>88</v>
      </c>
      <c r="AE676" s="14" t="s">
        <v>5</v>
      </c>
      <c r="AF676" s="14" t="s">
        <v>290</v>
      </c>
      <c r="AG676" s="14" t="s">
        <v>291</v>
      </c>
      <c r="AH676" s="14" t="s">
        <v>2286</v>
      </c>
      <c r="AI676">
        <v>72121124</v>
      </c>
      <c r="AJ676" s="16">
        <v>45440.098032407404</v>
      </c>
      <c r="AK676">
        <v>1</v>
      </c>
      <c r="AL676">
        <v>29.49</v>
      </c>
      <c r="AM676">
        <v>5.31</v>
      </c>
      <c r="AN676">
        <v>34.799999999999997</v>
      </c>
      <c r="AO676" s="14" t="e">
        <f>VLOOKUP(PaquetesTramos_estados_1[[#This Row],[tienda_stock]],#REF!,2,0)</f>
        <v>#REF!</v>
      </c>
      <c r="AP676" s="18">
        <v>1.0138888888888888</v>
      </c>
      <c r="AQ676" s="19">
        <f>IF(PaquetesTramos_estados_1[[#This Row],[estado_paquete]]="Empaquetado","listo",PaquetesTramos_estados_1[[#This Row],[pagado]]+(PaquetesTramos_estados_1[[#This Row],[Lead Time]]-1))</f>
        <v>45440.111921296295</v>
      </c>
      <c r="AR676" s="16" t="e">
        <f ca="1">IF(PaquetesTramos_estados_1[[#This Row],[estado_paquete]]="empaquetado","listo",TEXT((DAY(TODAY())-DAY(PaquetesTramos_estados_1[[#This Row],[pagado]])),"dd")&amp;" Dias")</f>
        <v>#VALUE!</v>
      </c>
      <c r="AS6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676" s="19" t="str">
        <f t="shared" si="10"/>
        <v>02:21</v>
      </c>
    </row>
    <row r="677" spans="1:46" x14ac:dyDescent="0.25">
      <c r="A677" s="14" t="s">
        <v>2287</v>
      </c>
      <c r="B677" s="14" t="s">
        <v>20</v>
      </c>
      <c r="C677" s="14" t="s">
        <v>72</v>
      </c>
      <c r="D677" s="14" t="s">
        <v>73</v>
      </c>
      <c r="E677" s="14" t="s">
        <v>74</v>
      </c>
      <c r="F677" s="14" t="s">
        <v>74</v>
      </c>
      <c r="G677" s="14" t="s">
        <v>35</v>
      </c>
      <c r="H677" s="14" t="s">
        <v>288</v>
      </c>
      <c r="I677" s="14" t="s">
        <v>288</v>
      </c>
      <c r="J677" s="15">
        <v>45444</v>
      </c>
      <c r="K677" s="14" t="s">
        <v>2288</v>
      </c>
      <c r="L677" s="16">
        <v>45440.12400462963</v>
      </c>
      <c r="M677" s="16"/>
      <c r="N677" s="16"/>
      <c r="O677" s="14" t="s">
        <v>288</v>
      </c>
      <c r="P677" s="14" t="s">
        <v>288</v>
      </c>
      <c r="Q677" s="14" t="s">
        <v>288</v>
      </c>
      <c r="R677" s="14" t="s">
        <v>288</v>
      </c>
      <c r="S677" s="14" t="s">
        <v>288</v>
      </c>
      <c r="T677" s="14" t="s">
        <v>20</v>
      </c>
      <c r="U677" s="14" t="s">
        <v>5</v>
      </c>
      <c r="V677" s="14" t="s">
        <v>6</v>
      </c>
      <c r="W677" s="14" t="s">
        <v>72</v>
      </c>
      <c r="X677" s="14" t="s">
        <v>73</v>
      </c>
      <c r="Y677" s="14" t="s">
        <v>74</v>
      </c>
      <c r="Z677" s="14" t="s">
        <v>74</v>
      </c>
      <c r="AA677" s="14" t="s">
        <v>7</v>
      </c>
      <c r="AB677" s="14" t="s">
        <v>2289</v>
      </c>
      <c r="AC677" s="14" t="s">
        <v>8</v>
      </c>
      <c r="AD677" s="14" t="s">
        <v>32</v>
      </c>
      <c r="AE677" s="14" t="s">
        <v>5</v>
      </c>
      <c r="AF677" s="14" t="s">
        <v>290</v>
      </c>
      <c r="AG677" s="14" t="s">
        <v>291</v>
      </c>
      <c r="AH677" s="14" t="s">
        <v>2290</v>
      </c>
      <c r="AI677">
        <v>40938670</v>
      </c>
      <c r="AJ677" s="16">
        <v>45440.12400462963</v>
      </c>
      <c r="AK677">
        <v>1</v>
      </c>
      <c r="AL677">
        <v>46.1</v>
      </c>
      <c r="AM677">
        <v>8.3000000000000007</v>
      </c>
      <c r="AN677">
        <v>54.4</v>
      </c>
      <c r="AO677" s="14" t="e">
        <f>VLOOKUP(PaquetesTramos_estados_1[[#This Row],[tienda_stock]],#REF!,2,0)</f>
        <v>#REF!</v>
      </c>
      <c r="AP677" s="18">
        <v>1.0138888888888888</v>
      </c>
      <c r="AQ677" s="19">
        <f>IF(PaquetesTramos_estados_1[[#This Row],[estado_paquete]]="Empaquetado","listo",PaquetesTramos_estados_1[[#This Row],[pagado]]+(PaquetesTramos_estados_1[[#This Row],[Lead Time]]-1))</f>
        <v>45440.13789351852</v>
      </c>
      <c r="AR677" s="16" t="e">
        <f ca="1">IF(PaquetesTramos_estados_1[[#This Row],[estado_paquete]]="empaquetado","listo",TEXT((DAY(TODAY())-DAY(PaquetesTramos_estados_1[[#This Row],[pagado]])),"dd")&amp;" Dias")</f>
        <v>#VALUE!</v>
      </c>
      <c r="AS6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677" s="19" t="str">
        <f t="shared" si="10"/>
        <v>02:58</v>
      </c>
    </row>
    <row r="678" spans="1:46" x14ac:dyDescent="0.25">
      <c r="A678" s="14" t="s">
        <v>2442</v>
      </c>
      <c r="B678" s="14" t="s">
        <v>17</v>
      </c>
      <c r="C678" s="14" t="s">
        <v>24</v>
      </c>
      <c r="D678" s="14" t="s">
        <v>1</v>
      </c>
      <c r="E678" s="14" t="s">
        <v>1</v>
      </c>
      <c r="F678" s="14" t="s">
        <v>25</v>
      </c>
      <c r="G678" s="14" t="s">
        <v>332</v>
      </c>
      <c r="H678" s="14" t="s">
        <v>288</v>
      </c>
      <c r="I678" s="14" t="s">
        <v>288</v>
      </c>
      <c r="J678" s="15">
        <v>45441</v>
      </c>
      <c r="K678" s="14" t="s">
        <v>2443</v>
      </c>
      <c r="L678" s="16">
        <v>45440.257789351854</v>
      </c>
      <c r="M678" s="16"/>
      <c r="N678" s="16"/>
      <c r="O678" s="14" t="s">
        <v>288</v>
      </c>
      <c r="P678" s="14" t="s">
        <v>288</v>
      </c>
      <c r="Q678" s="14" t="s">
        <v>288</v>
      </c>
      <c r="R678" s="14" t="s">
        <v>288</v>
      </c>
      <c r="S678" s="14" t="s">
        <v>288</v>
      </c>
      <c r="T678" s="14" t="s">
        <v>17</v>
      </c>
      <c r="U678" s="14" t="s">
        <v>5</v>
      </c>
      <c r="V678" s="14" t="s">
        <v>6</v>
      </c>
      <c r="W678" s="14" t="s">
        <v>24</v>
      </c>
      <c r="X678" s="14" t="s">
        <v>1</v>
      </c>
      <c r="Y678" s="14" t="s">
        <v>1</v>
      </c>
      <c r="Z678" s="14" t="s">
        <v>25</v>
      </c>
      <c r="AA678" s="14" t="s">
        <v>7</v>
      </c>
      <c r="AB678" s="14" t="s">
        <v>2444</v>
      </c>
      <c r="AC678" s="14" t="s">
        <v>8</v>
      </c>
      <c r="AD678" s="14" t="s">
        <v>27</v>
      </c>
      <c r="AE678" s="14" t="s">
        <v>5</v>
      </c>
      <c r="AF678" s="14" t="s">
        <v>290</v>
      </c>
      <c r="AG678" s="14" t="s">
        <v>291</v>
      </c>
      <c r="AH678" s="14" t="s">
        <v>2445</v>
      </c>
      <c r="AI678">
        <v>77465116</v>
      </c>
      <c r="AJ678" s="16">
        <v>45440.257789351854</v>
      </c>
      <c r="AK678">
        <v>1</v>
      </c>
      <c r="AL678">
        <v>66.36</v>
      </c>
      <c r="AM678">
        <v>11.94</v>
      </c>
      <c r="AN678">
        <v>78.3</v>
      </c>
      <c r="AO678" s="14" t="e">
        <f>VLOOKUP(PaquetesTramos_estados_1[[#This Row],[tienda_stock]],#REF!,2,0)</f>
        <v>#REF!</v>
      </c>
      <c r="AP678" s="18">
        <v>1.0138888888888888</v>
      </c>
      <c r="AQ678" s="19">
        <f>IF(PaquetesTramos_estados_1[[#This Row],[estado_paquete]]="Empaquetado","listo",PaquetesTramos_estados_1[[#This Row],[pagado]]+(PaquetesTramos_estados_1[[#This Row],[Lead Time]]-1))</f>
        <v>45440.271678240744</v>
      </c>
      <c r="AR678" s="16" t="e">
        <f ca="1">IF(PaquetesTramos_estados_1[[#This Row],[estado_paquete]]="empaquetado","listo",TEXT((DAY(TODAY())-DAY(PaquetesTramos_estados_1[[#This Row],[pagado]])),"dd")&amp;" Dias")</f>
        <v>#VALUE!</v>
      </c>
      <c r="AS6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678" s="19" t="str">
        <f t="shared" si="10"/>
        <v>06:11</v>
      </c>
    </row>
    <row r="679" spans="1:46" x14ac:dyDescent="0.25">
      <c r="A679" s="14" t="s">
        <v>2446</v>
      </c>
      <c r="B679" s="14" t="s">
        <v>17</v>
      </c>
      <c r="C679" s="14" t="s">
        <v>136</v>
      </c>
      <c r="D679" s="14" t="s">
        <v>73</v>
      </c>
      <c r="E679" s="14" t="s">
        <v>74</v>
      </c>
      <c r="F679" s="14" t="s">
        <v>74</v>
      </c>
      <c r="G679" s="14" t="s">
        <v>288</v>
      </c>
      <c r="H679" s="14" t="s">
        <v>288</v>
      </c>
      <c r="I679" s="14" t="s">
        <v>288</v>
      </c>
      <c r="J679" s="15">
        <v>45440</v>
      </c>
      <c r="K679" s="14" t="s">
        <v>2447</v>
      </c>
      <c r="L679" s="16">
        <v>45440.291250000002</v>
      </c>
      <c r="M679" s="16"/>
      <c r="N679" s="16"/>
      <c r="O679" s="14" t="s">
        <v>288</v>
      </c>
      <c r="P679" s="14" t="s">
        <v>288</v>
      </c>
      <c r="Q679" s="14" t="s">
        <v>288</v>
      </c>
      <c r="R679" s="14" t="s">
        <v>288</v>
      </c>
      <c r="S679" s="14" t="s">
        <v>288</v>
      </c>
      <c r="T679" s="14" t="s">
        <v>17</v>
      </c>
      <c r="U679" s="14" t="s">
        <v>136</v>
      </c>
      <c r="V679" s="14" t="s">
        <v>85</v>
      </c>
      <c r="W679" s="14" t="s">
        <v>136</v>
      </c>
      <c r="X679" s="14" t="s">
        <v>73</v>
      </c>
      <c r="Y679" s="14" t="s">
        <v>74</v>
      </c>
      <c r="Z679" s="14" t="s">
        <v>74</v>
      </c>
      <c r="AA679" s="14" t="s">
        <v>7</v>
      </c>
      <c r="AB679" s="14" t="s">
        <v>2448</v>
      </c>
      <c r="AC679" s="14" t="s">
        <v>8</v>
      </c>
      <c r="AD679" s="14" t="s">
        <v>32</v>
      </c>
      <c r="AE679" s="14" t="s">
        <v>5</v>
      </c>
      <c r="AF679" s="14" t="s">
        <v>290</v>
      </c>
      <c r="AG679" s="14" t="s">
        <v>291</v>
      </c>
      <c r="AH679" s="14" t="s">
        <v>2449</v>
      </c>
      <c r="AI679">
        <v>16732505</v>
      </c>
      <c r="AJ679" s="16">
        <v>45440.291250000002</v>
      </c>
      <c r="AK679">
        <v>4</v>
      </c>
      <c r="AL679">
        <v>16.96</v>
      </c>
      <c r="AM679">
        <v>3.04</v>
      </c>
      <c r="AN679">
        <v>20</v>
      </c>
      <c r="AO679" s="14" t="e">
        <f>VLOOKUP(PaquetesTramos_estados_1[[#This Row],[tienda_stock]],#REF!,2,0)</f>
        <v>#REF!</v>
      </c>
      <c r="AP679" s="18">
        <v>1.0138888888888888</v>
      </c>
      <c r="AQ679" s="19">
        <f>IF(PaquetesTramos_estados_1[[#This Row],[estado_paquete]]="Empaquetado","listo",PaquetesTramos_estados_1[[#This Row],[pagado]]+(PaquetesTramos_estados_1[[#This Row],[Lead Time]]-1))</f>
        <v>45440.305138888893</v>
      </c>
      <c r="AR679" s="16" t="e">
        <f ca="1">IF(PaquetesTramos_estados_1[[#This Row],[estado_paquete]]="empaquetado","listo",TEXT((DAY(TODAY())-DAY(PaquetesTramos_estados_1[[#This Row],[pagado]])),"dd")&amp;" Dias")</f>
        <v>#VALUE!</v>
      </c>
      <c r="AS6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679" s="19" t="str">
        <f t="shared" si="10"/>
        <v>06:59</v>
      </c>
    </row>
    <row r="680" spans="1:46" x14ac:dyDescent="0.25">
      <c r="A680" s="14" t="s">
        <v>2332</v>
      </c>
      <c r="B680" s="14" t="s">
        <v>292</v>
      </c>
      <c r="C680" s="14" t="s">
        <v>154</v>
      </c>
      <c r="D680" s="14" t="s">
        <v>91</v>
      </c>
      <c r="E680" s="14" t="s">
        <v>91</v>
      </c>
      <c r="F680" s="14" t="s">
        <v>91</v>
      </c>
      <c r="G680" s="14" t="s">
        <v>3</v>
      </c>
      <c r="H680" s="14" t="s">
        <v>288</v>
      </c>
      <c r="I680" s="14" t="s">
        <v>288</v>
      </c>
      <c r="J680" s="15">
        <v>45440</v>
      </c>
      <c r="K680" s="14" t="s">
        <v>2333</v>
      </c>
      <c r="L680" s="16">
        <v>45438.534861111111</v>
      </c>
      <c r="M680" s="16">
        <v>45438.559004629627</v>
      </c>
      <c r="N680" s="16"/>
      <c r="O680" s="14" t="s">
        <v>288</v>
      </c>
      <c r="P680" s="14" t="s">
        <v>288</v>
      </c>
      <c r="Q680" s="14" t="s">
        <v>288</v>
      </c>
      <c r="R680" s="14" t="s">
        <v>288</v>
      </c>
      <c r="S680" s="14" t="s">
        <v>288</v>
      </c>
      <c r="T680" s="14" t="s">
        <v>292</v>
      </c>
      <c r="U680" s="14" t="s">
        <v>153</v>
      </c>
      <c r="V680" s="14" t="s">
        <v>6</v>
      </c>
      <c r="W680" s="14" t="s">
        <v>154</v>
      </c>
      <c r="X680" s="14" t="s">
        <v>91</v>
      </c>
      <c r="Y680" s="14" t="s">
        <v>91</v>
      </c>
      <c r="Z680" s="14" t="s">
        <v>91</v>
      </c>
      <c r="AA680" s="14" t="s">
        <v>7</v>
      </c>
      <c r="AB680" s="14" t="s">
        <v>2334</v>
      </c>
      <c r="AC680" s="14" t="s">
        <v>8</v>
      </c>
      <c r="AD680" s="14" t="s">
        <v>9</v>
      </c>
      <c r="AE680" s="14" t="s">
        <v>154</v>
      </c>
      <c r="AF680" s="14" t="s">
        <v>290</v>
      </c>
      <c r="AG680" s="14" t="s">
        <v>291</v>
      </c>
      <c r="AH680" s="14" t="s">
        <v>2335</v>
      </c>
      <c r="AI680">
        <v>10868658</v>
      </c>
      <c r="AJ680" s="16">
        <v>45438.534861111111</v>
      </c>
      <c r="AK680">
        <v>1</v>
      </c>
      <c r="AL680">
        <v>60.85</v>
      </c>
      <c r="AM680">
        <v>10.95</v>
      </c>
      <c r="AN680">
        <v>71.8</v>
      </c>
      <c r="AO680" s="14" t="e">
        <f>VLOOKUP(PaquetesTramos_estados_1[[#This Row],[tienda_stock]],#REF!,2,0)</f>
        <v>#REF!</v>
      </c>
      <c r="AP680" s="18">
        <v>1.0138888888888888</v>
      </c>
      <c r="AQ680" s="19" t="str">
        <f>IF(PaquetesTramos_estados_1[[#This Row],[estado_paquete]]="Empaquetado","listo",PaquetesTramos_estados_1[[#This Row],[pagado]]+(PaquetesTramos_estados_1[[#This Row],[Lead Time]]-1))</f>
        <v>listo</v>
      </c>
      <c r="AR680" s="16" t="str">
        <f ca="1">IF(PaquetesTramos_estados_1[[#This Row],[estado_paquete]]="empaquetado","listo",TEXT((DAY(TODAY())-DAY(PaquetesTramos_estados_1[[#This Row],[pagado]])),"dd")&amp;" Dias")</f>
        <v>listo</v>
      </c>
      <c r="AS680" s="14" t="str">
        <f ca="1">IF(PaquetesTramos_estados_1[[#This Row],[estado_paquete]]="Empaquetado","listo",IF(NOW()&lt;PaquetesTramos_estados_1[[#This Row],[TimeLimite]],"Dentro de Tiempo","Fuera de Tiempo"))</f>
        <v>listo</v>
      </c>
      <c r="AT680" s="19" t="str">
        <f t="shared" si="10"/>
        <v>12:50</v>
      </c>
    </row>
    <row r="681" spans="1:46" x14ac:dyDescent="0.25">
      <c r="A681" s="14" t="s">
        <v>2336</v>
      </c>
      <c r="B681" s="14" t="s">
        <v>292</v>
      </c>
      <c r="C681" s="14" t="s">
        <v>288</v>
      </c>
      <c r="D681" s="14" t="s">
        <v>1</v>
      </c>
      <c r="E681" s="14" t="s">
        <v>1</v>
      </c>
      <c r="F681" s="14" t="s">
        <v>2</v>
      </c>
      <c r="G681" s="14" t="s">
        <v>89</v>
      </c>
      <c r="H681" s="14" t="s">
        <v>288</v>
      </c>
      <c r="I681" s="14" t="s">
        <v>288</v>
      </c>
      <c r="J681" s="15">
        <v>45439</v>
      </c>
      <c r="K681" s="14" t="s">
        <v>2337</v>
      </c>
      <c r="L681" s="16">
        <v>45438.673564814817</v>
      </c>
      <c r="M681" s="16">
        <v>45439.171111111114</v>
      </c>
      <c r="N681" s="16"/>
      <c r="O681" s="14" t="s">
        <v>288</v>
      </c>
      <c r="P681" s="14" t="s">
        <v>288</v>
      </c>
      <c r="Q681" s="14" t="s">
        <v>288</v>
      </c>
      <c r="R681" s="14" t="s">
        <v>288</v>
      </c>
      <c r="S681" s="14" t="s">
        <v>288</v>
      </c>
      <c r="T681" s="14" t="s">
        <v>292</v>
      </c>
      <c r="U681" s="14" t="s">
        <v>5</v>
      </c>
      <c r="V681" s="14" t="s">
        <v>87</v>
      </c>
      <c r="W681" s="14" t="s">
        <v>288</v>
      </c>
      <c r="X681" s="14" t="s">
        <v>288</v>
      </c>
      <c r="Y681" s="14" t="s">
        <v>288</v>
      </c>
      <c r="Z681" s="14" t="s">
        <v>288</v>
      </c>
      <c r="AA681" s="14" t="s">
        <v>56</v>
      </c>
      <c r="AB681" s="14" t="s">
        <v>2338</v>
      </c>
      <c r="AC681" s="14" t="s">
        <v>8</v>
      </c>
      <c r="AD681" s="14" t="s">
        <v>27</v>
      </c>
      <c r="AE681" s="14" t="s">
        <v>5</v>
      </c>
      <c r="AF681" s="14" t="s">
        <v>290</v>
      </c>
      <c r="AG681" s="14" t="s">
        <v>291</v>
      </c>
      <c r="AH681" s="14" t="s">
        <v>2339</v>
      </c>
      <c r="AI681">
        <v>40157562</v>
      </c>
      <c r="AJ681" s="16">
        <v>45438.673564814817</v>
      </c>
      <c r="AK681">
        <v>18</v>
      </c>
      <c r="AL681">
        <v>68.989999999999995</v>
      </c>
      <c r="AM681">
        <v>12.41</v>
      </c>
      <c r="AN681">
        <v>81.400000000000006</v>
      </c>
      <c r="AO681" s="14" t="e">
        <f>VLOOKUP(PaquetesTramos_estados_1[[#This Row],[tienda_stock]],#REF!,2,0)</f>
        <v>#REF!</v>
      </c>
      <c r="AP681" s="18">
        <v>1.0138888888888888</v>
      </c>
      <c r="AQ681" s="19" t="str">
        <f>IF(PaquetesTramos_estados_1[[#This Row],[estado_paquete]]="Empaquetado","listo",PaquetesTramos_estados_1[[#This Row],[pagado]]+(PaquetesTramos_estados_1[[#This Row],[Lead Time]]-1))</f>
        <v>listo</v>
      </c>
      <c r="AR681" s="16" t="str">
        <f ca="1">IF(PaquetesTramos_estados_1[[#This Row],[estado_paquete]]="empaquetado","listo",TEXT((DAY(TODAY())-DAY(PaquetesTramos_estados_1[[#This Row],[pagado]])),"dd")&amp;" Dias")</f>
        <v>listo</v>
      </c>
      <c r="AS681" s="14" t="str">
        <f ca="1">IF(PaquetesTramos_estados_1[[#This Row],[estado_paquete]]="Empaquetado","listo",IF(NOW()&lt;PaquetesTramos_estados_1[[#This Row],[TimeLimite]],"Dentro de Tiempo","Fuera de Tiempo"))</f>
        <v>listo</v>
      </c>
      <c r="AT681" s="19" t="str">
        <f t="shared" si="10"/>
        <v>16:09</v>
      </c>
    </row>
    <row r="682" spans="1:46" x14ac:dyDescent="0.25">
      <c r="A682" s="14" t="s">
        <v>2340</v>
      </c>
      <c r="B682" s="14" t="s">
        <v>292</v>
      </c>
      <c r="C682" s="14" t="s">
        <v>288</v>
      </c>
      <c r="D682" s="14" t="s">
        <v>1</v>
      </c>
      <c r="E682" s="14" t="s">
        <v>1</v>
      </c>
      <c r="F682" s="14" t="s">
        <v>2</v>
      </c>
      <c r="G682" s="14" t="s">
        <v>89</v>
      </c>
      <c r="H682" s="14" t="s">
        <v>288</v>
      </c>
      <c r="I682" s="14" t="s">
        <v>288</v>
      </c>
      <c r="J682" s="15">
        <v>45439</v>
      </c>
      <c r="K682" s="14" t="s">
        <v>2341</v>
      </c>
      <c r="L682" s="16">
        <v>45438.673564814817</v>
      </c>
      <c r="M682" s="16">
        <v>45439.663923611108</v>
      </c>
      <c r="N682" s="16"/>
      <c r="O682" s="14" t="s">
        <v>288</v>
      </c>
      <c r="P682" s="14" t="s">
        <v>288</v>
      </c>
      <c r="Q682" s="14" t="s">
        <v>288</v>
      </c>
      <c r="R682" s="14" t="s">
        <v>288</v>
      </c>
      <c r="S682" s="14" t="s">
        <v>288</v>
      </c>
      <c r="T682" s="14" t="s">
        <v>292</v>
      </c>
      <c r="U682" s="14" t="s">
        <v>5</v>
      </c>
      <c r="V682" s="14" t="s">
        <v>87</v>
      </c>
      <c r="W682" s="14" t="s">
        <v>288</v>
      </c>
      <c r="X682" s="14" t="s">
        <v>288</v>
      </c>
      <c r="Y682" s="14" t="s">
        <v>288</v>
      </c>
      <c r="Z682" s="14" t="s">
        <v>288</v>
      </c>
      <c r="AA682" s="14" t="s">
        <v>57</v>
      </c>
      <c r="AB682" s="14" t="s">
        <v>2338</v>
      </c>
      <c r="AC682" s="14" t="s">
        <v>8</v>
      </c>
      <c r="AD682" s="14" t="s">
        <v>27</v>
      </c>
      <c r="AE682" s="14" t="s">
        <v>5</v>
      </c>
      <c r="AF682" s="14" t="s">
        <v>290</v>
      </c>
      <c r="AG682" s="14" t="s">
        <v>291</v>
      </c>
      <c r="AH682" s="14" t="s">
        <v>2339</v>
      </c>
      <c r="AI682">
        <v>40157562</v>
      </c>
      <c r="AJ682" s="16">
        <v>45438.673564814817</v>
      </c>
      <c r="AK682">
        <v>18</v>
      </c>
      <c r="AL682">
        <v>68.989999999999995</v>
      </c>
      <c r="AM682">
        <v>12.41</v>
      </c>
      <c r="AN682">
        <v>81.400000000000006</v>
      </c>
      <c r="AO682" s="14" t="e">
        <f>VLOOKUP(PaquetesTramos_estados_1[[#This Row],[tienda_stock]],#REF!,2,0)</f>
        <v>#REF!</v>
      </c>
      <c r="AP682" s="18">
        <v>1.0138888888888888</v>
      </c>
      <c r="AQ682" s="19" t="str">
        <f>IF(PaquetesTramos_estados_1[[#This Row],[estado_paquete]]="Empaquetado","listo",PaquetesTramos_estados_1[[#This Row],[pagado]]+(PaquetesTramos_estados_1[[#This Row],[Lead Time]]-1))</f>
        <v>listo</v>
      </c>
      <c r="AR682" s="16" t="str">
        <f ca="1">IF(PaquetesTramos_estados_1[[#This Row],[estado_paquete]]="empaquetado","listo",TEXT((DAY(TODAY())-DAY(PaquetesTramos_estados_1[[#This Row],[pagado]])),"dd")&amp;" Dias")</f>
        <v>listo</v>
      </c>
      <c r="AS682" s="14" t="str">
        <f ca="1">IF(PaquetesTramos_estados_1[[#This Row],[estado_paquete]]="Empaquetado","listo",IF(NOW()&lt;PaquetesTramos_estados_1[[#This Row],[TimeLimite]],"Dentro de Tiempo","Fuera de Tiempo"))</f>
        <v>listo</v>
      </c>
      <c r="AT682" s="19" t="str">
        <f t="shared" si="10"/>
        <v>16:09</v>
      </c>
    </row>
    <row r="683" spans="1:46" x14ac:dyDescent="0.25">
      <c r="A683" s="14" t="s">
        <v>2346</v>
      </c>
      <c r="B683" s="14" t="s">
        <v>292</v>
      </c>
      <c r="C683" s="14" t="s">
        <v>42</v>
      </c>
      <c r="D683" s="14" t="s">
        <v>29</v>
      </c>
      <c r="E683" s="14" t="s">
        <v>29</v>
      </c>
      <c r="F683" s="14" t="s">
        <v>29</v>
      </c>
      <c r="G683" s="14" t="s">
        <v>35</v>
      </c>
      <c r="H683" s="14" t="s">
        <v>288</v>
      </c>
      <c r="I683" s="14" t="s">
        <v>288</v>
      </c>
      <c r="J683" s="15">
        <v>45443</v>
      </c>
      <c r="K683" s="14" t="s">
        <v>2347</v>
      </c>
      <c r="L683" s="16">
        <v>45439.461296296293</v>
      </c>
      <c r="M683" s="16">
        <v>45439.729803240742</v>
      </c>
      <c r="N683" s="16"/>
      <c r="O683" s="14" t="s">
        <v>288</v>
      </c>
      <c r="P683" s="14" t="s">
        <v>288</v>
      </c>
      <c r="Q683" s="14" t="s">
        <v>288</v>
      </c>
      <c r="R683" s="14" t="s">
        <v>288</v>
      </c>
      <c r="S683" s="14" t="s">
        <v>288</v>
      </c>
      <c r="T683" s="14" t="s">
        <v>292</v>
      </c>
      <c r="U683" s="14" t="s">
        <v>5</v>
      </c>
      <c r="V683" s="14" t="s">
        <v>6</v>
      </c>
      <c r="W683" s="14" t="s">
        <v>42</v>
      </c>
      <c r="X683" s="14" t="s">
        <v>29</v>
      </c>
      <c r="Y683" s="14" t="s">
        <v>29</v>
      </c>
      <c r="Z683" s="14" t="s">
        <v>29</v>
      </c>
      <c r="AA683" s="14" t="s">
        <v>7</v>
      </c>
      <c r="AB683" s="14" t="s">
        <v>2348</v>
      </c>
      <c r="AC683" s="14" t="s">
        <v>8</v>
      </c>
      <c r="AD683" s="14" t="s">
        <v>32</v>
      </c>
      <c r="AE683" s="14" t="s">
        <v>5</v>
      </c>
      <c r="AF683" s="14" t="s">
        <v>290</v>
      </c>
      <c r="AG683" s="14" t="s">
        <v>291</v>
      </c>
      <c r="AH683" s="14" t="s">
        <v>2349</v>
      </c>
      <c r="AI683">
        <v>48423455</v>
      </c>
      <c r="AJ683" s="16">
        <v>45439.461296296293</v>
      </c>
      <c r="AK683">
        <v>1</v>
      </c>
      <c r="AL683">
        <v>427.79</v>
      </c>
      <c r="AM683">
        <v>77.010000000000005</v>
      </c>
      <c r="AN683">
        <v>504.8</v>
      </c>
      <c r="AO683" s="14" t="e">
        <f>VLOOKUP(PaquetesTramos_estados_1[[#This Row],[tienda_stock]],#REF!,2,0)</f>
        <v>#REF!</v>
      </c>
      <c r="AP683" s="18">
        <v>1.0138888888888888</v>
      </c>
      <c r="AQ683" s="19" t="str">
        <f>IF(PaquetesTramos_estados_1[[#This Row],[estado_paquete]]="Empaquetado","listo",PaquetesTramos_estados_1[[#This Row],[pagado]]+(PaquetesTramos_estados_1[[#This Row],[Lead Time]]-1))</f>
        <v>listo</v>
      </c>
      <c r="AR683" s="16" t="str">
        <f ca="1">IF(PaquetesTramos_estados_1[[#This Row],[estado_paquete]]="empaquetado","listo",TEXT((DAY(TODAY())-DAY(PaquetesTramos_estados_1[[#This Row],[pagado]])),"dd")&amp;" Dias")</f>
        <v>listo</v>
      </c>
      <c r="AS683" s="14" t="str">
        <f ca="1">IF(PaquetesTramos_estados_1[[#This Row],[estado_paquete]]="Empaquetado","listo",IF(NOW()&lt;PaquetesTramos_estados_1[[#This Row],[TimeLimite]],"Dentro de Tiempo","Fuera de Tiempo"))</f>
        <v>listo</v>
      </c>
      <c r="AT683" s="19" t="str">
        <f t="shared" si="10"/>
        <v>11:04</v>
      </c>
    </row>
    <row r="684" spans="1:46" x14ac:dyDescent="0.25">
      <c r="A684" s="14" t="s">
        <v>2350</v>
      </c>
      <c r="B684" s="14" t="s">
        <v>292</v>
      </c>
      <c r="C684" s="14" t="s">
        <v>71</v>
      </c>
      <c r="D684" s="14" t="s">
        <v>69</v>
      </c>
      <c r="E684" s="14" t="s">
        <v>70</v>
      </c>
      <c r="F684" s="14" t="s">
        <v>70</v>
      </c>
      <c r="G684" s="14" t="s">
        <v>35</v>
      </c>
      <c r="H684" s="14" t="s">
        <v>288</v>
      </c>
      <c r="I684" s="14" t="s">
        <v>288</v>
      </c>
      <c r="J684" s="15">
        <v>45443</v>
      </c>
      <c r="K684" s="14" t="s">
        <v>2351</v>
      </c>
      <c r="L684" s="16">
        <v>45439.49523148148</v>
      </c>
      <c r="M684" s="16">
        <v>45439.66815972222</v>
      </c>
      <c r="N684" s="16"/>
      <c r="O684" s="14" t="s">
        <v>288</v>
      </c>
      <c r="P684" s="14" t="s">
        <v>288</v>
      </c>
      <c r="Q684" s="14" t="s">
        <v>288</v>
      </c>
      <c r="R684" s="14" t="s">
        <v>288</v>
      </c>
      <c r="S684" s="14" t="s">
        <v>288</v>
      </c>
      <c r="T684" s="14" t="s">
        <v>292</v>
      </c>
      <c r="U684" s="14" t="s">
        <v>5</v>
      </c>
      <c r="V684" s="14" t="s">
        <v>6</v>
      </c>
      <c r="W684" s="14" t="s">
        <v>71</v>
      </c>
      <c r="X684" s="14" t="s">
        <v>69</v>
      </c>
      <c r="Y684" s="14" t="s">
        <v>70</v>
      </c>
      <c r="Z684" s="14" t="s">
        <v>70</v>
      </c>
      <c r="AA684" s="14" t="s">
        <v>7</v>
      </c>
      <c r="AB684" s="14" t="s">
        <v>2352</v>
      </c>
      <c r="AC684" s="14" t="s">
        <v>8</v>
      </c>
      <c r="AD684" s="14" t="s">
        <v>10</v>
      </c>
      <c r="AE684" s="14" t="s">
        <v>71</v>
      </c>
      <c r="AF684" s="14" t="s">
        <v>290</v>
      </c>
      <c r="AG684" s="14" t="s">
        <v>291</v>
      </c>
      <c r="AH684" s="14" t="s">
        <v>2353</v>
      </c>
      <c r="AI684">
        <v>71810072</v>
      </c>
      <c r="AJ684" s="16">
        <v>45439.49523148148</v>
      </c>
      <c r="AK684">
        <v>1</v>
      </c>
      <c r="AL684">
        <v>114.23</v>
      </c>
      <c r="AM684">
        <v>20.57</v>
      </c>
      <c r="AN684">
        <v>134.80000000000001</v>
      </c>
      <c r="AO684" s="14" t="e">
        <f>VLOOKUP(PaquetesTramos_estados_1[[#This Row],[tienda_stock]],#REF!,2,0)</f>
        <v>#REF!</v>
      </c>
      <c r="AP684" s="18">
        <v>1.0138888888888888</v>
      </c>
      <c r="AQ684" s="19" t="str">
        <f>IF(PaquetesTramos_estados_1[[#This Row],[estado_paquete]]="Empaquetado","listo",PaquetesTramos_estados_1[[#This Row],[pagado]]+(PaquetesTramos_estados_1[[#This Row],[Lead Time]]-1))</f>
        <v>listo</v>
      </c>
      <c r="AR684" s="16" t="str">
        <f ca="1">IF(PaquetesTramos_estados_1[[#This Row],[estado_paquete]]="empaquetado","listo",TEXT((DAY(TODAY())-DAY(PaquetesTramos_estados_1[[#This Row],[pagado]])),"dd")&amp;" Dias")</f>
        <v>listo</v>
      </c>
      <c r="AS684" s="14" t="str">
        <f ca="1">IF(PaquetesTramos_estados_1[[#This Row],[estado_paquete]]="Empaquetado","listo",IF(NOW()&lt;PaquetesTramos_estados_1[[#This Row],[TimeLimite]],"Dentro de Tiempo","Fuera de Tiempo"))</f>
        <v>listo</v>
      </c>
      <c r="AT684" s="19" t="str">
        <f t="shared" si="10"/>
        <v>11:53</v>
      </c>
    </row>
    <row r="685" spans="1:46" x14ac:dyDescent="0.25">
      <c r="A685" s="14" t="s">
        <v>2354</v>
      </c>
      <c r="B685" s="14" t="s">
        <v>292</v>
      </c>
      <c r="C685" s="14" t="s">
        <v>44</v>
      </c>
      <c r="D685" s="14" t="s">
        <v>179</v>
      </c>
      <c r="E685" s="14" t="s">
        <v>179</v>
      </c>
      <c r="F685" s="14" t="s">
        <v>179</v>
      </c>
      <c r="G685" s="14" t="s">
        <v>35</v>
      </c>
      <c r="H685" s="14" t="s">
        <v>288</v>
      </c>
      <c r="I685" s="14" t="s">
        <v>288</v>
      </c>
      <c r="J685" s="15">
        <v>45443</v>
      </c>
      <c r="K685" s="14" t="s">
        <v>2355</v>
      </c>
      <c r="L685" s="16">
        <v>45439.551747685182</v>
      </c>
      <c r="M685" s="16">
        <v>45439.85193287037</v>
      </c>
      <c r="N685" s="16"/>
      <c r="O685" s="14" t="s">
        <v>288</v>
      </c>
      <c r="P685" s="14" t="s">
        <v>288</v>
      </c>
      <c r="Q685" s="14" t="s">
        <v>288</v>
      </c>
      <c r="R685" s="14" t="s">
        <v>288</v>
      </c>
      <c r="S685" s="14" t="s">
        <v>288</v>
      </c>
      <c r="T685" s="14" t="s">
        <v>292</v>
      </c>
      <c r="U685" s="14" t="s">
        <v>5</v>
      </c>
      <c r="V685" s="14" t="s">
        <v>6</v>
      </c>
      <c r="W685" s="14" t="s">
        <v>44</v>
      </c>
      <c r="X685" s="14" t="s">
        <v>179</v>
      </c>
      <c r="Y685" s="14" t="s">
        <v>179</v>
      </c>
      <c r="Z685" s="14" t="s">
        <v>179</v>
      </c>
      <c r="AA685" s="14" t="s">
        <v>56</v>
      </c>
      <c r="AB685" s="14" t="s">
        <v>2356</v>
      </c>
      <c r="AC685" s="14" t="s">
        <v>8</v>
      </c>
      <c r="AD685" s="14" t="s">
        <v>32</v>
      </c>
      <c r="AE685" s="14" t="s">
        <v>5</v>
      </c>
      <c r="AF685" s="14" t="s">
        <v>290</v>
      </c>
      <c r="AG685" s="14" t="s">
        <v>291</v>
      </c>
      <c r="AH685" s="14" t="s">
        <v>2357</v>
      </c>
      <c r="AI685">
        <v>45360625</v>
      </c>
      <c r="AJ685" s="16">
        <v>45439.551747685182</v>
      </c>
      <c r="AK685">
        <v>4</v>
      </c>
      <c r="AL685">
        <v>184.14</v>
      </c>
      <c r="AM685">
        <v>33.159999999999997</v>
      </c>
      <c r="AN685">
        <v>217.3</v>
      </c>
      <c r="AO685" s="14" t="e">
        <f>VLOOKUP(PaquetesTramos_estados_1[[#This Row],[tienda_stock]],#REF!,2,0)</f>
        <v>#REF!</v>
      </c>
      <c r="AP685" s="18">
        <v>1.0138888888888888</v>
      </c>
      <c r="AQ685" s="19" t="str">
        <f>IF(PaquetesTramos_estados_1[[#This Row],[estado_paquete]]="Empaquetado","listo",PaquetesTramos_estados_1[[#This Row],[pagado]]+(PaquetesTramos_estados_1[[#This Row],[Lead Time]]-1))</f>
        <v>listo</v>
      </c>
      <c r="AR685" s="16" t="str">
        <f ca="1">IF(PaquetesTramos_estados_1[[#This Row],[estado_paquete]]="empaquetado","listo",TEXT((DAY(TODAY())-DAY(PaquetesTramos_estados_1[[#This Row],[pagado]])),"dd")&amp;" Dias")</f>
        <v>listo</v>
      </c>
      <c r="AS685" s="14" t="str">
        <f ca="1">IF(PaquetesTramos_estados_1[[#This Row],[estado_paquete]]="Empaquetado","listo",IF(NOW()&lt;PaquetesTramos_estados_1[[#This Row],[TimeLimite]],"Dentro de Tiempo","Fuera de Tiempo"))</f>
        <v>listo</v>
      </c>
      <c r="AT685" s="19" t="str">
        <f t="shared" si="10"/>
        <v>13:14</v>
      </c>
    </row>
    <row r="686" spans="1:46" x14ac:dyDescent="0.25">
      <c r="A686" s="14" t="s">
        <v>2358</v>
      </c>
      <c r="B686" s="14" t="s">
        <v>292</v>
      </c>
      <c r="C686" s="14" t="s">
        <v>127</v>
      </c>
      <c r="D686" s="14" t="s">
        <v>73</v>
      </c>
      <c r="E686" s="14" t="s">
        <v>74</v>
      </c>
      <c r="F686" s="14" t="s">
        <v>74</v>
      </c>
      <c r="G686" s="14" t="s">
        <v>35</v>
      </c>
      <c r="H686" s="14" t="s">
        <v>288</v>
      </c>
      <c r="I686" s="14" t="s">
        <v>288</v>
      </c>
      <c r="J686" s="15">
        <v>45443</v>
      </c>
      <c r="K686" s="14" t="s">
        <v>2359</v>
      </c>
      <c r="L686" s="16">
        <v>45439.612442129626</v>
      </c>
      <c r="M686" s="16">
        <v>45439.747824074075</v>
      </c>
      <c r="N686" s="16"/>
      <c r="O686" s="14" t="s">
        <v>288</v>
      </c>
      <c r="P686" s="14" t="s">
        <v>288</v>
      </c>
      <c r="Q686" s="14" t="s">
        <v>288</v>
      </c>
      <c r="R686" s="14" t="s">
        <v>288</v>
      </c>
      <c r="S686" s="14" t="s">
        <v>288</v>
      </c>
      <c r="T686" s="14" t="s">
        <v>292</v>
      </c>
      <c r="U686" s="14" t="s">
        <v>5</v>
      </c>
      <c r="V686" s="14" t="s">
        <v>6</v>
      </c>
      <c r="W686" s="14" t="s">
        <v>127</v>
      </c>
      <c r="X686" s="14" t="s">
        <v>73</v>
      </c>
      <c r="Y686" s="14" t="s">
        <v>74</v>
      </c>
      <c r="Z686" s="14" t="s">
        <v>74</v>
      </c>
      <c r="AA686" s="14" t="s">
        <v>7</v>
      </c>
      <c r="AB686" s="14" t="s">
        <v>2360</v>
      </c>
      <c r="AC686" s="14" t="s">
        <v>8</v>
      </c>
      <c r="AD686" s="14" t="s">
        <v>32</v>
      </c>
      <c r="AE686" s="14" t="s">
        <v>5</v>
      </c>
      <c r="AF686" s="14" t="s">
        <v>290</v>
      </c>
      <c r="AG686" s="14" t="s">
        <v>291</v>
      </c>
      <c r="AH686" s="14" t="s">
        <v>2361</v>
      </c>
      <c r="AI686">
        <v>71447709</v>
      </c>
      <c r="AJ686" s="16">
        <v>45439.612442129626</v>
      </c>
      <c r="AK686">
        <v>1</v>
      </c>
      <c r="AL686">
        <v>62.54</v>
      </c>
      <c r="AM686">
        <v>11.26</v>
      </c>
      <c r="AN686">
        <v>73.8</v>
      </c>
      <c r="AO686" s="14" t="e">
        <f>VLOOKUP(PaquetesTramos_estados_1[[#This Row],[tienda_stock]],#REF!,2,0)</f>
        <v>#REF!</v>
      </c>
      <c r="AP686" s="18">
        <v>1.0138888888888888</v>
      </c>
      <c r="AQ686" s="19" t="str">
        <f>IF(PaquetesTramos_estados_1[[#This Row],[estado_paquete]]="Empaquetado","listo",PaquetesTramos_estados_1[[#This Row],[pagado]]+(PaquetesTramos_estados_1[[#This Row],[Lead Time]]-1))</f>
        <v>listo</v>
      </c>
      <c r="AR686" s="16" t="str">
        <f ca="1">IF(PaquetesTramos_estados_1[[#This Row],[estado_paquete]]="empaquetado","listo",TEXT((DAY(TODAY())-DAY(PaquetesTramos_estados_1[[#This Row],[pagado]])),"dd")&amp;" Dias")</f>
        <v>listo</v>
      </c>
      <c r="AS686" s="14" t="str">
        <f ca="1">IF(PaquetesTramos_estados_1[[#This Row],[estado_paquete]]="Empaquetado","listo",IF(NOW()&lt;PaquetesTramos_estados_1[[#This Row],[TimeLimite]],"Dentro de Tiempo","Fuera de Tiempo"))</f>
        <v>listo</v>
      </c>
      <c r="AT686" s="19" t="str">
        <f t="shared" si="10"/>
        <v>14:41</v>
      </c>
    </row>
    <row r="687" spans="1:46" x14ac:dyDescent="0.25">
      <c r="A687" s="14" t="s">
        <v>2362</v>
      </c>
      <c r="B687" s="14" t="s">
        <v>292</v>
      </c>
      <c r="C687" s="14" t="s">
        <v>5</v>
      </c>
      <c r="D687" s="14" t="s">
        <v>1</v>
      </c>
      <c r="E687" s="14" t="s">
        <v>1</v>
      </c>
      <c r="F687" s="14" t="s">
        <v>19</v>
      </c>
      <c r="G687" s="14" t="s">
        <v>437</v>
      </c>
      <c r="H687" s="14" t="s">
        <v>288</v>
      </c>
      <c r="I687" s="14" t="s">
        <v>288</v>
      </c>
      <c r="J687" s="15">
        <v>45441</v>
      </c>
      <c r="K687" s="14" t="s">
        <v>2363</v>
      </c>
      <c r="L687" s="16">
        <v>45439.627824074072</v>
      </c>
      <c r="M687" s="16">
        <v>45439.966006944444</v>
      </c>
      <c r="N687" s="16"/>
      <c r="O687" s="14" t="s">
        <v>288</v>
      </c>
      <c r="P687" s="14" t="s">
        <v>288</v>
      </c>
      <c r="Q687" s="14" t="s">
        <v>288</v>
      </c>
      <c r="R687" s="14" t="s">
        <v>288</v>
      </c>
      <c r="S687" s="14" t="s">
        <v>288</v>
      </c>
      <c r="T687" s="14" t="s">
        <v>292</v>
      </c>
      <c r="U687" s="14" t="s">
        <v>14</v>
      </c>
      <c r="V687" s="14" t="s">
        <v>6</v>
      </c>
      <c r="W687" s="14" t="s">
        <v>100</v>
      </c>
      <c r="X687" s="14" t="s">
        <v>1</v>
      </c>
      <c r="Y687" s="14" t="s">
        <v>1</v>
      </c>
      <c r="Z687" s="14" t="s">
        <v>62</v>
      </c>
      <c r="AA687" s="14" t="s">
        <v>7</v>
      </c>
      <c r="AB687" s="14" t="s">
        <v>2364</v>
      </c>
      <c r="AC687" s="14" t="s">
        <v>8</v>
      </c>
      <c r="AD687" s="14" t="s">
        <v>27</v>
      </c>
      <c r="AE687" s="14" t="s">
        <v>5</v>
      </c>
      <c r="AF687" s="14" t="s">
        <v>290</v>
      </c>
      <c r="AG687" s="14" t="s">
        <v>291</v>
      </c>
      <c r="AH687" s="14" t="s">
        <v>2365</v>
      </c>
      <c r="AI687">
        <v>10471409</v>
      </c>
      <c r="AJ687" s="16">
        <v>45439.627824074072</v>
      </c>
      <c r="AK687">
        <v>1</v>
      </c>
      <c r="AL687">
        <v>35.42</v>
      </c>
      <c r="AM687">
        <v>6.38</v>
      </c>
      <c r="AN687">
        <v>41.8</v>
      </c>
      <c r="AO687" s="14" t="e">
        <f>VLOOKUP(PaquetesTramos_estados_1[[#This Row],[tienda_stock]],#REF!,2,0)</f>
        <v>#REF!</v>
      </c>
      <c r="AP687" s="18">
        <v>1.0138888888888888</v>
      </c>
      <c r="AQ687" s="19" t="str">
        <f>IF(PaquetesTramos_estados_1[[#This Row],[estado_paquete]]="Empaquetado","listo",PaquetesTramos_estados_1[[#This Row],[pagado]]+(PaquetesTramos_estados_1[[#This Row],[Lead Time]]-1))</f>
        <v>listo</v>
      </c>
      <c r="AR687" s="16" t="str">
        <f ca="1">IF(PaquetesTramos_estados_1[[#This Row],[estado_paquete]]="empaquetado","listo",TEXT((DAY(TODAY())-DAY(PaquetesTramos_estados_1[[#This Row],[pagado]])),"dd")&amp;" Dias")</f>
        <v>listo</v>
      </c>
      <c r="AS687" s="14" t="str">
        <f ca="1">IF(PaquetesTramos_estados_1[[#This Row],[estado_paquete]]="Empaquetado","listo",IF(NOW()&lt;PaquetesTramos_estados_1[[#This Row],[TimeLimite]],"Dentro de Tiempo","Fuera de Tiempo"))</f>
        <v>listo</v>
      </c>
      <c r="AT687" s="19" t="str">
        <f t="shared" si="10"/>
        <v>15:04</v>
      </c>
    </row>
    <row r="688" spans="1:46" x14ac:dyDescent="0.25">
      <c r="A688" s="14" t="s">
        <v>2366</v>
      </c>
      <c r="B688" s="14" t="s">
        <v>292</v>
      </c>
      <c r="C688" s="14" t="s">
        <v>288</v>
      </c>
      <c r="D688" s="14" t="s">
        <v>40</v>
      </c>
      <c r="E688" s="14" t="s">
        <v>233</v>
      </c>
      <c r="F688" s="14" t="s">
        <v>1065</v>
      </c>
      <c r="G688" s="14" t="s">
        <v>30</v>
      </c>
      <c r="H688" s="14" t="s">
        <v>2367</v>
      </c>
      <c r="I688" s="14" t="s">
        <v>288</v>
      </c>
      <c r="J688" s="15">
        <v>45456</v>
      </c>
      <c r="K688" s="14" t="s">
        <v>2368</v>
      </c>
      <c r="L688" s="16">
        <v>45439.662361111114</v>
      </c>
      <c r="M688" s="16">
        <v>45439.681956018518</v>
      </c>
      <c r="N688" s="16"/>
      <c r="O688" s="14" t="s">
        <v>288</v>
      </c>
      <c r="P688" s="14" t="s">
        <v>288</v>
      </c>
      <c r="Q688" s="14" t="s">
        <v>288</v>
      </c>
      <c r="R688" s="14" t="s">
        <v>288</v>
      </c>
      <c r="S688" s="14" t="s">
        <v>288</v>
      </c>
      <c r="T688" s="14" t="s">
        <v>292</v>
      </c>
      <c r="U688" s="14" t="s">
        <v>151</v>
      </c>
      <c r="V688" s="14" t="s">
        <v>87</v>
      </c>
      <c r="W688" s="14" t="s">
        <v>288</v>
      </c>
      <c r="X688" s="14" t="s">
        <v>288</v>
      </c>
      <c r="Y688" s="14" t="s">
        <v>288</v>
      </c>
      <c r="Z688" s="14" t="s">
        <v>288</v>
      </c>
      <c r="AA688" s="14" t="s">
        <v>7</v>
      </c>
      <c r="AB688" s="14" t="s">
        <v>2369</v>
      </c>
      <c r="AC688" s="14" t="s">
        <v>8</v>
      </c>
      <c r="AD688" s="14" t="s">
        <v>93</v>
      </c>
      <c r="AE688" s="14" t="s">
        <v>5</v>
      </c>
      <c r="AF688" s="14" t="s">
        <v>290</v>
      </c>
      <c r="AG688" s="14" t="s">
        <v>291</v>
      </c>
      <c r="AH688" s="14" t="s">
        <v>2370</v>
      </c>
      <c r="AI688">
        <v>47953396</v>
      </c>
      <c r="AJ688" s="16">
        <v>45439.662361111114</v>
      </c>
      <c r="AK688">
        <v>5</v>
      </c>
      <c r="AL688">
        <v>722.13</v>
      </c>
      <c r="AM688">
        <v>129.97</v>
      </c>
      <c r="AN688">
        <v>852.1</v>
      </c>
      <c r="AO688" s="14" t="e">
        <f>VLOOKUP(PaquetesTramos_estados_1[[#This Row],[tienda_stock]],#REF!,2,0)</f>
        <v>#REF!</v>
      </c>
      <c r="AP688" s="18">
        <v>1.0138888888888888</v>
      </c>
      <c r="AQ688" s="19" t="str">
        <f>IF(PaquetesTramos_estados_1[[#This Row],[estado_paquete]]="Empaquetado","listo",PaquetesTramos_estados_1[[#This Row],[pagado]]+(PaquetesTramos_estados_1[[#This Row],[Lead Time]]-1))</f>
        <v>listo</v>
      </c>
      <c r="AR688" s="16" t="str">
        <f ca="1">IF(PaquetesTramos_estados_1[[#This Row],[estado_paquete]]="empaquetado","listo",TEXT((DAY(TODAY())-DAY(PaquetesTramos_estados_1[[#This Row],[pagado]])),"dd")&amp;" Dias")</f>
        <v>listo</v>
      </c>
      <c r="AS688" s="14" t="str">
        <f ca="1">IF(PaquetesTramos_estados_1[[#This Row],[estado_paquete]]="Empaquetado","listo",IF(NOW()&lt;PaquetesTramos_estados_1[[#This Row],[TimeLimite]],"Dentro de Tiempo","Fuera de Tiempo"))</f>
        <v>listo</v>
      </c>
      <c r="AT688" s="19" t="str">
        <f t="shared" si="10"/>
        <v>15:53</v>
      </c>
    </row>
    <row r="689" spans="1:46" x14ac:dyDescent="0.25">
      <c r="A689" s="14" t="s">
        <v>2371</v>
      </c>
      <c r="B689" s="14" t="s">
        <v>292</v>
      </c>
      <c r="C689" s="14" t="s">
        <v>135</v>
      </c>
      <c r="D689" s="14" t="s">
        <v>81</v>
      </c>
      <c r="E689" s="14" t="s">
        <v>185</v>
      </c>
      <c r="F689" s="14" t="s">
        <v>186</v>
      </c>
      <c r="G689" s="14" t="s">
        <v>35</v>
      </c>
      <c r="H689" s="14" t="s">
        <v>288</v>
      </c>
      <c r="I689" s="14" t="s">
        <v>288</v>
      </c>
      <c r="J689" s="15">
        <v>45444</v>
      </c>
      <c r="K689" s="14" t="s">
        <v>2372</v>
      </c>
      <c r="L689" s="16">
        <v>45439.710462962961</v>
      </c>
      <c r="M689" s="16">
        <v>45440.208553240744</v>
      </c>
      <c r="N689" s="16"/>
      <c r="O689" s="14" t="s">
        <v>288</v>
      </c>
      <c r="P689" s="14" t="s">
        <v>288</v>
      </c>
      <c r="Q689" s="14" t="s">
        <v>288</v>
      </c>
      <c r="R689" s="14" t="s">
        <v>288</v>
      </c>
      <c r="S689" s="14" t="s">
        <v>288</v>
      </c>
      <c r="T689" s="14" t="s">
        <v>292</v>
      </c>
      <c r="U689" s="14" t="s">
        <v>5</v>
      </c>
      <c r="V689" s="14" t="s">
        <v>6</v>
      </c>
      <c r="W689" s="14" t="s">
        <v>135</v>
      </c>
      <c r="X689" s="14" t="s">
        <v>81</v>
      </c>
      <c r="Y689" s="14" t="s">
        <v>185</v>
      </c>
      <c r="Z689" s="14" t="s">
        <v>186</v>
      </c>
      <c r="AA689" s="14" t="s">
        <v>7</v>
      </c>
      <c r="AB689" s="14" t="s">
        <v>2373</v>
      </c>
      <c r="AC689" s="14" t="s">
        <v>8</v>
      </c>
      <c r="AD689" s="14" t="s">
        <v>10</v>
      </c>
      <c r="AE689" s="14" t="s">
        <v>135</v>
      </c>
      <c r="AF689" s="14" t="s">
        <v>290</v>
      </c>
      <c r="AG689" s="14" t="s">
        <v>291</v>
      </c>
      <c r="AH689" s="14" t="s">
        <v>2374</v>
      </c>
      <c r="AI689">
        <v>42940608</v>
      </c>
      <c r="AJ689" s="16">
        <v>45439.710462962961</v>
      </c>
      <c r="AK689">
        <v>1</v>
      </c>
      <c r="AL689">
        <v>88.05</v>
      </c>
      <c r="AM689">
        <v>15.85</v>
      </c>
      <c r="AN689">
        <v>103.9</v>
      </c>
      <c r="AO689" s="14" t="e">
        <f>VLOOKUP(PaquetesTramos_estados_1[[#This Row],[tienda_stock]],#REF!,2,0)</f>
        <v>#REF!</v>
      </c>
      <c r="AP689" s="18">
        <v>1.0138888888888888</v>
      </c>
      <c r="AQ689" s="19" t="str">
        <f>IF(PaquetesTramos_estados_1[[#This Row],[estado_paquete]]="Empaquetado","listo",PaquetesTramos_estados_1[[#This Row],[pagado]]+(PaquetesTramos_estados_1[[#This Row],[Lead Time]]-1))</f>
        <v>listo</v>
      </c>
      <c r="AR689" s="16" t="str">
        <f ca="1">IF(PaquetesTramos_estados_1[[#This Row],[estado_paquete]]="empaquetado","listo",TEXT((DAY(TODAY())-DAY(PaquetesTramos_estados_1[[#This Row],[pagado]])),"dd")&amp;" Dias")</f>
        <v>listo</v>
      </c>
      <c r="AS689" s="14" t="str">
        <f ca="1">IF(PaquetesTramos_estados_1[[#This Row],[estado_paquete]]="Empaquetado","listo",IF(NOW()&lt;PaquetesTramos_estados_1[[#This Row],[TimeLimite]],"Dentro de Tiempo","Fuera de Tiempo"))</f>
        <v>listo</v>
      </c>
      <c r="AT689" s="19" t="str">
        <f t="shared" si="10"/>
        <v>17:03</v>
      </c>
    </row>
    <row r="690" spans="1:46" x14ac:dyDescent="0.25">
      <c r="A690" s="14" t="s">
        <v>2375</v>
      </c>
      <c r="B690" s="14" t="s">
        <v>17</v>
      </c>
      <c r="C690" s="14" t="s">
        <v>5</v>
      </c>
      <c r="D690" s="14" t="s">
        <v>1</v>
      </c>
      <c r="E690" s="14" t="s">
        <v>1</v>
      </c>
      <c r="F690" s="14" t="s">
        <v>19</v>
      </c>
      <c r="G690" s="14" t="s">
        <v>3</v>
      </c>
      <c r="H690" s="14" t="s">
        <v>288</v>
      </c>
      <c r="I690" s="14" t="s">
        <v>288</v>
      </c>
      <c r="J690" s="15">
        <v>45444</v>
      </c>
      <c r="K690" s="14" t="s">
        <v>2376</v>
      </c>
      <c r="L690" s="16">
        <v>45439.736805555556</v>
      </c>
      <c r="M690" s="16"/>
      <c r="N690" s="16"/>
      <c r="O690" s="14" t="s">
        <v>288</v>
      </c>
      <c r="P690" s="14" t="s">
        <v>288</v>
      </c>
      <c r="Q690" s="14" t="s">
        <v>288</v>
      </c>
      <c r="R690" s="14" t="s">
        <v>288</v>
      </c>
      <c r="S690" s="14" t="s">
        <v>288</v>
      </c>
      <c r="T690" s="14" t="s">
        <v>17</v>
      </c>
      <c r="U690" s="14" t="s">
        <v>18</v>
      </c>
      <c r="V690" s="14" t="s">
        <v>6</v>
      </c>
      <c r="W690" s="14" t="s">
        <v>52</v>
      </c>
      <c r="X690" s="14" t="s">
        <v>53</v>
      </c>
      <c r="Y690" s="14" t="s">
        <v>54</v>
      </c>
      <c r="Z690" s="14" t="s">
        <v>55</v>
      </c>
      <c r="AA690" s="14" t="s">
        <v>7</v>
      </c>
      <c r="AB690" s="14" t="s">
        <v>2377</v>
      </c>
      <c r="AC690" s="14" t="s">
        <v>8</v>
      </c>
      <c r="AD690" s="14" t="s">
        <v>10</v>
      </c>
      <c r="AE690" s="14" t="s">
        <v>52</v>
      </c>
      <c r="AF690" s="14" t="s">
        <v>290</v>
      </c>
      <c r="AG690" s="14" t="s">
        <v>291</v>
      </c>
      <c r="AH690" s="14" t="s">
        <v>2378</v>
      </c>
      <c r="AI690">
        <v>74702951</v>
      </c>
      <c r="AJ690" s="16">
        <v>45439.736805555556</v>
      </c>
      <c r="AK690">
        <v>1</v>
      </c>
      <c r="AL690">
        <v>162.79</v>
      </c>
      <c r="AM690">
        <v>29.31</v>
      </c>
      <c r="AN690">
        <v>192.1</v>
      </c>
      <c r="AO690" s="14" t="e">
        <f>VLOOKUP(PaquetesTramos_estados_1[[#This Row],[tienda_stock]],#REF!,2,0)</f>
        <v>#REF!</v>
      </c>
      <c r="AP690" s="18">
        <v>1.0138888888888888</v>
      </c>
      <c r="AQ690" s="19">
        <f>IF(PaquetesTramos_estados_1[[#This Row],[estado_paquete]]="Empaquetado","listo",PaquetesTramos_estados_1[[#This Row],[pagado]]+(PaquetesTramos_estados_1[[#This Row],[Lead Time]]-1))</f>
        <v>45439.750694444447</v>
      </c>
      <c r="AR690" s="16" t="e">
        <f ca="1">IF(PaquetesTramos_estados_1[[#This Row],[estado_paquete]]="empaquetado","listo",TEXT((DAY(TODAY())-DAY(PaquetesTramos_estados_1[[#This Row],[pagado]])),"dd")&amp;" Dias")</f>
        <v>#VALUE!</v>
      </c>
      <c r="AS6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690" s="19" t="str">
        <f t="shared" si="10"/>
        <v>17:41</v>
      </c>
    </row>
    <row r="691" spans="1:46" x14ac:dyDescent="0.25">
      <c r="A691" s="14" t="s">
        <v>2379</v>
      </c>
      <c r="B691" s="14" t="s">
        <v>17</v>
      </c>
      <c r="C691" s="14" t="s">
        <v>5</v>
      </c>
      <c r="D691" s="14" t="s">
        <v>1</v>
      </c>
      <c r="E691" s="14" t="s">
        <v>1</v>
      </c>
      <c r="F691" s="14" t="s">
        <v>19</v>
      </c>
      <c r="G691" s="14" t="s">
        <v>399</v>
      </c>
      <c r="H691" s="14" t="s">
        <v>288</v>
      </c>
      <c r="I691" s="14" t="s">
        <v>288</v>
      </c>
      <c r="J691" s="15">
        <v>45441</v>
      </c>
      <c r="K691" s="14" t="s">
        <v>2380</v>
      </c>
      <c r="L691" s="16">
        <v>45439.763958333337</v>
      </c>
      <c r="M691" s="16"/>
      <c r="N691" s="16"/>
      <c r="O691" s="14" t="s">
        <v>288</v>
      </c>
      <c r="P691" s="14" t="s">
        <v>288</v>
      </c>
      <c r="Q691" s="14" t="s">
        <v>288</v>
      </c>
      <c r="R691" s="14" t="s">
        <v>288</v>
      </c>
      <c r="S691" s="14" t="s">
        <v>288</v>
      </c>
      <c r="T691" s="14" t="s">
        <v>17</v>
      </c>
      <c r="U691" s="14" t="s">
        <v>11</v>
      </c>
      <c r="V691" s="14" t="s">
        <v>6</v>
      </c>
      <c r="W691" s="14" t="s">
        <v>36</v>
      </c>
      <c r="X691" s="14" t="s">
        <v>1</v>
      </c>
      <c r="Y691" s="14" t="s">
        <v>1</v>
      </c>
      <c r="Z691" s="14" t="s">
        <v>37</v>
      </c>
      <c r="AA691" s="14" t="s">
        <v>7</v>
      </c>
      <c r="AB691" s="14" t="s">
        <v>2381</v>
      </c>
      <c r="AC691" s="14" t="s">
        <v>8</v>
      </c>
      <c r="AD691" s="14" t="s">
        <v>9</v>
      </c>
      <c r="AE691" s="14" t="s">
        <v>36</v>
      </c>
      <c r="AF691" s="14" t="s">
        <v>290</v>
      </c>
      <c r="AG691" s="14" t="s">
        <v>291</v>
      </c>
      <c r="AH691" s="14" t="s">
        <v>2382</v>
      </c>
      <c r="AI691">
        <v>10340236</v>
      </c>
      <c r="AJ691" s="16">
        <v>45439.763958333337</v>
      </c>
      <c r="AK691">
        <v>1</v>
      </c>
      <c r="AL691">
        <v>35.42</v>
      </c>
      <c r="AM691">
        <v>6.38</v>
      </c>
      <c r="AN691">
        <v>41.8</v>
      </c>
      <c r="AO691" s="14" t="e">
        <f>VLOOKUP(PaquetesTramos_estados_1[[#This Row],[tienda_stock]],#REF!,2,0)</f>
        <v>#REF!</v>
      </c>
      <c r="AP691" s="18">
        <v>1.0138888888888888</v>
      </c>
      <c r="AQ691" s="19">
        <f>IF(PaquetesTramos_estados_1[[#This Row],[estado_paquete]]="Empaquetado","listo",PaquetesTramos_estados_1[[#This Row],[pagado]]+(PaquetesTramos_estados_1[[#This Row],[Lead Time]]-1))</f>
        <v>45439.777847222227</v>
      </c>
      <c r="AR691" s="16" t="e">
        <f ca="1">IF(PaquetesTramos_estados_1[[#This Row],[estado_paquete]]="empaquetado","listo",TEXT((DAY(TODAY())-DAY(PaquetesTramos_estados_1[[#This Row],[pagado]])),"dd")&amp;" Dias")</f>
        <v>#VALUE!</v>
      </c>
      <c r="AS6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691" s="19" t="str">
        <f t="shared" si="10"/>
        <v>18:20</v>
      </c>
    </row>
    <row r="692" spans="1:46" x14ac:dyDescent="0.25">
      <c r="A692" s="14" t="s">
        <v>2383</v>
      </c>
      <c r="B692" s="14" t="s">
        <v>20</v>
      </c>
      <c r="C692" s="14" t="s">
        <v>45</v>
      </c>
      <c r="D692" s="14" t="s">
        <v>46</v>
      </c>
      <c r="E692" s="14" t="s">
        <v>46</v>
      </c>
      <c r="F692" s="14" t="s">
        <v>46</v>
      </c>
      <c r="G692" s="14" t="s">
        <v>35</v>
      </c>
      <c r="H692" s="14" t="s">
        <v>288</v>
      </c>
      <c r="I692" s="14" t="s">
        <v>288</v>
      </c>
      <c r="J692" s="15">
        <v>45442</v>
      </c>
      <c r="K692" s="14" t="s">
        <v>2384</v>
      </c>
      <c r="L692" s="16">
        <v>45439.87332175926</v>
      </c>
      <c r="M692" s="16"/>
      <c r="N692" s="16"/>
      <c r="O692" s="14" t="s">
        <v>288</v>
      </c>
      <c r="P692" s="14" t="s">
        <v>288</v>
      </c>
      <c r="Q692" s="14" t="s">
        <v>288</v>
      </c>
      <c r="R692" s="14" t="s">
        <v>288</v>
      </c>
      <c r="S692" s="14" t="s">
        <v>288</v>
      </c>
      <c r="T692" s="14" t="s">
        <v>20</v>
      </c>
      <c r="U692" s="14" t="s">
        <v>5</v>
      </c>
      <c r="V692" s="14" t="s">
        <v>6</v>
      </c>
      <c r="W692" s="14" t="s">
        <v>45</v>
      </c>
      <c r="X692" s="14" t="s">
        <v>46</v>
      </c>
      <c r="Y692" s="14" t="s">
        <v>46</v>
      </c>
      <c r="Z692" s="14" t="s">
        <v>46</v>
      </c>
      <c r="AA692" s="14" t="s">
        <v>7</v>
      </c>
      <c r="AB692" s="14" t="s">
        <v>2385</v>
      </c>
      <c r="AC692" s="14" t="s">
        <v>8</v>
      </c>
      <c r="AD692" s="14" t="s">
        <v>10</v>
      </c>
      <c r="AE692" s="14" t="s">
        <v>45</v>
      </c>
      <c r="AF692" s="14" t="s">
        <v>290</v>
      </c>
      <c r="AG692" s="14" t="s">
        <v>291</v>
      </c>
      <c r="AH692" s="14" t="s">
        <v>1915</v>
      </c>
      <c r="AI692">
        <v>21556140</v>
      </c>
      <c r="AJ692" s="16">
        <v>45439.87332175926</v>
      </c>
      <c r="AK692">
        <v>1</v>
      </c>
      <c r="AL692">
        <v>127.03</v>
      </c>
      <c r="AM692">
        <v>22.87</v>
      </c>
      <c r="AN692">
        <v>149.9</v>
      </c>
      <c r="AO692" s="14" t="e">
        <f>VLOOKUP(PaquetesTramos_estados_1[[#This Row],[tienda_stock]],#REF!,2,0)</f>
        <v>#REF!</v>
      </c>
      <c r="AP692" s="18">
        <v>1.0138888888888888</v>
      </c>
      <c r="AQ692" s="19">
        <f>IF(PaquetesTramos_estados_1[[#This Row],[estado_paquete]]="Empaquetado","listo",PaquetesTramos_estados_1[[#This Row],[pagado]]+(PaquetesTramos_estados_1[[#This Row],[Lead Time]]-1))</f>
        <v>45439.88721064815</v>
      </c>
      <c r="AR692" s="16" t="e">
        <f ca="1">IF(PaquetesTramos_estados_1[[#This Row],[estado_paquete]]="empaquetado","listo",TEXT((DAY(TODAY())-DAY(PaquetesTramos_estados_1[[#This Row],[pagado]])),"dd")&amp;" Dias")</f>
        <v>#VALUE!</v>
      </c>
      <c r="AS6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692" s="19" t="str">
        <f t="shared" si="10"/>
        <v>20:57</v>
      </c>
    </row>
    <row r="693" spans="1:46" x14ac:dyDescent="0.25">
      <c r="A693" s="14" t="s">
        <v>2386</v>
      </c>
      <c r="B693" s="14" t="s">
        <v>17</v>
      </c>
      <c r="C693" s="14" t="s">
        <v>47</v>
      </c>
      <c r="D693" s="14" t="s">
        <v>1</v>
      </c>
      <c r="E693" s="14" t="s">
        <v>1</v>
      </c>
      <c r="F693" s="14" t="s">
        <v>48</v>
      </c>
      <c r="G693" s="14" t="s">
        <v>30</v>
      </c>
      <c r="H693" s="14" t="s">
        <v>288</v>
      </c>
      <c r="I693" s="14" t="s">
        <v>288</v>
      </c>
      <c r="J693" s="15">
        <v>45447</v>
      </c>
      <c r="K693" s="14" t="s">
        <v>2387</v>
      </c>
      <c r="L693" s="16">
        <v>45439.876828703702</v>
      </c>
      <c r="M693" s="16"/>
      <c r="N693" s="16"/>
      <c r="O693" s="14" t="s">
        <v>288</v>
      </c>
      <c r="P693" s="14" t="s">
        <v>288</v>
      </c>
      <c r="Q693" s="14" t="s">
        <v>288</v>
      </c>
      <c r="R693" s="14" t="s">
        <v>288</v>
      </c>
      <c r="S693" s="14" t="s">
        <v>288</v>
      </c>
      <c r="T693" s="14" t="s">
        <v>17</v>
      </c>
      <c r="U693" s="14" t="s">
        <v>150</v>
      </c>
      <c r="V693" s="14" t="s">
        <v>6</v>
      </c>
      <c r="W693" s="14" t="s">
        <v>47</v>
      </c>
      <c r="X693" s="14" t="s">
        <v>1</v>
      </c>
      <c r="Y693" s="14" t="s">
        <v>1</v>
      </c>
      <c r="Z693" s="14" t="s">
        <v>48</v>
      </c>
      <c r="AA693" s="14" t="s">
        <v>7</v>
      </c>
      <c r="AB693" s="14" t="s">
        <v>2388</v>
      </c>
      <c r="AC693" s="14" t="s">
        <v>8</v>
      </c>
      <c r="AD693" s="14" t="s">
        <v>10</v>
      </c>
      <c r="AE693" s="14" t="s">
        <v>47</v>
      </c>
      <c r="AF693" s="14" t="s">
        <v>290</v>
      </c>
      <c r="AG693" s="14" t="s">
        <v>291</v>
      </c>
      <c r="AH693" s="14" t="s">
        <v>2389</v>
      </c>
      <c r="AI693">
        <v>40761245</v>
      </c>
      <c r="AJ693" s="16">
        <v>45439.876828703702</v>
      </c>
      <c r="AK693">
        <v>1</v>
      </c>
      <c r="AL693">
        <v>37.96</v>
      </c>
      <c r="AM693">
        <v>6.84</v>
      </c>
      <c r="AN693">
        <v>44.8</v>
      </c>
      <c r="AO693" s="14" t="e">
        <f>VLOOKUP(PaquetesTramos_estados_1[[#This Row],[tienda_stock]],#REF!,2,0)</f>
        <v>#REF!</v>
      </c>
      <c r="AP693" s="18">
        <v>1.0138888888888888</v>
      </c>
      <c r="AQ693" s="19">
        <f>IF(PaquetesTramos_estados_1[[#This Row],[estado_paquete]]="Empaquetado","listo",PaquetesTramos_estados_1[[#This Row],[pagado]]+(PaquetesTramos_estados_1[[#This Row],[Lead Time]]-1))</f>
        <v>45439.890717592592</v>
      </c>
      <c r="AR693" s="16" t="e">
        <f ca="1">IF(PaquetesTramos_estados_1[[#This Row],[estado_paquete]]="empaquetado","listo",TEXT((DAY(TODAY())-DAY(PaquetesTramos_estados_1[[#This Row],[pagado]])),"dd")&amp;" Dias")</f>
        <v>#VALUE!</v>
      </c>
      <c r="AS6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693" s="19" t="str">
        <f t="shared" si="10"/>
        <v>21:02</v>
      </c>
    </row>
    <row r="694" spans="1:46" x14ac:dyDescent="0.25">
      <c r="A694" s="14" t="s">
        <v>2390</v>
      </c>
      <c r="B694" s="14" t="s">
        <v>292</v>
      </c>
      <c r="C694" s="14" t="s">
        <v>288</v>
      </c>
      <c r="D694" s="14" t="s">
        <v>1</v>
      </c>
      <c r="E694" s="14" t="s">
        <v>1</v>
      </c>
      <c r="F694" s="14" t="s">
        <v>2</v>
      </c>
      <c r="G694" s="14" t="s">
        <v>89</v>
      </c>
      <c r="H694" s="14" t="s">
        <v>288</v>
      </c>
      <c r="I694" s="14" t="s">
        <v>288</v>
      </c>
      <c r="J694" s="15">
        <v>45440</v>
      </c>
      <c r="K694" s="14" t="s">
        <v>2391</v>
      </c>
      <c r="L694" s="16">
        <v>45439.879490740743</v>
      </c>
      <c r="M694" s="16">
        <v>45440.19872685185</v>
      </c>
      <c r="N694" s="16"/>
      <c r="O694" s="14" t="s">
        <v>288</v>
      </c>
      <c r="P694" s="14" t="s">
        <v>288</v>
      </c>
      <c r="Q694" s="14" t="s">
        <v>288</v>
      </c>
      <c r="R694" s="14" t="s">
        <v>288</v>
      </c>
      <c r="S694" s="14" t="s">
        <v>288</v>
      </c>
      <c r="T694" s="14" t="s">
        <v>292</v>
      </c>
      <c r="U694" s="14" t="s">
        <v>5</v>
      </c>
      <c r="V694" s="14" t="s">
        <v>87</v>
      </c>
      <c r="W694" s="14" t="s">
        <v>288</v>
      </c>
      <c r="X694" s="14" t="s">
        <v>288</v>
      </c>
      <c r="Y694" s="14" t="s">
        <v>288</v>
      </c>
      <c r="Z694" s="14" t="s">
        <v>288</v>
      </c>
      <c r="AA694" s="14" t="s">
        <v>7</v>
      </c>
      <c r="AB694" s="14" t="s">
        <v>2392</v>
      </c>
      <c r="AC694" s="14" t="s">
        <v>8</v>
      </c>
      <c r="AD694" s="14" t="s">
        <v>32</v>
      </c>
      <c r="AE694" s="14" t="s">
        <v>5</v>
      </c>
      <c r="AF694" s="14" t="s">
        <v>290</v>
      </c>
      <c r="AG694" s="14" t="s">
        <v>291</v>
      </c>
      <c r="AH694" s="14" t="s">
        <v>2393</v>
      </c>
      <c r="AI694">
        <v>75274914</v>
      </c>
      <c r="AJ694" s="16">
        <v>45439.879490740743</v>
      </c>
      <c r="AK694">
        <v>2</v>
      </c>
      <c r="AL694">
        <v>242.12</v>
      </c>
      <c r="AM694">
        <v>43.58</v>
      </c>
      <c r="AN694">
        <v>285.7</v>
      </c>
      <c r="AO694" s="14" t="e">
        <f>VLOOKUP(PaquetesTramos_estados_1[[#This Row],[tienda_stock]],#REF!,2,0)</f>
        <v>#REF!</v>
      </c>
      <c r="AP694" s="18">
        <v>1.0138888888888888</v>
      </c>
      <c r="AQ694" s="19" t="str">
        <f>IF(PaquetesTramos_estados_1[[#This Row],[estado_paquete]]="Empaquetado","listo",PaquetesTramos_estados_1[[#This Row],[pagado]]+(PaquetesTramos_estados_1[[#This Row],[Lead Time]]-1))</f>
        <v>listo</v>
      </c>
      <c r="AR694" s="16" t="str">
        <f ca="1">IF(PaquetesTramos_estados_1[[#This Row],[estado_paquete]]="empaquetado","listo",TEXT((DAY(TODAY())-DAY(PaquetesTramos_estados_1[[#This Row],[pagado]])),"dd")&amp;" Dias")</f>
        <v>listo</v>
      </c>
      <c r="AS694" s="14" t="str">
        <f ca="1">IF(PaquetesTramos_estados_1[[#This Row],[estado_paquete]]="Empaquetado","listo",IF(NOW()&lt;PaquetesTramos_estados_1[[#This Row],[TimeLimite]],"Dentro de Tiempo","Fuera de Tiempo"))</f>
        <v>listo</v>
      </c>
      <c r="AT694" s="19" t="str">
        <f t="shared" si="10"/>
        <v>21:06</v>
      </c>
    </row>
    <row r="695" spans="1:46" x14ac:dyDescent="0.25">
      <c r="A695" s="14" t="s">
        <v>2394</v>
      </c>
      <c r="B695" s="14" t="s">
        <v>17</v>
      </c>
      <c r="C695" s="14" t="s">
        <v>162</v>
      </c>
      <c r="D695" s="14" t="s">
        <v>1</v>
      </c>
      <c r="E695" s="14" t="s">
        <v>1</v>
      </c>
      <c r="F695" s="14" t="s">
        <v>60</v>
      </c>
      <c r="G695" s="14" t="s">
        <v>30</v>
      </c>
      <c r="H695" s="14" t="s">
        <v>288</v>
      </c>
      <c r="I695" s="14" t="s">
        <v>288</v>
      </c>
      <c r="J695" s="15">
        <v>45441</v>
      </c>
      <c r="K695" s="14" t="s">
        <v>2395</v>
      </c>
      <c r="L695" s="16">
        <v>45439.900787037041</v>
      </c>
      <c r="M695" s="16"/>
      <c r="N695" s="16"/>
      <c r="O695" s="14" t="s">
        <v>288</v>
      </c>
      <c r="P695" s="14" t="s">
        <v>288</v>
      </c>
      <c r="Q695" s="14" t="s">
        <v>288</v>
      </c>
      <c r="R695" s="14" t="s">
        <v>288</v>
      </c>
      <c r="S695" s="14" t="s">
        <v>288</v>
      </c>
      <c r="T695" s="14" t="s">
        <v>17</v>
      </c>
      <c r="U695" s="14" t="s">
        <v>41</v>
      </c>
      <c r="V695" s="14" t="s">
        <v>6</v>
      </c>
      <c r="W695" s="14" t="s">
        <v>162</v>
      </c>
      <c r="X695" s="14" t="s">
        <v>1</v>
      </c>
      <c r="Y695" s="14" t="s">
        <v>1</v>
      </c>
      <c r="Z695" s="14" t="s">
        <v>60</v>
      </c>
      <c r="AA695" s="14" t="s">
        <v>7</v>
      </c>
      <c r="AB695" s="14" t="s">
        <v>2396</v>
      </c>
      <c r="AC695" s="14" t="s">
        <v>8</v>
      </c>
      <c r="AD695" s="14" t="s">
        <v>32</v>
      </c>
      <c r="AE695" s="14" t="s">
        <v>5</v>
      </c>
      <c r="AF695" s="14" t="s">
        <v>290</v>
      </c>
      <c r="AG695" s="14" t="s">
        <v>291</v>
      </c>
      <c r="AH695" s="14" t="s">
        <v>2397</v>
      </c>
      <c r="AI695">
        <v>45941492</v>
      </c>
      <c r="AJ695" s="16">
        <v>45439.900787037041</v>
      </c>
      <c r="AK695">
        <v>10</v>
      </c>
      <c r="AL695">
        <v>100.42</v>
      </c>
      <c r="AM695">
        <v>18.079999999999998</v>
      </c>
      <c r="AN695">
        <v>118.5</v>
      </c>
      <c r="AO695" s="14" t="e">
        <f>VLOOKUP(PaquetesTramos_estados_1[[#This Row],[tienda_stock]],#REF!,2,0)</f>
        <v>#REF!</v>
      </c>
      <c r="AP695" s="18">
        <v>1.0138888888888888</v>
      </c>
      <c r="AQ695" s="19">
        <f>IF(PaquetesTramos_estados_1[[#This Row],[estado_paquete]]="Empaquetado","listo",PaquetesTramos_estados_1[[#This Row],[pagado]]+(PaquetesTramos_estados_1[[#This Row],[Lead Time]]-1))</f>
        <v>45439.914675925931</v>
      </c>
      <c r="AR695" s="16" t="e">
        <f ca="1">IF(PaquetesTramos_estados_1[[#This Row],[estado_paquete]]="empaquetado","listo",TEXT((DAY(TODAY())-DAY(PaquetesTramos_estados_1[[#This Row],[pagado]])),"dd")&amp;" Dias")</f>
        <v>#VALUE!</v>
      </c>
      <c r="AS695" s="14" t="str">
        <f ca="1">IF(PaquetesTramos_estados_1[[#This Row],[estado_paquete]]="Empaquetado","listo",IF(NOW()&lt;PaquetesTramos_estados_1[[#This Row],[TimeLimite]],"Dentro de Tiempo","Fuera de Tiempo"))</f>
        <v>Fuera de Tiempo</v>
      </c>
      <c r="AT695" s="19" t="str">
        <f t="shared" si="10"/>
        <v>21:37</v>
      </c>
    </row>
    <row r="696" spans="1:46" x14ac:dyDescent="0.25">
      <c r="A696" s="14" t="s">
        <v>2398</v>
      </c>
      <c r="B696" s="14" t="s">
        <v>292</v>
      </c>
      <c r="C696" s="14" t="s">
        <v>288</v>
      </c>
      <c r="D696" s="14" t="s">
        <v>91</v>
      </c>
      <c r="E696" s="14" t="s">
        <v>166</v>
      </c>
      <c r="F696" s="14" t="s">
        <v>2399</v>
      </c>
      <c r="G696" s="14" t="s">
        <v>30</v>
      </c>
      <c r="H696" s="14" t="s">
        <v>2400</v>
      </c>
      <c r="I696" s="14" t="s">
        <v>288</v>
      </c>
      <c r="J696" s="15">
        <v>45444</v>
      </c>
      <c r="K696" s="14" t="s">
        <v>2401</v>
      </c>
      <c r="L696" s="16">
        <v>45439.996828703705</v>
      </c>
      <c r="M696" s="16">
        <v>45440.337245370371</v>
      </c>
      <c r="N696" s="16"/>
      <c r="O696" s="14" t="s">
        <v>288</v>
      </c>
      <c r="P696" s="14" t="s">
        <v>288</v>
      </c>
      <c r="Q696" s="14" t="s">
        <v>288</v>
      </c>
      <c r="R696" s="14" t="s">
        <v>288</v>
      </c>
      <c r="S696" s="14" t="s">
        <v>288</v>
      </c>
      <c r="T696" s="14" t="s">
        <v>292</v>
      </c>
      <c r="U696" s="14" t="s">
        <v>5</v>
      </c>
      <c r="V696" s="14" t="s">
        <v>87</v>
      </c>
      <c r="W696" s="14" t="s">
        <v>288</v>
      </c>
      <c r="X696" s="14" t="s">
        <v>288</v>
      </c>
      <c r="Y696" s="14" t="s">
        <v>288</v>
      </c>
      <c r="Z696" s="14" t="s">
        <v>288</v>
      </c>
      <c r="AA696" s="14" t="s">
        <v>7</v>
      </c>
      <c r="AB696" s="14" t="s">
        <v>2402</v>
      </c>
      <c r="AC696" s="14" t="s">
        <v>8</v>
      </c>
      <c r="AD696" s="14" t="s">
        <v>32</v>
      </c>
      <c r="AE696" s="14" t="s">
        <v>5</v>
      </c>
      <c r="AF696" s="14" t="s">
        <v>290</v>
      </c>
      <c r="AG696" s="14" t="s">
        <v>291</v>
      </c>
      <c r="AH696" s="14" t="s">
        <v>2403</v>
      </c>
      <c r="AI696">
        <v>73544407</v>
      </c>
      <c r="AJ696" s="16">
        <v>45439.996828703705</v>
      </c>
      <c r="AK696">
        <v>4</v>
      </c>
      <c r="AL696">
        <v>125.09</v>
      </c>
      <c r="AM696">
        <v>22.51</v>
      </c>
      <c r="AN696">
        <v>147.6</v>
      </c>
      <c r="AO696" s="14" t="e">
        <f>VLOOKUP(PaquetesTramos_estados_1[[#This Row],[tienda_stock]],#REF!,2,0)</f>
        <v>#REF!</v>
      </c>
      <c r="AP696" s="18">
        <v>1.0138888888888888</v>
      </c>
      <c r="AQ696" s="19" t="str">
        <f>IF(PaquetesTramos_estados_1[[#This Row],[estado_paquete]]="Empaquetado","listo",PaquetesTramos_estados_1[[#This Row],[pagado]]+(PaquetesTramos_estados_1[[#This Row],[Lead Time]]-1))</f>
        <v>listo</v>
      </c>
      <c r="AR696" s="16" t="str">
        <f ca="1">IF(PaquetesTramos_estados_1[[#This Row],[estado_paquete]]="empaquetado","listo",TEXT((DAY(TODAY())-DAY(PaquetesTramos_estados_1[[#This Row],[pagado]])),"dd")&amp;" Dias")</f>
        <v>listo</v>
      </c>
      <c r="AS696" s="14" t="str">
        <f ca="1">IF(PaquetesTramos_estados_1[[#This Row],[estado_paquete]]="Empaquetado","listo",IF(NOW()&lt;PaquetesTramos_estados_1[[#This Row],[TimeLimite]],"Dentro de Tiempo","Fuera de Tiempo"))</f>
        <v>listo</v>
      </c>
      <c r="AT696" s="19" t="str">
        <f t="shared" si="10"/>
        <v>23:55</v>
      </c>
    </row>
    <row r="697" spans="1:46" x14ac:dyDescent="0.25">
      <c r="A697" s="14" t="s">
        <v>2404</v>
      </c>
      <c r="B697" s="14" t="s">
        <v>17</v>
      </c>
      <c r="C697" s="14" t="s">
        <v>288</v>
      </c>
      <c r="D697" s="14" t="s">
        <v>96</v>
      </c>
      <c r="E697" s="14" t="s">
        <v>97</v>
      </c>
      <c r="F697" s="14" t="s">
        <v>98</v>
      </c>
      <c r="G697" s="14" t="s">
        <v>30</v>
      </c>
      <c r="H697" s="14" t="s">
        <v>288</v>
      </c>
      <c r="I697" s="14" t="s">
        <v>288</v>
      </c>
      <c r="J697" s="15">
        <v>45444</v>
      </c>
      <c r="K697" s="14" t="s">
        <v>2405</v>
      </c>
      <c r="L697" s="16">
        <v>45440.257881944446</v>
      </c>
      <c r="M697" s="16"/>
      <c r="N697" s="16"/>
      <c r="O697" s="14" t="s">
        <v>288</v>
      </c>
      <c r="P697" s="14" t="s">
        <v>288</v>
      </c>
      <c r="Q697" s="14" t="s">
        <v>288</v>
      </c>
      <c r="R697" s="14" t="s">
        <v>288</v>
      </c>
      <c r="S697" s="14" t="s">
        <v>288</v>
      </c>
      <c r="T697" s="14" t="s">
        <v>17</v>
      </c>
      <c r="U697" s="14" t="s">
        <v>5</v>
      </c>
      <c r="V697" s="14" t="s">
        <v>87</v>
      </c>
      <c r="W697" s="14" t="s">
        <v>288</v>
      </c>
      <c r="X697" s="14" t="s">
        <v>288</v>
      </c>
      <c r="Y697" s="14" t="s">
        <v>288</v>
      </c>
      <c r="Z697" s="14" t="s">
        <v>288</v>
      </c>
      <c r="AA697" s="14" t="s">
        <v>7</v>
      </c>
      <c r="AB697" s="14" t="s">
        <v>2406</v>
      </c>
      <c r="AC697" s="14" t="s">
        <v>8</v>
      </c>
      <c r="AD697" s="14" t="s">
        <v>32</v>
      </c>
      <c r="AE697" s="14" t="s">
        <v>5</v>
      </c>
      <c r="AF697" s="14" t="s">
        <v>290</v>
      </c>
      <c r="AG697" s="14" t="s">
        <v>291</v>
      </c>
      <c r="AH697" s="14" t="s">
        <v>2407</v>
      </c>
      <c r="AI697">
        <v>42032971</v>
      </c>
      <c r="AJ697" s="16">
        <v>45440.257881944446</v>
      </c>
      <c r="AK697">
        <v>3</v>
      </c>
      <c r="AL697">
        <v>82.13</v>
      </c>
      <c r="AM697">
        <v>14.77</v>
      </c>
      <c r="AN697">
        <v>96.9</v>
      </c>
      <c r="AO697" s="14" t="e">
        <f>VLOOKUP(PaquetesTramos_estados_1[[#This Row],[tienda_stock]],#REF!,2,0)</f>
        <v>#REF!</v>
      </c>
      <c r="AP697" s="18">
        <v>1.0138888888888888</v>
      </c>
      <c r="AQ697" s="19">
        <f>IF(PaquetesTramos_estados_1[[#This Row],[estado_paquete]]="Empaquetado","listo",PaquetesTramos_estados_1[[#This Row],[pagado]]+(PaquetesTramos_estados_1[[#This Row],[Lead Time]]-1))</f>
        <v>45440.271770833337</v>
      </c>
      <c r="AR697" s="16" t="e">
        <f ca="1">IF(PaquetesTramos_estados_1[[#This Row],[estado_paquete]]="empaquetado","listo",TEXT((DAY(TODAY())-DAY(PaquetesTramos_estados_1[[#This Row],[pagado]])),"dd")&amp;" Dias")</f>
        <v>#VALUE!</v>
      </c>
      <c r="AS697" s="14" t="str">
        <f ca="1">IF(PaquetesTramos_estados_1[[#This Row],[estado_paquete]]="Empaquetado","listo",IF(NOW()&lt;PaquetesTramos_estados_1[[#This Row],[TimeLimite]],"Dentro de Tiempo","Fuera de Tiempo"))</f>
        <v>Fuera de Tiempo</v>
      </c>
      <c r="AT697" s="19" t="str">
        <f t="shared" si="10"/>
        <v>06:11</v>
      </c>
    </row>
    <row r="698" spans="1:46" x14ac:dyDescent="0.25">
      <c r="A698" s="14" t="s">
        <v>2482</v>
      </c>
      <c r="B698" s="14" t="s">
        <v>292</v>
      </c>
      <c r="C698" s="14" t="s">
        <v>288</v>
      </c>
      <c r="D698" s="14" t="s">
        <v>1</v>
      </c>
      <c r="E698" s="14" t="s">
        <v>1</v>
      </c>
      <c r="F698" s="14" t="s">
        <v>94</v>
      </c>
      <c r="G698" s="14" t="s">
        <v>89</v>
      </c>
      <c r="H698" s="14" t="s">
        <v>288</v>
      </c>
      <c r="I698" s="14" t="s">
        <v>288</v>
      </c>
      <c r="J698" s="15">
        <v>45440</v>
      </c>
      <c r="K698" s="14" t="s">
        <v>2483</v>
      </c>
      <c r="L698" s="16">
        <v>45439.459756944445</v>
      </c>
      <c r="M698" s="16">
        <v>45439.597974537035</v>
      </c>
      <c r="N698" s="16"/>
      <c r="O698" s="14" t="s">
        <v>288</v>
      </c>
      <c r="P698" s="14" t="s">
        <v>288</v>
      </c>
      <c r="Q698" s="14" t="s">
        <v>288</v>
      </c>
      <c r="R698" s="14" t="s">
        <v>288</v>
      </c>
      <c r="S698" s="14" t="s">
        <v>288</v>
      </c>
      <c r="T698" s="14" t="s">
        <v>292</v>
      </c>
      <c r="U698" s="14" t="s">
        <v>5</v>
      </c>
      <c r="V698" s="14" t="s">
        <v>87</v>
      </c>
      <c r="W698" s="14" t="s">
        <v>288</v>
      </c>
      <c r="X698" s="14" t="s">
        <v>288</v>
      </c>
      <c r="Y698" s="14" t="s">
        <v>288</v>
      </c>
      <c r="Z698" s="14" t="s">
        <v>288</v>
      </c>
      <c r="AA698" s="14" t="s">
        <v>7</v>
      </c>
      <c r="AB698" s="14" t="s">
        <v>2484</v>
      </c>
      <c r="AC698" s="14" t="s">
        <v>8</v>
      </c>
      <c r="AD698" s="14" t="s">
        <v>32</v>
      </c>
      <c r="AE698" s="14" t="s">
        <v>5</v>
      </c>
      <c r="AF698" s="14" t="s">
        <v>290</v>
      </c>
      <c r="AG698" s="14" t="s">
        <v>291</v>
      </c>
      <c r="AH698" s="14" t="s">
        <v>2485</v>
      </c>
      <c r="AI698">
        <v>44004513</v>
      </c>
      <c r="AJ698" s="16">
        <v>45439.459756944445</v>
      </c>
      <c r="AK698">
        <v>1</v>
      </c>
      <c r="AL698">
        <v>131.61000000000001</v>
      </c>
      <c r="AM698">
        <v>23.69</v>
      </c>
      <c r="AN698">
        <v>155.30000000000001</v>
      </c>
      <c r="AO698" s="14" t="e">
        <f>VLOOKUP(PaquetesTramos_estados_1[[#This Row],[tienda_stock]],#REF!,2,0)</f>
        <v>#REF!</v>
      </c>
      <c r="AP698" s="18">
        <v>1.0138888888888888</v>
      </c>
      <c r="AQ698" s="19" t="str">
        <f>IF(PaquetesTramos_estados_1[[#This Row],[estado_paquete]]="Empaquetado","listo",PaquetesTramos_estados_1[[#This Row],[pagado]]+(PaquetesTramos_estados_1[[#This Row],[Lead Time]]-1))</f>
        <v>listo</v>
      </c>
      <c r="AR698" s="16" t="str">
        <f ca="1">IF(PaquetesTramos_estados_1[[#This Row],[estado_paquete]]="empaquetado","listo",TEXT((DAY(TODAY())-DAY(PaquetesTramos_estados_1[[#This Row],[pagado]])),"dd")&amp;" Dias")</f>
        <v>listo</v>
      </c>
      <c r="AS698" s="14" t="str">
        <f ca="1">IF(PaquetesTramos_estados_1[[#This Row],[estado_paquete]]="Empaquetado","listo",IF(NOW()&lt;PaquetesTramos_estados_1[[#This Row],[TimeLimite]],"Dentro de Tiempo","Fuera de Tiempo"))</f>
        <v>listo</v>
      </c>
      <c r="AT698" s="19" t="str">
        <f t="shared" si="10"/>
        <v>11:02</v>
      </c>
    </row>
    <row r="699" spans="1:46" x14ac:dyDescent="0.25">
      <c r="A699" s="14" t="s">
        <v>2539</v>
      </c>
      <c r="B699" s="14" t="s">
        <v>292</v>
      </c>
      <c r="C699" s="14" t="s">
        <v>71</v>
      </c>
      <c r="D699" s="14" t="s">
        <v>69</v>
      </c>
      <c r="E699" s="14" t="s">
        <v>70</v>
      </c>
      <c r="F699" s="14" t="s">
        <v>70</v>
      </c>
      <c r="G699" s="14" t="s">
        <v>35</v>
      </c>
      <c r="H699" s="14" t="s">
        <v>288</v>
      </c>
      <c r="I699" s="14" t="s">
        <v>288</v>
      </c>
      <c r="J699" s="15">
        <v>45443</v>
      </c>
      <c r="K699" s="14" t="s">
        <v>2540</v>
      </c>
      <c r="L699" s="16">
        <v>45439.557824074072</v>
      </c>
      <c r="M699" s="16">
        <v>45439.693402777775</v>
      </c>
      <c r="N699" s="16"/>
      <c r="O699" s="14" t="s">
        <v>288</v>
      </c>
      <c r="P699" s="14" t="s">
        <v>288</v>
      </c>
      <c r="Q699" s="14" t="s">
        <v>288</v>
      </c>
      <c r="R699" s="14" t="s">
        <v>288</v>
      </c>
      <c r="S699" s="14" t="s">
        <v>288</v>
      </c>
      <c r="T699" s="14" t="s">
        <v>292</v>
      </c>
      <c r="U699" s="14" t="s">
        <v>5</v>
      </c>
      <c r="V699" s="14" t="s">
        <v>6</v>
      </c>
      <c r="W699" s="14" t="s">
        <v>71</v>
      </c>
      <c r="X699" s="14" t="s">
        <v>69</v>
      </c>
      <c r="Y699" s="14" t="s">
        <v>70</v>
      </c>
      <c r="Z699" s="14" t="s">
        <v>70</v>
      </c>
      <c r="AA699" s="14" t="s">
        <v>56</v>
      </c>
      <c r="AB699" s="14" t="s">
        <v>2428</v>
      </c>
      <c r="AC699" s="14" t="s">
        <v>8</v>
      </c>
      <c r="AD699" s="14" t="s">
        <v>10</v>
      </c>
      <c r="AE699" s="14" t="s">
        <v>71</v>
      </c>
      <c r="AF699" s="14" t="s">
        <v>290</v>
      </c>
      <c r="AG699" s="14" t="s">
        <v>291</v>
      </c>
      <c r="AH699" s="14" t="s">
        <v>2429</v>
      </c>
      <c r="AI699">
        <v>20041672</v>
      </c>
      <c r="AJ699" s="16">
        <v>45439.557824074072</v>
      </c>
      <c r="AK699">
        <v>2</v>
      </c>
      <c r="AL699">
        <v>272.63</v>
      </c>
      <c r="AM699">
        <v>49.07</v>
      </c>
      <c r="AN699">
        <v>321.7</v>
      </c>
      <c r="AO699" s="14" t="e">
        <f>VLOOKUP(PaquetesTramos_estados_1[[#This Row],[tienda_stock]],#REF!,2,0)</f>
        <v>#REF!</v>
      </c>
      <c r="AP699" s="18">
        <v>1.0138888888888888</v>
      </c>
      <c r="AQ699" s="19" t="str">
        <f>IF(PaquetesTramos_estados_1[[#This Row],[estado_paquete]]="Empaquetado","listo",PaquetesTramos_estados_1[[#This Row],[pagado]]+(PaquetesTramos_estados_1[[#This Row],[Lead Time]]-1))</f>
        <v>listo</v>
      </c>
      <c r="AR699" s="16" t="str">
        <f ca="1">IF(PaquetesTramos_estados_1[[#This Row],[estado_paquete]]="empaquetado","listo",TEXT((DAY(TODAY())-DAY(PaquetesTramos_estados_1[[#This Row],[pagado]])),"dd")&amp;" Dias")</f>
        <v>listo</v>
      </c>
      <c r="AS699" s="14" t="str">
        <f ca="1">IF(PaquetesTramos_estados_1[[#This Row],[estado_paquete]]="Empaquetado","listo",IF(NOW()&lt;PaquetesTramos_estados_1[[#This Row],[TimeLimite]],"Dentro de Tiempo","Fuera de Tiempo"))</f>
        <v>listo</v>
      </c>
      <c r="AT699" s="19" t="str">
        <f t="shared" si="10"/>
        <v>13:23</v>
      </c>
    </row>
    <row r="700" spans="1:46" x14ac:dyDescent="0.25">
      <c r="A700" s="14" t="s">
        <v>3273</v>
      </c>
      <c r="B700" s="14" t="s">
        <v>292</v>
      </c>
      <c r="C700" s="14" t="s">
        <v>44</v>
      </c>
      <c r="D700" s="14" t="s">
        <v>179</v>
      </c>
      <c r="E700" s="14" t="s">
        <v>179</v>
      </c>
      <c r="F700" s="14" t="s">
        <v>179</v>
      </c>
      <c r="G700" s="14" t="s">
        <v>35</v>
      </c>
      <c r="H700" s="14" t="s">
        <v>288</v>
      </c>
      <c r="I700" s="14" t="s">
        <v>288</v>
      </c>
      <c r="J700" s="15">
        <v>45443</v>
      </c>
      <c r="K700" s="14" t="s">
        <v>3274</v>
      </c>
      <c r="L700" s="16">
        <v>45439.727986111109</v>
      </c>
      <c r="M700" s="16">
        <v>45440.209606481483</v>
      </c>
      <c r="N700" s="16"/>
      <c r="O700" s="14" t="s">
        <v>288</v>
      </c>
      <c r="P700" s="14" t="s">
        <v>288</v>
      </c>
      <c r="Q700" s="14" t="s">
        <v>288</v>
      </c>
      <c r="R700" s="14" t="s">
        <v>288</v>
      </c>
      <c r="S700" s="14" t="s">
        <v>288</v>
      </c>
      <c r="T700" s="14" t="s">
        <v>292</v>
      </c>
      <c r="U700" s="14" t="s">
        <v>5</v>
      </c>
      <c r="V700" s="14" t="s">
        <v>6</v>
      </c>
      <c r="W700" s="14" t="s">
        <v>44</v>
      </c>
      <c r="X700" s="14" t="s">
        <v>179</v>
      </c>
      <c r="Y700" s="14" t="s">
        <v>179</v>
      </c>
      <c r="Z700" s="14" t="s">
        <v>179</v>
      </c>
      <c r="AA700" s="14" t="s">
        <v>7</v>
      </c>
      <c r="AB700" s="14" t="s">
        <v>3275</v>
      </c>
      <c r="AC700" s="14" t="s">
        <v>8</v>
      </c>
      <c r="AD700" s="14" t="s">
        <v>9</v>
      </c>
      <c r="AE700" s="14" t="s">
        <v>44</v>
      </c>
      <c r="AF700" s="14" t="s">
        <v>290</v>
      </c>
      <c r="AG700" s="14" t="s">
        <v>291</v>
      </c>
      <c r="AH700" s="14" t="s">
        <v>3276</v>
      </c>
      <c r="AI700">
        <v>70811283</v>
      </c>
      <c r="AJ700" s="16">
        <v>45439.727986111109</v>
      </c>
      <c r="AK700">
        <v>1</v>
      </c>
      <c r="AL700">
        <v>71.86</v>
      </c>
      <c r="AM700">
        <v>12.94</v>
      </c>
      <c r="AN700">
        <v>84.8</v>
      </c>
      <c r="AO700" s="14" t="e">
        <f>VLOOKUP(PaquetesTramos_estados_1[[#This Row],[tienda_stock]],#REF!,2,0)</f>
        <v>#REF!</v>
      </c>
      <c r="AP700" s="18">
        <v>1.0138888888888888</v>
      </c>
      <c r="AQ700" s="19" t="str">
        <f>IF(PaquetesTramos_estados_1[[#This Row],[estado_paquete]]="Empaquetado","listo",PaquetesTramos_estados_1[[#This Row],[pagado]]+(PaquetesTramos_estados_1[[#This Row],[Lead Time]]-1))</f>
        <v>listo</v>
      </c>
      <c r="AR700" s="16" t="str">
        <f ca="1">IF(PaquetesTramos_estados_1[[#This Row],[estado_paquete]]="empaquetado","listo",TEXT((DAY(TODAY())-DAY(PaquetesTramos_estados_1[[#This Row],[pagado]])),"dd")&amp;" Dias")</f>
        <v>listo</v>
      </c>
      <c r="AS700" s="14" t="str">
        <f ca="1">IF(PaquetesTramos_estados_1[[#This Row],[estado_paquete]]="Empaquetado","listo",IF(NOW()&lt;PaquetesTramos_estados_1[[#This Row],[TimeLimite]],"Dentro de Tiempo","Fuera de Tiempo"))</f>
        <v>listo</v>
      </c>
      <c r="AT700" s="19" t="str">
        <f t="shared" si="10"/>
        <v>17:28</v>
      </c>
    </row>
    <row r="701" spans="1:46" x14ac:dyDescent="0.25">
      <c r="A701" s="14" t="s">
        <v>3277</v>
      </c>
      <c r="B701" s="14" t="s">
        <v>20</v>
      </c>
      <c r="C701" s="14" t="s">
        <v>28</v>
      </c>
      <c r="D701" s="14" t="s">
        <v>29</v>
      </c>
      <c r="E701" s="14" t="s">
        <v>29</v>
      </c>
      <c r="F701" s="14" t="s">
        <v>29</v>
      </c>
      <c r="G701" s="14" t="s">
        <v>35</v>
      </c>
      <c r="H701" s="14" t="s">
        <v>288</v>
      </c>
      <c r="I701" s="14" t="s">
        <v>288</v>
      </c>
      <c r="J701" s="15">
        <v>45443</v>
      </c>
      <c r="K701" s="14" t="s">
        <v>3278</v>
      </c>
      <c r="L701" s="16">
        <v>45439.895983796298</v>
      </c>
      <c r="M701" s="16"/>
      <c r="N701" s="16"/>
      <c r="O701" s="14" t="s">
        <v>288</v>
      </c>
      <c r="P701" s="14" t="s">
        <v>288</v>
      </c>
      <c r="Q701" s="14" t="s">
        <v>288</v>
      </c>
      <c r="R701" s="14" t="s">
        <v>288</v>
      </c>
      <c r="S701" s="14" t="s">
        <v>288</v>
      </c>
      <c r="T701" s="14" t="s">
        <v>20</v>
      </c>
      <c r="U701" s="14" t="s">
        <v>5</v>
      </c>
      <c r="V701" s="14" t="s">
        <v>6</v>
      </c>
      <c r="W701" s="14" t="s">
        <v>28</v>
      </c>
      <c r="X701" s="14" t="s">
        <v>29</v>
      </c>
      <c r="Y701" s="14" t="s">
        <v>29</v>
      </c>
      <c r="Z701" s="14" t="s">
        <v>29</v>
      </c>
      <c r="AA701" s="14" t="s">
        <v>7</v>
      </c>
      <c r="AB701" s="14" t="s">
        <v>3279</v>
      </c>
      <c r="AC701" s="14" t="s">
        <v>8</v>
      </c>
      <c r="AD701" s="14" t="s">
        <v>10</v>
      </c>
      <c r="AE701" s="14" t="s">
        <v>28</v>
      </c>
      <c r="AF701" s="14" t="s">
        <v>290</v>
      </c>
      <c r="AG701" s="14" t="s">
        <v>291</v>
      </c>
      <c r="AH701" s="14" t="s">
        <v>3280</v>
      </c>
      <c r="AI701">
        <v>70067371</v>
      </c>
      <c r="AJ701" s="16">
        <v>45439.895983796298</v>
      </c>
      <c r="AK701">
        <v>1</v>
      </c>
      <c r="AL701">
        <v>80.34</v>
      </c>
      <c r="AM701">
        <v>14.46</v>
      </c>
      <c r="AN701">
        <v>94.8</v>
      </c>
      <c r="AO701" s="14" t="e">
        <f>VLOOKUP(PaquetesTramos_estados_1[[#This Row],[tienda_stock]],#REF!,2,0)</f>
        <v>#REF!</v>
      </c>
      <c r="AP701" s="18">
        <v>1.0138888888888888</v>
      </c>
      <c r="AQ701" s="19">
        <f>IF(PaquetesTramos_estados_1[[#This Row],[estado_paquete]]="Empaquetado","listo",PaquetesTramos_estados_1[[#This Row],[pagado]]+(PaquetesTramos_estados_1[[#This Row],[Lead Time]]-1))</f>
        <v>45439.909872685188</v>
      </c>
      <c r="AR701" s="16" t="e">
        <f ca="1">IF(PaquetesTramos_estados_1[[#This Row],[estado_paquete]]="empaquetado","listo",TEXT((DAY(TODAY())-DAY(PaquetesTramos_estados_1[[#This Row],[pagado]])),"dd")&amp;" Dias")</f>
        <v>#VALUE!</v>
      </c>
      <c r="AS701" s="14" t="str">
        <f ca="1">IF(PaquetesTramos_estados_1[[#This Row],[estado_paquete]]="Empaquetado","listo",IF(NOW()&lt;PaquetesTramos_estados_1[[#This Row],[TimeLimite]],"Dentro de Tiempo","Fuera de Tiempo"))</f>
        <v>Fuera de Tiempo</v>
      </c>
      <c r="AT701" s="19" t="str">
        <f t="shared" si="10"/>
        <v>21:30</v>
      </c>
    </row>
    <row r="702" spans="1:46" x14ac:dyDescent="0.25">
      <c r="A702" s="14" t="s">
        <v>3327</v>
      </c>
      <c r="B702" s="14" t="s">
        <v>20</v>
      </c>
      <c r="C702" s="14" t="s">
        <v>95</v>
      </c>
      <c r="D702" s="14" t="s">
        <v>96</v>
      </c>
      <c r="E702" s="14" t="s">
        <v>97</v>
      </c>
      <c r="F702" s="14" t="s">
        <v>98</v>
      </c>
      <c r="G702" s="14" t="s">
        <v>35</v>
      </c>
      <c r="H702" s="14" t="s">
        <v>288</v>
      </c>
      <c r="I702" s="14" t="s">
        <v>288</v>
      </c>
      <c r="J702" s="15">
        <v>45444</v>
      </c>
      <c r="K702" s="14" t="s">
        <v>3328</v>
      </c>
      <c r="L702" s="16">
        <v>45439.91679398148</v>
      </c>
      <c r="M702" s="16"/>
      <c r="N702" s="16"/>
      <c r="O702" s="14" t="s">
        <v>288</v>
      </c>
      <c r="P702" s="14" t="s">
        <v>288</v>
      </c>
      <c r="Q702" s="14" t="s">
        <v>288</v>
      </c>
      <c r="R702" s="14" t="s">
        <v>288</v>
      </c>
      <c r="S702" s="14" t="s">
        <v>288</v>
      </c>
      <c r="T702" s="14" t="s">
        <v>20</v>
      </c>
      <c r="U702" s="14" t="s">
        <v>5</v>
      </c>
      <c r="V702" s="14" t="s">
        <v>6</v>
      </c>
      <c r="W702" s="14" t="s">
        <v>95</v>
      </c>
      <c r="X702" s="14" t="s">
        <v>96</v>
      </c>
      <c r="Y702" s="14" t="s">
        <v>97</v>
      </c>
      <c r="Z702" s="14" t="s">
        <v>98</v>
      </c>
      <c r="AA702" s="14" t="s">
        <v>7</v>
      </c>
      <c r="AB702" s="14" t="s">
        <v>3329</v>
      </c>
      <c r="AC702" s="14" t="s">
        <v>8</v>
      </c>
      <c r="AD702" s="14" t="s">
        <v>27</v>
      </c>
      <c r="AE702" s="14" t="s">
        <v>5</v>
      </c>
      <c r="AF702" s="14" t="s">
        <v>290</v>
      </c>
      <c r="AG702" s="14" t="s">
        <v>291</v>
      </c>
      <c r="AH702" s="14" t="s">
        <v>3330</v>
      </c>
      <c r="AI702">
        <v>43600338</v>
      </c>
      <c r="AJ702" s="16">
        <v>45439.91679398148</v>
      </c>
      <c r="AK702">
        <v>1</v>
      </c>
      <c r="AL702">
        <v>46.44</v>
      </c>
      <c r="AM702">
        <v>8.36</v>
      </c>
      <c r="AN702">
        <v>54.8</v>
      </c>
      <c r="AO702" s="14" t="e">
        <f>VLOOKUP(PaquetesTramos_estados_1[[#This Row],[tienda_stock]],#REF!,2,0)</f>
        <v>#REF!</v>
      </c>
      <c r="AP702" s="18">
        <v>1.0138888888888888</v>
      </c>
      <c r="AQ702" s="19">
        <f>IF(PaquetesTramos_estados_1[[#This Row],[estado_paquete]]="Empaquetado","listo",PaquetesTramos_estados_1[[#This Row],[pagado]]+(PaquetesTramos_estados_1[[#This Row],[Lead Time]]-1))</f>
        <v>45439.93068287037</v>
      </c>
      <c r="AR702" s="16" t="e">
        <f ca="1">IF(PaquetesTramos_estados_1[[#This Row],[estado_paquete]]="empaquetado","listo",TEXT((DAY(TODAY())-DAY(PaquetesTramos_estados_1[[#This Row],[pagado]])),"dd")&amp;" Dias")</f>
        <v>#VALUE!</v>
      </c>
      <c r="AS7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702" s="19" t="str">
        <f t="shared" si="10"/>
        <v>22:00</v>
      </c>
    </row>
    <row r="703" spans="1:46" x14ac:dyDescent="0.25">
      <c r="A703" s="14" t="s">
        <v>3331</v>
      </c>
      <c r="B703" s="14" t="s">
        <v>17</v>
      </c>
      <c r="C703" s="14" t="s">
        <v>86</v>
      </c>
      <c r="D703" s="14" t="s">
        <v>1</v>
      </c>
      <c r="E703" s="14" t="s">
        <v>1</v>
      </c>
      <c r="F703" s="14" t="s">
        <v>106</v>
      </c>
      <c r="G703" s="14" t="s">
        <v>288</v>
      </c>
      <c r="H703" s="14" t="s">
        <v>288</v>
      </c>
      <c r="I703" s="14" t="s">
        <v>288</v>
      </c>
      <c r="J703" s="15">
        <v>45440</v>
      </c>
      <c r="K703" s="14" t="s">
        <v>3332</v>
      </c>
      <c r="L703" s="16">
        <v>45440.105370370373</v>
      </c>
      <c r="M703" s="16"/>
      <c r="N703" s="16"/>
      <c r="O703" s="14" t="s">
        <v>288</v>
      </c>
      <c r="P703" s="14" t="s">
        <v>288</v>
      </c>
      <c r="Q703" s="14" t="s">
        <v>288</v>
      </c>
      <c r="R703" s="14" t="s">
        <v>288</v>
      </c>
      <c r="S703" s="14" t="s">
        <v>288</v>
      </c>
      <c r="T703" s="14" t="s">
        <v>17</v>
      </c>
      <c r="U703" s="14" t="s">
        <v>86</v>
      </c>
      <c r="V703" s="14" t="s">
        <v>85</v>
      </c>
      <c r="W703" s="14" t="s">
        <v>86</v>
      </c>
      <c r="X703" s="14" t="s">
        <v>1</v>
      </c>
      <c r="Y703" s="14" t="s">
        <v>1</v>
      </c>
      <c r="Z703" s="14" t="s">
        <v>106</v>
      </c>
      <c r="AA703" s="14" t="s">
        <v>7</v>
      </c>
      <c r="AB703" s="14" t="s">
        <v>3333</v>
      </c>
      <c r="AC703" s="14" t="s">
        <v>8</v>
      </c>
      <c r="AD703" s="14" t="s">
        <v>88</v>
      </c>
      <c r="AE703" s="14" t="s">
        <v>5</v>
      </c>
      <c r="AF703" s="14" t="s">
        <v>290</v>
      </c>
      <c r="AG703" s="14" t="s">
        <v>291</v>
      </c>
      <c r="AH703" s="14" t="s">
        <v>3334</v>
      </c>
      <c r="AI703">
        <v>70022798</v>
      </c>
      <c r="AJ703" s="16">
        <v>45440.105370370373</v>
      </c>
      <c r="AK703">
        <v>1</v>
      </c>
      <c r="AL703">
        <v>76.19</v>
      </c>
      <c r="AM703">
        <v>13.71</v>
      </c>
      <c r="AN703">
        <v>89.9</v>
      </c>
      <c r="AO703" s="14" t="e">
        <f>VLOOKUP(PaquetesTramos_estados_1[[#This Row],[tienda_stock]],#REF!,2,0)</f>
        <v>#REF!</v>
      </c>
      <c r="AP703" s="18">
        <v>1.0138888888888888</v>
      </c>
      <c r="AQ703" s="19">
        <f>IF(PaquetesTramos_estados_1[[#This Row],[estado_paquete]]="Empaquetado","listo",PaquetesTramos_estados_1[[#This Row],[pagado]]+(PaquetesTramos_estados_1[[#This Row],[Lead Time]]-1))</f>
        <v>45440.119259259263</v>
      </c>
      <c r="AR703" s="16" t="e">
        <f ca="1">IF(PaquetesTramos_estados_1[[#This Row],[estado_paquete]]="empaquetado","listo",TEXT((DAY(TODAY())-DAY(PaquetesTramos_estados_1[[#This Row],[pagado]])),"dd")&amp;" Dias")</f>
        <v>#VALUE!</v>
      </c>
      <c r="AS703" s="14" t="str">
        <f ca="1">IF(PaquetesTramos_estados_1[[#This Row],[estado_paquete]]="Empaquetado","listo",IF(NOW()&lt;PaquetesTramos_estados_1[[#This Row],[TimeLimite]],"Dentro de Tiempo","Fuera de Tiempo"))</f>
        <v>Fuera de Tiempo</v>
      </c>
      <c r="AT703" s="19" t="str">
        <f t="shared" si="10"/>
        <v>02:31</v>
      </c>
    </row>
    <row r="704" spans="1:46" x14ac:dyDescent="0.25">
      <c r="A704" s="14" t="s">
        <v>3335</v>
      </c>
      <c r="B704" s="14" t="s">
        <v>17</v>
      </c>
      <c r="C704" s="14" t="s">
        <v>1160</v>
      </c>
      <c r="D704" s="14" t="s">
        <v>91</v>
      </c>
      <c r="E704" s="14" t="s">
        <v>91</v>
      </c>
      <c r="F704" s="14" t="s">
        <v>309</v>
      </c>
      <c r="G704" s="14" t="s">
        <v>288</v>
      </c>
      <c r="H704" s="14" t="s">
        <v>288</v>
      </c>
      <c r="I704" s="14" t="s">
        <v>288</v>
      </c>
      <c r="J704" s="15">
        <v>45440</v>
      </c>
      <c r="K704" s="14" t="s">
        <v>3336</v>
      </c>
      <c r="L704" s="16">
        <v>45440.336527777778</v>
      </c>
      <c r="M704" s="16"/>
      <c r="N704" s="16"/>
      <c r="O704" s="14" t="s">
        <v>288</v>
      </c>
      <c r="P704" s="14" t="s">
        <v>288</v>
      </c>
      <c r="Q704" s="14" t="s">
        <v>288</v>
      </c>
      <c r="R704" s="14" t="s">
        <v>288</v>
      </c>
      <c r="S704" s="14" t="s">
        <v>288</v>
      </c>
      <c r="T704" s="14" t="s">
        <v>17</v>
      </c>
      <c r="U704" s="14" t="s">
        <v>1160</v>
      </c>
      <c r="V704" s="14" t="s">
        <v>85</v>
      </c>
      <c r="W704" s="14" t="s">
        <v>1160</v>
      </c>
      <c r="X704" s="14" t="s">
        <v>91</v>
      </c>
      <c r="Y704" s="14" t="s">
        <v>91</v>
      </c>
      <c r="Z704" s="14" t="s">
        <v>309</v>
      </c>
      <c r="AA704" s="14" t="s">
        <v>7</v>
      </c>
      <c r="AB704" s="14" t="s">
        <v>3337</v>
      </c>
      <c r="AC704" s="14" t="s">
        <v>8</v>
      </c>
      <c r="AD704" s="14" t="s">
        <v>27</v>
      </c>
      <c r="AE704" s="14" t="s">
        <v>5</v>
      </c>
      <c r="AF704" s="14" t="s">
        <v>290</v>
      </c>
      <c r="AG704" s="14" t="s">
        <v>291</v>
      </c>
      <c r="AH704" s="14" t="s">
        <v>3338</v>
      </c>
      <c r="AI704">
        <v>74201480</v>
      </c>
      <c r="AJ704" s="16">
        <v>45440.336527777778</v>
      </c>
      <c r="AK704">
        <v>2</v>
      </c>
      <c r="AL704">
        <v>63.3</v>
      </c>
      <c r="AM704">
        <v>11.4</v>
      </c>
      <c r="AN704">
        <v>74.7</v>
      </c>
      <c r="AO704" s="14" t="e">
        <f>VLOOKUP(PaquetesTramos_estados_1[[#This Row],[tienda_stock]],#REF!,2,0)</f>
        <v>#REF!</v>
      </c>
      <c r="AP704" s="18">
        <v>1.0138888888888888</v>
      </c>
      <c r="AQ704" s="19">
        <f>IF(PaquetesTramos_estados_1[[#This Row],[estado_paquete]]="Empaquetado","listo",PaquetesTramos_estados_1[[#This Row],[pagado]]+(PaquetesTramos_estados_1[[#This Row],[Lead Time]]-1))</f>
        <v>45440.350416666668</v>
      </c>
      <c r="AR704" s="16" t="e">
        <f ca="1">IF(PaquetesTramos_estados_1[[#This Row],[estado_paquete]]="empaquetado","listo",TEXT((DAY(TODAY())-DAY(PaquetesTramos_estados_1[[#This Row],[pagado]])),"dd")&amp;" Dias")</f>
        <v>#VALUE!</v>
      </c>
      <c r="AS704" s="14" t="str">
        <f ca="1">IF(PaquetesTramos_estados_1[[#This Row],[estado_paquete]]="Empaquetado","listo",IF(NOW()&lt;PaquetesTramos_estados_1[[#This Row],[TimeLimite]],"Dentro de Tiempo","Fuera de Tiempo"))</f>
        <v>Fuera de Tiempo</v>
      </c>
      <c r="AT704" s="19" t="str">
        <f t="shared" si="10"/>
        <v>08:04</v>
      </c>
    </row>
    <row r="705" spans="1:46" x14ac:dyDescent="0.25">
      <c r="A705" s="14" t="s">
        <v>3716</v>
      </c>
      <c r="B705" s="14" t="s">
        <v>292</v>
      </c>
      <c r="C705" s="14" t="s">
        <v>151</v>
      </c>
      <c r="D705" s="14" t="s">
        <v>81</v>
      </c>
      <c r="E705" s="14" t="s">
        <v>82</v>
      </c>
      <c r="F705" s="14" t="s">
        <v>82</v>
      </c>
      <c r="G705" s="14" t="s">
        <v>35</v>
      </c>
      <c r="H705" s="14" t="s">
        <v>288</v>
      </c>
      <c r="I705" s="14" t="s">
        <v>288</v>
      </c>
      <c r="J705" s="15">
        <v>45442</v>
      </c>
      <c r="K705" s="14" t="s">
        <v>3717</v>
      </c>
      <c r="L705" s="16">
        <v>45437.813796296294</v>
      </c>
      <c r="M705" s="16">
        <v>45438.517210648148</v>
      </c>
      <c r="N705" s="16"/>
      <c r="O705" s="14" t="s">
        <v>288</v>
      </c>
      <c r="P705" s="14" t="s">
        <v>288</v>
      </c>
      <c r="Q705" s="14" t="s">
        <v>288</v>
      </c>
      <c r="R705" s="14" t="s">
        <v>288</v>
      </c>
      <c r="S705" s="14" t="s">
        <v>288</v>
      </c>
      <c r="T705" s="14" t="s">
        <v>292</v>
      </c>
      <c r="U705" s="14" t="s">
        <v>5</v>
      </c>
      <c r="V705" s="14" t="s">
        <v>6</v>
      </c>
      <c r="W705" s="14" t="s">
        <v>151</v>
      </c>
      <c r="X705" s="14" t="s">
        <v>81</v>
      </c>
      <c r="Y705" s="14" t="s">
        <v>82</v>
      </c>
      <c r="Z705" s="14" t="s">
        <v>82</v>
      </c>
      <c r="AA705" s="14" t="s">
        <v>7</v>
      </c>
      <c r="AB705" s="14" t="s">
        <v>3718</v>
      </c>
      <c r="AC705" s="14" t="s">
        <v>8</v>
      </c>
      <c r="AD705" s="14" t="s">
        <v>88</v>
      </c>
      <c r="AE705" s="14" t="s">
        <v>5</v>
      </c>
      <c r="AF705" s="14" t="s">
        <v>290</v>
      </c>
      <c r="AG705" s="14" t="s">
        <v>291</v>
      </c>
      <c r="AH705" s="14" t="s">
        <v>3719</v>
      </c>
      <c r="AI705">
        <v>71001323</v>
      </c>
      <c r="AJ705" s="16">
        <v>45437.813796296294</v>
      </c>
      <c r="AK705">
        <v>5</v>
      </c>
      <c r="AL705">
        <v>206.26</v>
      </c>
      <c r="AM705">
        <v>37.14</v>
      </c>
      <c r="AN705">
        <v>243.4</v>
      </c>
      <c r="AO705" s="14" t="e">
        <f>VLOOKUP(PaquetesTramos_estados_1[[#This Row],[tienda_stock]],#REF!,2,0)</f>
        <v>#REF!</v>
      </c>
      <c r="AP705" s="18">
        <v>1.0138888888888888</v>
      </c>
      <c r="AQ705" s="19" t="str">
        <f>IF(PaquetesTramos_estados_1[[#This Row],[estado_paquete]]="Empaquetado","listo",PaquetesTramos_estados_1[[#This Row],[pagado]]+(PaquetesTramos_estados_1[[#This Row],[Lead Time]]-1))</f>
        <v>listo</v>
      </c>
      <c r="AR705" s="16" t="str">
        <f ca="1">IF(PaquetesTramos_estados_1[[#This Row],[estado_paquete]]="empaquetado","listo",TEXT((DAY(TODAY())-DAY(PaquetesTramos_estados_1[[#This Row],[pagado]])),"dd")&amp;" Dias")</f>
        <v>listo</v>
      </c>
      <c r="AS705" s="14" t="str">
        <f ca="1">IF(PaquetesTramos_estados_1[[#This Row],[estado_paquete]]="Empaquetado","listo",IF(NOW()&lt;PaquetesTramos_estados_1[[#This Row],[TimeLimite]],"Dentro de Tiempo","Fuera de Tiempo"))</f>
        <v>listo</v>
      </c>
      <c r="AT705" s="19" t="str">
        <f t="shared" si="10"/>
        <v>19:31</v>
      </c>
    </row>
    <row r="706" spans="1:46" x14ac:dyDescent="0.25">
      <c r="A706" s="14" t="s">
        <v>3406</v>
      </c>
      <c r="B706" s="14" t="s">
        <v>292</v>
      </c>
      <c r="C706" s="14" t="s">
        <v>72</v>
      </c>
      <c r="D706" s="14" t="s">
        <v>73</v>
      </c>
      <c r="E706" s="14" t="s">
        <v>74</v>
      </c>
      <c r="F706" s="14" t="s">
        <v>74</v>
      </c>
      <c r="G706" s="14" t="s">
        <v>3</v>
      </c>
      <c r="H706" s="14" t="s">
        <v>288</v>
      </c>
      <c r="I706" s="14" t="s">
        <v>288</v>
      </c>
      <c r="J706" s="15">
        <v>45440</v>
      </c>
      <c r="K706" s="14" t="s">
        <v>3407</v>
      </c>
      <c r="L706" s="16">
        <v>45437.468645833331</v>
      </c>
      <c r="M706" s="16">
        <v>45437.539409722223</v>
      </c>
      <c r="N706" s="16"/>
      <c r="O706" s="14" t="s">
        <v>288</v>
      </c>
      <c r="P706" s="14" t="s">
        <v>288</v>
      </c>
      <c r="Q706" s="14" t="s">
        <v>288</v>
      </c>
      <c r="R706" s="14" t="s">
        <v>288</v>
      </c>
      <c r="S706" s="14" t="s">
        <v>288</v>
      </c>
      <c r="T706" s="14" t="s">
        <v>292</v>
      </c>
      <c r="U706" s="14" t="s">
        <v>136</v>
      </c>
      <c r="V706" s="14" t="s">
        <v>6</v>
      </c>
      <c r="W706" s="14" t="s">
        <v>72</v>
      </c>
      <c r="X706" s="14" t="s">
        <v>73</v>
      </c>
      <c r="Y706" s="14" t="s">
        <v>74</v>
      </c>
      <c r="Z706" s="14" t="s">
        <v>74</v>
      </c>
      <c r="AA706" s="14" t="s">
        <v>7</v>
      </c>
      <c r="AB706" s="14" t="s">
        <v>3408</v>
      </c>
      <c r="AC706" s="14" t="s">
        <v>8</v>
      </c>
      <c r="AD706" s="14" t="s">
        <v>27</v>
      </c>
      <c r="AE706" s="14" t="s">
        <v>5</v>
      </c>
      <c r="AF706" s="14" t="s">
        <v>290</v>
      </c>
      <c r="AG706" s="14" t="s">
        <v>291</v>
      </c>
      <c r="AH706" s="14" t="s">
        <v>3409</v>
      </c>
      <c r="AI706">
        <v>71509714</v>
      </c>
      <c r="AJ706" s="16">
        <v>45437.468645833331</v>
      </c>
      <c r="AK706">
        <v>1</v>
      </c>
      <c r="AL706">
        <v>111.69</v>
      </c>
      <c r="AM706">
        <v>20.11</v>
      </c>
      <c r="AN706">
        <v>131.80000000000001</v>
      </c>
      <c r="AO706" s="14" t="e">
        <f>VLOOKUP(PaquetesTramos_estados_1[[#This Row],[tienda_stock]],#REF!,2,0)</f>
        <v>#REF!</v>
      </c>
      <c r="AP706" s="18">
        <v>1.0138888888888888</v>
      </c>
      <c r="AQ706" s="19" t="str">
        <f>IF(PaquetesTramos_estados_1[[#This Row],[estado_paquete]]="Empaquetado","listo",PaquetesTramos_estados_1[[#This Row],[pagado]]+(PaquetesTramos_estados_1[[#This Row],[Lead Time]]-1))</f>
        <v>listo</v>
      </c>
      <c r="AR706" s="16" t="str">
        <f ca="1">IF(PaquetesTramos_estados_1[[#This Row],[estado_paquete]]="empaquetado","listo",TEXT((DAY(TODAY())-DAY(PaquetesTramos_estados_1[[#This Row],[pagado]])),"dd")&amp;" Dias")</f>
        <v>listo</v>
      </c>
      <c r="AS706" s="14" t="str">
        <f ca="1">IF(PaquetesTramos_estados_1[[#This Row],[estado_paquete]]="Empaquetado","listo",IF(NOW()&lt;PaquetesTramos_estados_1[[#This Row],[TimeLimite]],"Dentro de Tiempo","Fuera de Tiempo"))</f>
        <v>listo</v>
      </c>
      <c r="AT706" s="19" t="str">
        <f t="shared" ref="AT706:AT769" si="11">TEXT(L706,"HH:MM")</f>
        <v>11:14</v>
      </c>
    </row>
    <row r="707" spans="1:46" x14ac:dyDescent="0.25">
      <c r="A707" s="14" t="s">
        <v>3720</v>
      </c>
      <c r="B707" s="14" t="s">
        <v>292</v>
      </c>
      <c r="C707" s="14" t="s">
        <v>123</v>
      </c>
      <c r="D707" s="14" t="s">
        <v>105</v>
      </c>
      <c r="E707" s="14" t="s">
        <v>105</v>
      </c>
      <c r="F707" s="14" t="s">
        <v>105</v>
      </c>
      <c r="G707" s="14" t="s">
        <v>30</v>
      </c>
      <c r="H707" s="14" t="s">
        <v>3721</v>
      </c>
      <c r="I707" s="14" t="s">
        <v>288</v>
      </c>
      <c r="J707" s="15">
        <v>45448</v>
      </c>
      <c r="K707" s="14" t="s">
        <v>3722</v>
      </c>
      <c r="L707" s="16">
        <v>45439.555266203701</v>
      </c>
      <c r="M707" s="16">
        <v>45439.65828703704</v>
      </c>
      <c r="N707" s="16"/>
      <c r="O707" s="14" t="s">
        <v>288</v>
      </c>
      <c r="P707" s="14" t="s">
        <v>288</v>
      </c>
      <c r="Q707" s="14" t="s">
        <v>288</v>
      </c>
      <c r="R707" s="14" t="s">
        <v>288</v>
      </c>
      <c r="S707" s="14" t="s">
        <v>288</v>
      </c>
      <c r="T707" s="14" t="s">
        <v>292</v>
      </c>
      <c r="U707" s="14" t="s">
        <v>135</v>
      </c>
      <c r="V707" s="14" t="s">
        <v>6</v>
      </c>
      <c r="W707" s="14" t="s">
        <v>123</v>
      </c>
      <c r="X707" s="14" t="s">
        <v>105</v>
      </c>
      <c r="Y707" s="14" t="s">
        <v>105</v>
      </c>
      <c r="Z707" s="14" t="s">
        <v>105</v>
      </c>
      <c r="AA707" s="14" t="s">
        <v>7</v>
      </c>
      <c r="AB707" s="14" t="s">
        <v>3723</v>
      </c>
      <c r="AC707" s="14" t="s">
        <v>8</v>
      </c>
      <c r="AD707" s="14" t="s">
        <v>10</v>
      </c>
      <c r="AE707" s="14" t="s">
        <v>5</v>
      </c>
      <c r="AF707" s="14" t="s">
        <v>290</v>
      </c>
      <c r="AG707" s="14" t="s">
        <v>291</v>
      </c>
      <c r="AH707" s="14" t="s">
        <v>3724</v>
      </c>
      <c r="AI707">
        <v>26723789</v>
      </c>
      <c r="AJ707" s="16">
        <v>45439.555266203701</v>
      </c>
      <c r="AK707">
        <v>1</v>
      </c>
      <c r="AL707">
        <v>54.91</v>
      </c>
      <c r="AM707">
        <v>9.89</v>
      </c>
      <c r="AN707">
        <v>64.8</v>
      </c>
      <c r="AO707" s="14" t="e">
        <f>VLOOKUP(PaquetesTramos_estados_1[[#This Row],[tienda_stock]],#REF!,2,0)</f>
        <v>#REF!</v>
      </c>
      <c r="AP707" s="18">
        <v>1.0138888888888888</v>
      </c>
      <c r="AQ707" s="19" t="str">
        <f>IF(PaquetesTramos_estados_1[[#This Row],[estado_paquete]]="Empaquetado","listo",PaquetesTramos_estados_1[[#This Row],[pagado]]+(PaquetesTramos_estados_1[[#This Row],[Lead Time]]-1))</f>
        <v>listo</v>
      </c>
      <c r="AR707" s="16" t="str">
        <f ca="1">IF(PaquetesTramos_estados_1[[#This Row],[estado_paquete]]="empaquetado","listo",TEXT((DAY(TODAY())-DAY(PaquetesTramos_estados_1[[#This Row],[pagado]])),"dd")&amp;" Dias")</f>
        <v>listo</v>
      </c>
      <c r="AS707" s="14" t="str">
        <f ca="1">IF(PaquetesTramos_estados_1[[#This Row],[estado_paquete]]="Empaquetado","listo",IF(NOW()&lt;PaquetesTramos_estados_1[[#This Row],[TimeLimite]],"Dentro de Tiempo","Fuera de Tiempo"))</f>
        <v>listo</v>
      </c>
      <c r="AT707" s="19" t="str">
        <f t="shared" si="11"/>
        <v>13:19</v>
      </c>
    </row>
    <row r="708" spans="1:46" x14ac:dyDescent="0.25">
      <c r="A708" s="14" t="s">
        <v>3725</v>
      </c>
      <c r="B708" s="14" t="s">
        <v>292</v>
      </c>
      <c r="C708" s="14" t="s">
        <v>154</v>
      </c>
      <c r="D708" s="14" t="s">
        <v>91</v>
      </c>
      <c r="E708" s="14" t="s">
        <v>91</v>
      </c>
      <c r="F708" s="14" t="s">
        <v>91</v>
      </c>
      <c r="G708" s="14" t="s">
        <v>30</v>
      </c>
      <c r="H708" s="14" t="s">
        <v>3726</v>
      </c>
      <c r="I708" s="14" t="s">
        <v>288</v>
      </c>
      <c r="J708" s="15">
        <v>45448</v>
      </c>
      <c r="K708" s="14" t="s">
        <v>3727</v>
      </c>
      <c r="L708" s="16">
        <v>45439.629143518519</v>
      </c>
      <c r="M708" s="16">
        <v>45439.655949074076</v>
      </c>
      <c r="N708" s="16"/>
      <c r="O708" s="14" t="s">
        <v>288</v>
      </c>
      <c r="P708" s="14" t="s">
        <v>288</v>
      </c>
      <c r="Q708" s="14" t="s">
        <v>288</v>
      </c>
      <c r="R708" s="14" t="s">
        <v>288</v>
      </c>
      <c r="S708" s="14" t="s">
        <v>288</v>
      </c>
      <c r="T708" s="14" t="s">
        <v>292</v>
      </c>
      <c r="U708" s="14" t="s">
        <v>76</v>
      </c>
      <c r="V708" s="14" t="s">
        <v>6</v>
      </c>
      <c r="W708" s="14" t="s">
        <v>154</v>
      </c>
      <c r="X708" s="14" t="s">
        <v>91</v>
      </c>
      <c r="Y708" s="14" t="s">
        <v>91</v>
      </c>
      <c r="Z708" s="14" t="s">
        <v>91</v>
      </c>
      <c r="AA708" s="14" t="s">
        <v>7</v>
      </c>
      <c r="AB708" s="14" t="s">
        <v>3728</v>
      </c>
      <c r="AC708" s="14" t="s">
        <v>8</v>
      </c>
      <c r="AD708" s="14" t="s">
        <v>10</v>
      </c>
      <c r="AE708" s="14" t="s">
        <v>5</v>
      </c>
      <c r="AF708" s="14" t="s">
        <v>290</v>
      </c>
      <c r="AG708" s="14" t="s">
        <v>291</v>
      </c>
      <c r="AH708" s="14" t="s">
        <v>3729</v>
      </c>
      <c r="AI708">
        <v>44956994</v>
      </c>
      <c r="AJ708" s="16">
        <v>45439.629143518519</v>
      </c>
      <c r="AK708">
        <v>1</v>
      </c>
      <c r="AL708">
        <v>54.91</v>
      </c>
      <c r="AM708">
        <v>9.89</v>
      </c>
      <c r="AN708">
        <v>64.8</v>
      </c>
      <c r="AO708" s="14" t="e">
        <f>VLOOKUP(PaquetesTramos_estados_1[[#This Row],[tienda_stock]],#REF!,2,0)</f>
        <v>#REF!</v>
      </c>
      <c r="AP708" s="18">
        <v>1.0138888888888888</v>
      </c>
      <c r="AQ708" s="19" t="str">
        <f>IF(PaquetesTramos_estados_1[[#This Row],[estado_paquete]]="Empaquetado","listo",PaquetesTramos_estados_1[[#This Row],[pagado]]+(PaquetesTramos_estados_1[[#This Row],[Lead Time]]-1))</f>
        <v>listo</v>
      </c>
      <c r="AR708" s="16" t="str">
        <f ca="1">IF(PaquetesTramos_estados_1[[#This Row],[estado_paquete]]="empaquetado","listo",TEXT((DAY(TODAY())-DAY(PaquetesTramos_estados_1[[#This Row],[pagado]])),"dd")&amp;" Dias")</f>
        <v>listo</v>
      </c>
      <c r="AS708" s="14" t="str">
        <f ca="1">IF(PaquetesTramos_estados_1[[#This Row],[estado_paquete]]="Empaquetado","listo",IF(NOW()&lt;PaquetesTramos_estados_1[[#This Row],[TimeLimite]],"Dentro de Tiempo","Fuera de Tiempo"))</f>
        <v>listo</v>
      </c>
      <c r="AT708" s="19" t="str">
        <f t="shared" si="11"/>
        <v>15:05</v>
      </c>
    </row>
    <row r="709" spans="1:46" x14ac:dyDescent="0.25">
      <c r="A709" s="14" t="s">
        <v>3730</v>
      </c>
      <c r="B709" s="14" t="s">
        <v>17</v>
      </c>
      <c r="C709" s="14" t="s">
        <v>5</v>
      </c>
      <c r="D709" s="14" t="s">
        <v>1</v>
      </c>
      <c r="E709" s="14" t="s">
        <v>1</v>
      </c>
      <c r="F709" s="14" t="s">
        <v>19</v>
      </c>
      <c r="G709" s="14" t="s">
        <v>3</v>
      </c>
      <c r="H709" s="14" t="s">
        <v>288</v>
      </c>
      <c r="I709" s="14" t="s">
        <v>288</v>
      </c>
      <c r="J709" s="15">
        <v>45444</v>
      </c>
      <c r="K709" s="14" t="s">
        <v>3731</v>
      </c>
      <c r="L709" s="16">
        <v>45439.633912037039</v>
      </c>
      <c r="M709" s="16"/>
      <c r="N709" s="16"/>
      <c r="O709" s="14" t="s">
        <v>288</v>
      </c>
      <c r="P709" s="14" t="s">
        <v>288</v>
      </c>
      <c r="Q709" s="14" t="s">
        <v>288</v>
      </c>
      <c r="R709" s="14" t="s">
        <v>288</v>
      </c>
      <c r="S709" s="14" t="s">
        <v>288</v>
      </c>
      <c r="T709" s="14" t="s">
        <v>17</v>
      </c>
      <c r="U709" s="14" t="s">
        <v>18</v>
      </c>
      <c r="V709" s="14" t="s">
        <v>6</v>
      </c>
      <c r="W709" s="14" t="s">
        <v>135</v>
      </c>
      <c r="X709" s="14" t="s">
        <v>81</v>
      </c>
      <c r="Y709" s="14" t="s">
        <v>185</v>
      </c>
      <c r="Z709" s="14" t="s">
        <v>186</v>
      </c>
      <c r="AA709" s="14" t="s">
        <v>7</v>
      </c>
      <c r="AB709" s="14" t="s">
        <v>3732</v>
      </c>
      <c r="AC709" s="14" t="s">
        <v>8</v>
      </c>
      <c r="AD709" s="14" t="s">
        <v>10</v>
      </c>
      <c r="AE709" s="14" t="s">
        <v>135</v>
      </c>
      <c r="AF709" s="14" t="s">
        <v>290</v>
      </c>
      <c r="AG709" s="14" t="s">
        <v>291</v>
      </c>
      <c r="AH709" s="14" t="s">
        <v>3733</v>
      </c>
      <c r="AI709">
        <v>44944275</v>
      </c>
      <c r="AJ709" s="16">
        <v>45439.633912037039</v>
      </c>
      <c r="AK709">
        <v>1</v>
      </c>
      <c r="AL709">
        <v>181.27</v>
      </c>
      <c r="AM709">
        <v>32.630000000000003</v>
      </c>
      <c r="AN709">
        <v>213.9</v>
      </c>
      <c r="AO709" s="14" t="e">
        <f>VLOOKUP(PaquetesTramos_estados_1[[#This Row],[tienda_stock]],#REF!,2,0)</f>
        <v>#REF!</v>
      </c>
      <c r="AP709" s="18">
        <v>1.0138888888888888</v>
      </c>
      <c r="AQ709" s="19">
        <f>IF(PaquetesTramos_estados_1[[#This Row],[estado_paquete]]="Empaquetado","listo",PaquetesTramos_estados_1[[#This Row],[pagado]]+(PaquetesTramos_estados_1[[#This Row],[Lead Time]]-1))</f>
        <v>45439.64780092593</v>
      </c>
      <c r="AR709" s="16" t="e">
        <f ca="1">IF(PaquetesTramos_estados_1[[#This Row],[estado_paquete]]="empaquetado","listo",TEXT((DAY(TODAY())-DAY(PaquetesTramos_estados_1[[#This Row],[pagado]])),"dd")&amp;" Dias")</f>
        <v>#VALUE!</v>
      </c>
      <c r="AS709" s="14" t="str">
        <f ca="1">IF(PaquetesTramos_estados_1[[#This Row],[estado_paquete]]="Empaquetado","listo",IF(NOW()&lt;PaquetesTramos_estados_1[[#This Row],[TimeLimite]],"Dentro de Tiempo","Fuera de Tiempo"))</f>
        <v>Fuera de Tiempo</v>
      </c>
      <c r="AT709" s="19" t="str">
        <f t="shared" si="11"/>
        <v>15:12</v>
      </c>
    </row>
    <row r="710" spans="1:46" x14ac:dyDescent="0.25">
      <c r="A710" s="14" t="s">
        <v>3734</v>
      </c>
      <c r="B710" s="14" t="s">
        <v>292</v>
      </c>
      <c r="C710" s="14" t="s">
        <v>5</v>
      </c>
      <c r="D710" s="14" t="s">
        <v>1</v>
      </c>
      <c r="E710" s="14" t="s">
        <v>1</v>
      </c>
      <c r="F710" s="14" t="s">
        <v>19</v>
      </c>
      <c r="G710" s="14" t="s">
        <v>399</v>
      </c>
      <c r="H710" s="14" t="s">
        <v>288</v>
      </c>
      <c r="I710" s="14" t="s">
        <v>288</v>
      </c>
      <c r="J710" s="15">
        <v>45441</v>
      </c>
      <c r="K710" s="14" t="s">
        <v>3735</v>
      </c>
      <c r="L710" s="16">
        <v>45439.662372685183</v>
      </c>
      <c r="M710" s="16">
        <v>45439.702337962961</v>
      </c>
      <c r="N710" s="16"/>
      <c r="O710" s="14" t="s">
        <v>288</v>
      </c>
      <c r="P710" s="14" t="s">
        <v>288</v>
      </c>
      <c r="Q710" s="14" t="s">
        <v>288</v>
      </c>
      <c r="R710" s="14" t="s">
        <v>288</v>
      </c>
      <c r="S710" s="14" t="s">
        <v>288</v>
      </c>
      <c r="T710" s="14" t="s">
        <v>292</v>
      </c>
      <c r="U710" s="14" t="s">
        <v>0</v>
      </c>
      <c r="V710" s="14" t="s">
        <v>6</v>
      </c>
      <c r="W710" s="14" t="s">
        <v>177</v>
      </c>
      <c r="X710" s="14" t="s">
        <v>1</v>
      </c>
      <c r="Y710" s="14" t="s">
        <v>1</v>
      </c>
      <c r="Z710" s="14" t="s">
        <v>94</v>
      </c>
      <c r="AA710" s="14" t="s">
        <v>7</v>
      </c>
      <c r="AB710" s="14" t="s">
        <v>3736</v>
      </c>
      <c r="AC710" s="14" t="s">
        <v>8</v>
      </c>
      <c r="AD710" s="14" t="s">
        <v>88</v>
      </c>
      <c r="AE710" s="14" t="s">
        <v>5</v>
      </c>
      <c r="AF710" s="14" t="s">
        <v>290</v>
      </c>
      <c r="AG710" s="14" t="s">
        <v>291</v>
      </c>
      <c r="AH710" s="14" t="s">
        <v>3737</v>
      </c>
      <c r="AI710">
        <v>76766242</v>
      </c>
      <c r="AJ710" s="16">
        <v>45439.662372685183</v>
      </c>
      <c r="AK710">
        <v>1</v>
      </c>
      <c r="AL710">
        <v>255</v>
      </c>
      <c r="AM710">
        <v>45.9</v>
      </c>
      <c r="AN710">
        <v>300.89999999999998</v>
      </c>
      <c r="AO710" s="14" t="e">
        <f>VLOOKUP(PaquetesTramos_estados_1[[#This Row],[tienda_stock]],#REF!,2,0)</f>
        <v>#REF!</v>
      </c>
      <c r="AP710" s="18">
        <v>1.0138888888888888</v>
      </c>
      <c r="AQ710" s="19" t="str">
        <f>IF(PaquetesTramos_estados_1[[#This Row],[estado_paquete]]="Empaquetado","listo",PaquetesTramos_estados_1[[#This Row],[pagado]]+(PaquetesTramos_estados_1[[#This Row],[Lead Time]]-1))</f>
        <v>listo</v>
      </c>
      <c r="AR710" s="16" t="str">
        <f ca="1">IF(PaquetesTramos_estados_1[[#This Row],[estado_paquete]]="empaquetado","listo",TEXT((DAY(TODAY())-DAY(PaquetesTramos_estados_1[[#This Row],[pagado]])),"dd")&amp;" Dias")</f>
        <v>listo</v>
      </c>
      <c r="AS710" s="14" t="str">
        <f ca="1">IF(PaquetesTramos_estados_1[[#This Row],[estado_paquete]]="Empaquetado","listo",IF(NOW()&lt;PaquetesTramos_estados_1[[#This Row],[TimeLimite]],"Dentro de Tiempo","Fuera de Tiempo"))</f>
        <v>listo</v>
      </c>
      <c r="AT710" s="19" t="str">
        <f t="shared" si="11"/>
        <v>15:53</v>
      </c>
    </row>
    <row r="711" spans="1:46" x14ac:dyDescent="0.25">
      <c r="A711" s="14" t="s">
        <v>3738</v>
      </c>
      <c r="B711" s="14" t="s">
        <v>292</v>
      </c>
      <c r="C711" s="14" t="s">
        <v>101</v>
      </c>
      <c r="D711" s="14" t="s">
        <v>102</v>
      </c>
      <c r="E711" s="14" t="s">
        <v>103</v>
      </c>
      <c r="F711" s="14" t="s">
        <v>102</v>
      </c>
      <c r="G711" s="14" t="s">
        <v>35</v>
      </c>
      <c r="H711" s="14" t="s">
        <v>288</v>
      </c>
      <c r="I711" s="14" t="s">
        <v>288</v>
      </c>
      <c r="J711" s="15">
        <v>45442</v>
      </c>
      <c r="K711" s="14" t="s">
        <v>3739</v>
      </c>
      <c r="L711" s="16">
        <v>45439.718518518515</v>
      </c>
      <c r="M711" s="16">
        <v>45440.206793981481</v>
      </c>
      <c r="N711" s="16"/>
      <c r="O711" s="14" t="s">
        <v>288</v>
      </c>
      <c r="P711" s="14" t="s">
        <v>288</v>
      </c>
      <c r="Q711" s="14" t="s">
        <v>288</v>
      </c>
      <c r="R711" s="14" t="s">
        <v>288</v>
      </c>
      <c r="S711" s="14" t="s">
        <v>288</v>
      </c>
      <c r="T711" s="14" t="s">
        <v>292</v>
      </c>
      <c r="U711" s="14" t="s">
        <v>5</v>
      </c>
      <c r="V711" s="14" t="s">
        <v>6</v>
      </c>
      <c r="W711" s="14" t="s">
        <v>101</v>
      </c>
      <c r="X711" s="14" t="s">
        <v>102</v>
      </c>
      <c r="Y711" s="14" t="s">
        <v>103</v>
      </c>
      <c r="Z711" s="14" t="s">
        <v>102</v>
      </c>
      <c r="AA711" s="14" t="s">
        <v>56</v>
      </c>
      <c r="AB711" s="14" t="s">
        <v>3384</v>
      </c>
      <c r="AC711" s="14" t="s">
        <v>8</v>
      </c>
      <c r="AD711" s="14" t="s">
        <v>10</v>
      </c>
      <c r="AE711" s="14" t="s">
        <v>101</v>
      </c>
      <c r="AF711" s="14" t="s">
        <v>290</v>
      </c>
      <c r="AG711" s="14" t="s">
        <v>291</v>
      </c>
      <c r="AH711" s="14" t="s">
        <v>3385</v>
      </c>
      <c r="AI711">
        <v>43500430</v>
      </c>
      <c r="AJ711" s="16">
        <v>45439.718518518515</v>
      </c>
      <c r="AK711">
        <v>2</v>
      </c>
      <c r="AL711">
        <v>134.66</v>
      </c>
      <c r="AM711">
        <v>24.24</v>
      </c>
      <c r="AN711">
        <v>158.9</v>
      </c>
      <c r="AO711" s="14" t="e">
        <f>VLOOKUP(PaquetesTramos_estados_1[[#This Row],[tienda_stock]],#REF!,2,0)</f>
        <v>#REF!</v>
      </c>
      <c r="AP711" s="18">
        <v>1.0138888888888888</v>
      </c>
      <c r="AQ711" s="19" t="str">
        <f>IF(PaquetesTramos_estados_1[[#This Row],[estado_paquete]]="Empaquetado","listo",PaquetesTramos_estados_1[[#This Row],[pagado]]+(PaquetesTramos_estados_1[[#This Row],[Lead Time]]-1))</f>
        <v>listo</v>
      </c>
      <c r="AR711" s="16" t="str">
        <f ca="1">IF(PaquetesTramos_estados_1[[#This Row],[estado_paquete]]="empaquetado","listo",TEXT((DAY(TODAY())-DAY(PaquetesTramos_estados_1[[#This Row],[pagado]])),"dd")&amp;" Dias")</f>
        <v>listo</v>
      </c>
      <c r="AS711" s="14" t="str">
        <f ca="1">IF(PaquetesTramos_estados_1[[#This Row],[estado_paquete]]="Empaquetado","listo",IF(NOW()&lt;PaquetesTramos_estados_1[[#This Row],[TimeLimite]],"Dentro de Tiempo","Fuera de Tiempo"))</f>
        <v>listo</v>
      </c>
      <c r="AT711" s="19" t="str">
        <f t="shared" si="11"/>
        <v>17:14</v>
      </c>
    </row>
    <row r="712" spans="1:46" x14ac:dyDescent="0.25">
      <c r="A712" s="14" t="s">
        <v>3740</v>
      </c>
      <c r="B712" s="14" t="s">
        <v>292</v>
      </c>
      <c r="C712" s="14" t="s">
        <v>45</v>
      </c>
      <c r="D712" s="14" t="s">
        <v>46</v>
      </c>
      <c r="E712" s="14" t="s">
        <v>46</v>
      </c>
      <c r="F712" s="14" t="s">
        <v>46</v>
      </c>
      <c r="G712" s="14" t="s">
        <v>35</v>
      </c>
      <c r="H712" s="14" t="s">
        <v>288</v>
      </c>
      <c r="I712" s="14" t="s">
        <v>288</v>
      </c>
      <c r="J712" s="15">
        <v>45442</v>
      </c>
      <c r="K712" s="14" t="s">
        <v>3741</v>
      </c>
      <c r="L712" s="16">
        <v>45439.752650462964</v>
      </c>
      <c r="M712" s="16">
        <v>45440.198842592596</v>
      </c>
      <c r="N712" s="16"/>
      <c r="O712" s="14" t="s">
        <v>288</v>
      </c>
      <c r="P712" s="14" t="s">
        <v>288</v>
      </c>
      <c r="Q712" s="14" t="s">
        <v>288</v>
      </c>
      <c r="R712" s="14" t="s">
        <v>288</v>
      </c>
      <c r="S712" s="14" t="s">
        <v>288</v>
      </c>
      <c r="T712" s="14" t="s">
        <v>292</v>
      </c>
      <c r="U712" s="14" t="s">
        <v>5</v>
      </c>
      <c r="V712" s="14" t="s">
        <v>6</v>
      </c>
      <c r="W712" s="14" t="s">
        <v>45</v>
      </c>
      <c r="X712" s="14" t="s">
        <v>46</v>
      </c>
      <c r="Y712" s="14" t="s">
        <v>46</v>
      </c>
      <c r="Z712" s="14" t="s">
        <v>46</v>
      </c>
      <c r="AA712" s="14" t="s">
        <v>7</v>
      </c>
      <c r="AB712" s="14" t="s">
        <v>3742</v>
      </c>
      <c r="AC712" s="14" t="s">
        <v>8</v>
      </c>
      <c r="AD712" s="14" t="s">
        <v>27</v>
      </c>
      <c r="AE712" s="14" t="s">
        <v>5</v>
      </c>
      <c r="AF712" s="14" t="s">
        <v>290</v>
      </c>
      <c r="AG712" s="14" t="s">
        <v>291</v>
      </c>
      <c r="AH712" s="14" t="s">
        <v>3743</v>
      </c>
      <c r="AI712">
        <v>47084844</v>
      </c>
      <c r="AJ712" s="16">
        <v>45439.752650462964</v>
      </c>
      <c r="AK712">
        <v>1</v>
      </c>
      <c r="AL712">
        <v>63.39</v>
      </c>
      <c r="AM712">
        <v>11.41</v>
      </c>
      <c r="AN712">
        <v>74.8</v>
      </c>
      <c r="AO712" s="14" t="e">
        <f>VLOOKUP(PaquetesTramos_estados_1[[#This Row],[tienda_stock]],#REF!,2,0)</f>
        <v>#REF!</v>
      </c>
      <c r="AP712" s="18">
        <v>1.0138888888888888</v>
      </c>
      <c r="AQ712" s="19" t="str">
        <f>IF(PaquetesTramos_estados_1[[#This Row],[estado_paquete]]="Empaquetado","listo",PaquetesTramos_estados_1[[#This Row],[pagado]]+(PaquetesTramos_estados_1[[#This Row],[Lead Time]]-1))</f>
        <v>listo</v>
      </c>
      <c r="AR712" s="16" t="str">
        <f ca="1">IF(PaquetesTramos_estados_1[[#This Row],[estado_paquete]]="empaquetado","listo",TEXT((DAY(TODAY())-DAY(PaquetesTramos_estados_1[[#This Row],[pagado]])),"dd")&amp;" Dias")</f>
        <v>listo</v>
      </c>
      <c r="AS712" s="14" t="str">
        <f ca="1">IF(PaquetesTramos_estados_1[[#This Row],[estado_paquete]]="Empaquetado","listo",IF(NOW()&lt;PaquetesTramos_estados_1[[#This Row],[TimeLimite]],"Dentro de Tiempo","Fuera de Tiempo"))</f>
        <v>listo</v>
      </c>
      <c r="AT712" s="19" t="str">
        <f t="shared" si="11"/>
        <v>18:03</v>
      </c>
    </row>
    <row r="713" spans="1:46" x14ac:dyDescent="0.25">
      <c r="A713" s="14" t="s">
        <v>3744</v>
      </c>
      <c r="B713" s="14" t="s">
        <v>292</v>
      </c>
      <c r="C713" s="14" t="s">
        <v>34</v>
      </c>
      <c r="D713" s="14" t="s">
        <v>64</v>
      </c>
      <c r="E713" s="14" t="s">
        <v>112</v>
      </c>
      <c r="F713" s="14" t="s">
        <v>112</v>
      </c>
      <c r="G713" s="14" t="s">
        <v>35</v>
      </c>
      <c r="H713" s="14" t="s">
        <v>288</v>
      </c>
      <c r="I713" s="14" t="s">
        <v>288</v>
      </c>
      <c r="J713" s="15">
        <v>45443</v>
      </c>
      <c r="K713" s="14" t="s">
        <v>3745</v>
      </c>
      <c r="L713" s="16">
        <v>45439.746967592589</v>
      </c>
      <c r="M713" s="16">
        <v>45440.337951388887</v>
      </c>
      <c r="N713" s="16"/>
      <c r="O713" s="14" t="s">
        <v>288</v>
      </c>
      <c r="P713" s="14" t="s">
        <v>288</v>
      </c>
      <c r="Q713" s="14" t="s">
        <v>288</v>
      </c>
      <c r="R713" s="14" t="s">
        <v>288</v>
      </c>
      <c r="S713" s="14" t="s">
        <v>288</v>
      </c>
      <c r="T713" s="14" t="s">
        <v>292</v>
      </c>
      <c r="U713" s="14" t="s">
        <v>5</v>
      </c>
      <c r="V713" s="14" t="s">
        <v>6</v>
      </c>
      <c r="W713" s="14" t="s">
        <v>34</v>
      </c>
      <c r="X713" s="14" t="s">
        <v>64</v>
      </c>
      <c r="Y713" s="14" t="s">
        <v>112</v>
      </c>
      <c r="Z713" s="14" t="s">
        <v>112</v>
      </c>
      <c r="AA713" s="14" t="s">
        <v>7</v>
      </c>
      <c r="AB713" s="14" t="s">
        <v>3746</v>
      </c>
      <c r="AC713" s="14" t="s">
        <v>8</v>
      </c>
      <c r="AD713" s="14" t="s">
        <v>10</v>
      </c>
      <c r="AE713" s="14" t="s">
        <v>5</v>
      </c>
      <c r="AF713" s="14" t="s">
        <v>290</v>
      </c>
      <c r="AG713" s="14" t="s">
        <v>291</v>
      </c>
      <c r="AH713" s="14" t="s">
        <v>3747</v>
      </c>
      <c r="AI713">
        <v>46558225</v>
      </c>
      <c r="AJ713" s="16">
        <v>45439.746967592589</v>
      </c>
      <c r="AK713">
        <v>1</v>
      </c>
      <c r="AL713">
        <v>106.69</v>
      </c>
      <c r="AM713">
        <v>19.21</v>
      </c>
      <c r="AN713">
        <v>125.9</v>
      </c>
      <c r="AO713" s="14" t="e">
        <f>VLOOKUP(PaquetesTramos_estados_1[[#This Row],[tienda_stock]],#REF!,2,0)</f>
        <v>#REF!</v>
      </c>
      <c r="AP713" s="18">
        <v>1.0138888888888888</v>
      </c>
      <c r="AQ713" s="19" t="str">
        <f>IF(PaquetesTramos_estados_1[[#This Row],[estado_paquete]]="Empaquetado","listo",PaquetesTramos_estados_1[[#This Row],[pagado]]+(PaquetesTramos_estados_1[[#This Row],[Lead Time]]-1))</f>
        <v>listo</v>
      </c>
      <c r="AR713" s="16" t="str">
        <f ca="1">IF(PaquetesTramos_estados_1[[#This Row],[estado_paquete]]="empaquetado","listo",TEXT((DAY(TODAY())-DAY(PaquetesTramos_estados_1[[#This Row],[pagado]])),"dd")&amp;" Dias")</f>
        <v>listo</v>
      </c>
      <c r="AS713" s="14" t="str">
        <f ca="1">IF(PaquetesTramos_estados_1[[#This Row],[estado_paquete]]="Empaquetado","listo",IF(NOW()&lt;PaquetesTramos_estados_1[[#This Row],[TimeLimite]],"Dentro de Tiempo","Fuera de Tiempo"))</f>
        <v>listo</v>
      </c>
      <c r="AT713" s="19" t="str">
        <f t="shared" si="11"/>
        <v>17:55</v>
      </c>
    </row>
    <row r="714" spans="1:46" x14ac:dyDescent="0.25">
      <c r="A714" s="14" t="s">
        <v>3748</v>
      </c>
      <c r="B714" s="14" t="s">
        <v>17</v>
      </c>
      <c r="C714" s="14" t="s">
        <v>5</v>
      </c>
      <c r="D714" s="14" t="s">
        <v>1</v>
      </c>
      <c r="E714" s="14" t="s">
        <v>1</v>
      </c>
      <c r="F714" s="14" t="s">
        <v>19</v>
      </c>
      <c r="G714" s="14" t="s">
        <v>3</v>
      </c>
      <c r="H714" s="14" t="s">
        <v>288</v>
      </c>
      <c r="I714" s="14" t="s">
        <v>288</v>
      </c>
      <c r="J714" s="15">
        <v>45442</v>
      </c>
      <c r="K714" s="14" t="s">
        <v>3749</v>
      </c>
      <c r="L714" s="16">
        <v>45439.782604166663</v>
      </c>
      <c r="M714" s="16"/>
      <c r="N714" s="16"/>
      <c r="O714" s="14" t="s">
        <v>288</v>
      </c>
      <c r="P714" s="14" t="s">
        <v>288</v>
      </c>
      <c r="Q714" s="14" t="s">
        <v>288</v>
      </c>
      <c r="R714" s="14" t="s">
        <v>288</v>
      </c>
      <c r="S714" s="14" t="s">
        <v>288</v>
      </c>
      <c r="T714" s="14" t="s">
        <v>17</v>
      </c>
      <c r="U714" s="14" t="s">
        <v>18</v>
      </c>
      <c r="V714" s="14" t="s">
        <v>87</v>
      </c>
      <c r="W714" s="14" t="s">
        <v>288</v>
      </c>
      <c r="X714" s="14" t="s">
        <v>288</v>
      </c>
      <c r="Y714" s="14" t="s">
        <v>288</v>
      </c>
      <c r="Z714" s="14" t="s">
        <v>288</v>
      </c>
      <c r="AA714" s="14" t="s">
        <v>7</v>
      </c>
      <c r="AB714" s="14" t="s">
        <v>3750</v>
      </c>
      <c r="AC714" s="14" t="s">
        <v>8</v>
      </c>
      <c r="AD714" s="14" t="s">
        <v>27</v>
      </c>
      <c r="AE714" s="14" t="s">
        <v>5</v>
      </c>
      <c r="AF714" s="14" t="s">
        <v>290</v>
      </c>
      <c r="AG714" s="14" t="s">
        <v>291</v>
      </c>
      <c r="AH714" s="14" t="s">
        <v>3751</v>
      </c>
      <c r="AI714">
        <v>70227163</v>
      </c>
      <c r="AJ714" s="16">
        <v>45439.782604166663</v>
      </c>
      <c r="AK714">
        <v>1</v>
      </c>
      <c r="AL714">
        <v>89.24</v>
      </c>
      <c r="AM714">
        <v>16.059999999999999</v>
      </c>
      <c r="AN714">
        <v>105.3</v>
      </c>
      <c r="AO714" s="14" t="e">
        <f>VLOOKUP(PaquetesTramos_estados_1[[#This Row],[tienda_stock]],#REF!,2,0)</f>
        <v>#REF!</v>
      </c>
      <c r="AP714" s="18">
        <v>1.0138888888888888</v>
      </c>
      <c r="AQ714" s="19">
        <f>IF(PaquetesTramos_estados_1[[#This Row],[estado_paquete]]="Empaquetado","listo",PaquetesTramos_estados_1[[#This Row],[pagado]]+(PaquetesTramos_estados_1[[#This Row],[Lead Time]]-1))</f>
        <v>45439.796493055554</v>
      </c>
      <c r="AR714" s="16" t="e">
        <f ca="1">IF(PaquetesTramos_estados_1[[#This Row],[estado_paquete]]="empaquetado","listo",TEXT((DAY(TODAY())-DAY(PaquetesTramos_estados_1[[#This Row],[pagado]])),"dd")&amp;" Dias")</f>
        <v>#VALUE!</v>
      </c>
      <c r="AS7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714" s="19" t="str">
        <f t="shared" si="11"/>
        <v>18:46</v>
      </c>
    </row>
    <row r="715" spans="1:46" x14ac:dyDescent="0.25">
      <c r="A715" s="14" t="s">
        <v>3752</v>
      </c>
      <c r="B715" s="14" t="s">
        <v>292</v>
      </c>
      <c r="C715" s="14" t="s">
        <v>67</v>
      </c>
      <c r="D715" s="14" t="s">
        <v>64</v>
      </c>
      <c r="E715" s="14" t="s">
        <v>65</v>
      </c>
      <c r="F715" s="14" t="s">
        <v>66</v>
      </c>
      <c r="G715" s="14" t="s">
        <v>35</v>
      </c>
      <c r="H715" s="14" t="s">
        <v>288</v>
      </c>
      <c r="I715" s="14" t="s">
        <v>288</v>
      </c>
      <c r="J715" s="15">
        <v>45443</v>
      </c>
      <c r="K715" s="14" t="s">
        <v>3753</v>
      </c>
      <c r="L715" s="16">
        <v>45439.877557870372</v>
      </c>
      <c r="M715" s="16">
        <v>45440.225995370369</v>
      </c>
      <c r="N715" s="16"/>
      <c r="O715" s="14" t="s">
        <v>288</v>
      </c>
      <c r="P715" s="14" t="s">
        <v>288</v>
      </c>
      <c r="Q715" s="14" t="s">
        <v>288</v>
      </c>
      <c r="R715" s="14" t="s">
        <v>288</v>
      </c>
      <c r="S715" s="14" t="s">
        <v>288</v>
      </c>
      <c r="T715" s="14" t="s">
        <v>292</v>
      </c>
      <c r="U715" s="14" t="s">
        <v>5</v>
      </c>
      <c r="V715" s="14" t="s">
        <v>6</v>
      </c>
      <c r="W715" s="14" t="s">
        <v>67</v>
      </c>
      <c r="X715" s="14" t="s">
        <v>64</v>
      </c>
      <c r="Y715" s="14" t="s">
        <v>65</v>
      </c>
      <c r="Z715" s="14" t="s">
        <v>66</v>
      </c>
      <c r="AA715" s="14" t="s">
        <v>7</v>
      </c>
      <c r="AB715" s="14" t="s">
        <v>3754</v>
      </c>
      <c r="AC715" s="14" t="s">
        <v>8</v>
      </c>
      <c r="AD715" s="14" t="s">
        <v>27</v>
      </c>
      <c r="AE715" s="14" t="s">
        <v>5</v>
      </c>
      <c r="AF715" s="14" t="s">
        <v>290</v>
      </c>
      <c r="AG715" s="14" t="s">
        <v>291</v>
      </c>
      <c r="AH715" s="14" t="s">
        <v>3755</v>
      </c>
      <c r="AI715">
        <v>44764410</v>
      </c>
      <c r="AJ715" s="16">
        <v>45439.877557870372</v>
      </c>
      <c r="AK715">
        <v>1</v>
      </c>
      <c r="AL715">
        <v>140</v>
      </c>
      <c r="AM715">
        <v>25.2</v>
      </c>
      <c r="AN715">
        <v>165.2</v>
      </c>
      <c r="AO715" s="14" t="e">
        <f>VLOOKUP(PaquetesTramos_estados_1[[#This Row],[tienda_stock]],#REF!,2,0)</f>
        <v>#REF!</v>
      </c>
      <c r="AP715" s="18">
        <v>1.0138888888888888</v>
      </c>
      <c r="AQ715" s="19" t="str">
        <f>IF(PaquetesTramos_estados_1[[#This Row],[estado_paquete]]="Empaquetado","listo",PaquetesTramos_estados_1[[#This Row],[pagado]]+(PaquetesTramos_estados_1[[#This Row],[Lead Time]]-1))</f>
        <v>listo</v>
      </c>
      <c r="AR715" s="16" t="str">
        <f ca="1">IF(PaquetesTramos_estados_1[[#This Row],[estado_paquete]]="empaquetado","listo",TEXT((DAY(TODAY())-DAY(PaquetesTramos_estados_1[[#This Row],[pagado]])),"dd")&amp;" Dias")</f>
        <v>listo</v>
      </c>
      <c r="AS715" s="14" t="str">
        <f ca="1">IF(PaquetesTramos_estados_1[[#This Row],[estado_paquete]]="Empaquetado","listo",IF(NOW()&lt;PaquetesTramos_estados_1[[#This Row],[TimeLimite]],"Dentro de Tiempo","Fuera de Tiempo"))</f>
        <v>listo</v>
      </c>
      <c r="AT715" s="19" t="str">
        <f t="shared" si="11"/>
        <v>21:03</v>
      </c>
    </row>
    <row r="716" spans="1:46" x14ac:dyDescent="0.25">
      <c r="A716" s="14" t="s">
        <v>3756</v>
      </c>
      <c r="B716" s="14" t="s">
        <v>20</v>
      </c>
      <c r="C716" s="14" t="s">
        <v>123</v>
      </c>
      <c r="D716" s="14" t="s">
        <v>105</v>
      </c>
      <c r="E716" s="14" t="s">
        <v>105</v>
      </c>
      <c r="F716" s="14" t="s">
        <v>105</v>
      </c>
      <c r="G716" s="14" t="s">
        <v>35</v>
      </c>
      <c r="H716" s="14" t="s">
        <v>288</v>
      </c>
      <c r="I716" s="14" t="s">
        <v>288</v>
      </c>
      <c r="J716" s="15">
        <v>45443</v>
      </c>
      <c r="K716" s="14" t="s">
        <v>3757</v>
      </c>
      <c r="L716" s="16">
        <v>45439.971307870372</v>
      </c>
      <c r="M716" s="16"/>
      <c r="N716" s="16"/>
      <c r="O716" s="14" t="s">
        <v>288</v>
      </c>
      <c r="P716" s="14" t="s">
        <v>288</v>
      </c>
      <c r="Q716" s="14" t="s">
        <v>288</v>
      </c>
      <c r="R716" s="14" t="s">
        <v>288</v>
      </c>
      <c r="S716" s="14" t="s">
        <v>288</v>
      </c>
      <c r="T716" s="14" t="s">
        <v>20</v>
      </c>
      <c r="U716" s="14" t="s">
        <v>5</v>
      </c>
      <c r="V716" s="14" t="s">
        <v>6</v>
      </c>
      <c r="W716" s="14" t="s">
        <v>123</v>
      </c>
      <c r="X716" s="14" t="s">
        <v>105</v>
      </c>
      <c r="Y716" s="14" t="s">
        <v>105</v>
      </c>
      <c r="Z716" s="14" t="s">
        <v>105</v>
      </c>
      <c r="AA716" s="14" t="s">
        <v>7</v>
      </c>
      <c r="AB716" s="14" t="s">
        <v>3758</v>
      </c>
      <c r="AC716" s="14" t="s">
        <v>8</v>
      </c>
      <c r="AD716" s="14" t="s">
        <v>32</v>
      </c>
      <c r="AE716" s="14" t="s">
        <v>5</v>
      </c>
      <c r="AF716" s="14" t="s">
        <v>290</v>
      </c>
      <c r="AG716" s="14" t="s">
        <v>291</v>
      </c>
      <c r="AH716" s="14" t="s">
        <v>3759</v>
      </c>
      <c r="AI716">
        <v>74303067</v>
      </c>
      <c r="AJ716" s="16">
        <v>45439.971307870372</v>
      </c>
      <c r="AK716">
        <v>2</v>
      </c>
      <c r="AL716">
        <v>164.99</v>
      </c>
      <c r="AM716">
        <v>29.71</v>
      </c>
      <c r="AN716">
        <v>194.7</v>
      </c>
      <c r="AO716" s="14" t="e">
        <f>VLOOKUP(PaquetesTramos_estados_1[[#This Row],[tienda_stock]],#REF!,2,0)</f>
        <v>#REF!</v>
      </c>
      <c r="AP716" s="18">
        <v>1.0138888888888888</v>
      </c>
      <c r="AQ716" s="19">
        <f>IF(PaquetesTramos_estados_1[[#This Row],[estado_paquete]]="Empaquetado","listo",PaquetesTramos_estados_1[[#This Row],[pagado]]+(PaquetesTramos_estados_1[[#This Row],[Lead Time]]-1))</f>
        <v>45439.985196759262</v>
      </c>
      <c r="AR716" s="16" t="e">
        <f ca="1">IF(PaquetesTramos_estados_1[[#This Row],[estado_paquete]]="empaquetado","listo",TEXT((DAY(TODAY())-DAY(PaquetesTramos_estados_1[[#This Row],[pagado]])),"dd")&amp;" Dias")</f>
        <v>#VALUE!</v>
      </c>
      <c r="AS7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716" s="19" t="str">
        <f t="shared" si="11"/>
        <v>23:18</v>
      </c>
    </row>
    <row r="717" spans="1:46" x14ac:dyDescent="0.25">
      <c r="A717" s="14" t="s">
        <v>3410</v>
      </c>
      <c r="B717" s="14" t="s">
        <v>292</v>
      </c>
      <c r="C717" s="14" t="s">
        <v>130</v>
      </c>
      <c r="D717" s="14" t="s">
        <v>96</v>
      </c>
      <c r="E717" s="14" t="s">
        <v>131</v>
      </c>
      <c r="F717" s="14" t="s">
        <v>131</v>
      </c>
      <c r="G717" s="14" t="s">
        <v>35</v>
      </c>
      <c r="H717" s="14" t="s">
        <v>288</v>
      </c>
      <c r="I717" s="14" t="s">
        <v>288</v>
      </c>
      <c r="J717" s="15">
        <v>45447</v>
      </c>
      <c r="K717" s="14" t="s">
        <v>3411</v>
      </c>
      <c r="L717" s="16">
        <v>45439.397407407407</v>
      </c>
      <c r="M717" s="16">
        <v>45439.600543981483</v>
      </c>
      <c r="N717" s="16"/>
      <c r="O717" s="14" t="s">
        <v>288</v>
      </c>
      <c r="P717" s="14" t="s">
        <v>288</v>
      </c>
      <c r="Q717" s="14" t="s">
        <v>288</v>
      </c>
      <c r="R717" s="14" t="s">
        <v>288</v>
      </c>
      <c r="S717" s="14" t="s">
        <v>288</v>
      </c>
      <c r="T717" s="14" t="s">
        <v>292</v>
      </c>
      <c r="U717" s="14" t="s">
        <v>5</v>
      </c>
      <c r="V717" s="14" t="s">
        <v>6</v>
      </c>
      <c r="W717" s="14" t="s">
        <v>130</v>
      </c>
      <c r="X717" s="14" t="s">
        <v>96</v>
      </c>
      <c r="Y717" s="14" t="s">
        <v>131</v>
      </c>
      <c r="Z717" s="14" t="s">
        <v>131</v>
      </c>
      <c r="AA717" s="14" t="s">
        <v>7</v>
      </c>
      <c r="AB717" s="14" t="s">
        <v>3412</v>
      </c>
      <c r="AC717" s="14" t="s">
        <v>8</v>
      </c>
      <c r="AD717" s="14" t="s">
        <v>10</v>
      </c>
      <c r="AE717" s="14" t="s">
        <v>130</v>
      </c>
      <c r="AF717" s="14" t="s">
        <v>296</v>
      </c>
      <c r="AG717" s="14" t="s">
        <v>291</v>
      </c>
      <c r="AH717" s="14" t="s">
        <v>3413</v>
      </c>
      <c r="AI717">
        <v>47197187</v>
      </c>
      <c r="AJ717" s="16">
        <v>45439.397407407407</v>
      </c>
      <c r="AK717">
        <v>1</v>
      </c>
      <c r="AL717">
        <v>154.80000000000001</v>
      </c>
      <c r="AM717">
        <v>0</v>
      </c>
      <c r="AN717">
        <v>154.80000000000001</v>
      </c>
      <c r="AO717" s="14" t="e">
        <f>VLOOKUP(PaquetesTramos_estados_1[[#This Row],[tienda_stock]],#REF!,2,0)</f>
        <v>#REF!</v>
      </c>
      <c r="AP717" s="18">
        <v>1.0138888888888888</v>
      </c>
      <c r="AQ717" s="19" t="str">
        <f>IF(PaquetesTramos_estados_1[[#This Row],[estado_paquete]]="Empaquetado","listo",PaquetesTramos_estados_1[[#This Row],[pagado]]+(PaquetesTramos_estados_1[[#This Row],[Lead Time]]-1))</f>
        <v>listo</v>
      </c>
      <c r="AR717" s="16" t="str">
        <f ca="1">IF(PaquetesTramos_estados_1[[#This Row],[estado_paquete]]="empaquetado","listo",TEXT((DAY(TODAY())-DAY(PaquetesTramos_estados_1[[#This Row],[pagado]])),"dd")&amp;" Dias")</f>
        <v>listo</v>
      </c>
      <c r="AS717" s="14" t="str">
        <f ca="1">IF(PaquetesTramos_estados_1[[#This Row],[estado_paquete]]="Empaquetado","listo",IF(NOW()&lt;PaquetesTramos_estados_1[[#This Row],[TimeLimite]],"Dentro de Tiempo","Fuera de Tiempo"))</f>
        <v>listo</v>
      </c>
      <c r="AT717" s="19" t="str">
        <f t="shared" si="11"/>
        <v>09:32</v>
      </c>
    </row>
    <row r="718" spans="1:46" x14ac:dyDescent="0.25">
      <c r="A718" s="14" t="s">
        <v>3414</v>
      </c>
      <c r="B718" s="14" t="s">
        <v>292</v>
      </c>
      <c r="C718" s="14" t="s">
        <v>5</v>
      </c>
      <c r="D718" s="14" t="s">
        <v>1</v>
      </c>
      <c r="E718" s="14" t="s">
        <v>1</v>
      </c>
      <c r="F718" s="14" t="s">
        <v>19</v>
      </c>
      <c r="G718" s="14" t="s">
        <v>332</v>
      </c>
      <c r="H718" s="14" t="s">
        <v>288</v>
      </c>
      <c r="I718" s="14" t="s">
        <v>288</v>
      </c>
      <c r="J718" s="15">
        <v>45444</v>
      </c>
      <c r="K718" s="14" t="s">
        <v>3415</v>
      </c>
      <c r="L718" s="16">
        <v>45439.462766203702</v>
      </c>
      <c r="M718" s="16">
        <v>45439.530185185184</v>
      </c>
      <c r="N718" s="16"/>
      <c r="O718" s="14" t="s">
        <v>288</v>
      </c>
      <c r="P718" s="14" t="s">
        <v>288</v>
      </c>
      <c r="Q718" s="14" t="s">
        <v>288</v>
      </c>
      <c r="R718" s="14" t="s">
        <v>288</v>
      </c>
      <c r="S718" s="14" t="s">
        <v>288</v>
      </c>
      <c r="T718" s="14" t="s">
        <v>292</v>
      </c>
      <c r="U718" s="14" t="s">
        <v>24</v>
      </c>
      <c r="V718" s="14" t="s">
        <v>6</v>
      </c>
      <c r="W718" s="14" t="s">
        <v>49</v>
      </c>
      <c r="X718" s="14" t="s">
        <v>50</v>
      </c>
      <c r="Y718" s="14" t="s">
        <v>51</v>
      </c>
      <c r="Z718" s="14" t="s">
        <v>51</v>
      </c>
      <c r="AA718" s="14" t="s">
        <v>7</v>
      </c>
      <c r="AB718" s="14" t="s">
        <v>3416</v>
      </c>
      <c r="AC718" s="14" t="s">
        <v>8</v>
      </c>
      <c r="AD718" s="14" t="s">
        <v>9</v>
      </c>
      <c r="AE718" s="14" t="s">
        <v>49</v>
      </c>
      <c r="AF718" s="14" t="s">
        <v>295</v>
      </c>
      <c r="AG718" s="14" t="s">
        <v>291</v>
      </c>
      <c r="AH718" s="14" t="s">
        <v>3417</v>
      </c>
      <c r="AI718">
        <v>47546096</v>
      </c>
      <c r="AJ718" s="16">
        <v>45439.462766203702</v>
      </c>
      <c r="AK718">
        <v>1</v>
      </c>
      <c r="AL718">
        <v>34.799999999999997</v>
      </c>
      <c r="AM718">
        <v>0</v>
      </c>
      <c r="AN718">
        <v>34.799999999999997</v>
      </c>
      <c r="AO718" s="14" t="e">
        <f>VLOOKUP(PaquetesTramos_estados_1[[#This Row],[tienda_stock]],#REF!,2,0)</f>
        <v>#REF!</v>
      </c>
      <c r="AP718" s="18">
        <v>1.0138888888888888</v>
      </c>
      <c r="AQ718" s="19" t="str">
        <f>IF(PaquetesTramos_estados_1[[#This Row],[estado_paquete]]="Empaquetado","listo",PaquetesTramos_estados_1[[#This Row],[pagado]]+(PaquetesTramos_estados_1[[#This Row],[Lead Time]]-1))</f>
        <v>listo</v>
      </c>
      <c r="AR718" s="16" t="str">
        <f ca="1">IF(PaquetesTramos_estados_1[[#This Row],[estado_paquete]]="empaquetado","listo",TEXT((DAY(TODAY())-DAY(PaquetesTramos_estados_1[[#This Row],[pagado]])),"dd")&amp;" Dias")</f>
        <v>listo</v>
      </c>
      <c r="AS718" s="14" t="str">
        <f ca="1">IF(PaquetesTramos_estados_1[[#This Row],[estado_paquete]]="Empaquetado","listo",IF(NOW()&lt;PaquetesTramos_estados_1[[#This Row],[TimeLimite]],"Dentro de Tiempo","Fuera de Tiempo"))</f>
        <v>listo</v>
      </c>
      <c r="AT718" s="19" t="str">
        <f t="shared" si="11"/>
        <v>11:06</v>
      </c>
    </row>
    <row r="719" spans="1:46" x14ac:dyDescent="0.25">
      <c r="A719" s="14" t="s">
        <v>3418</v>
      </c>
      <c r="B719" s="14" t="s">
        <v>292</v>
      </c>
      <c r="C719" s="14" t="s">
        <v>288</v>
      </c>
      <c r="D719" s="14" t="s">
        <v>1</v>
      </c>
      <c r="E719" s="14" t="s">
        <v>1</v>
      </c>
      <c r="F719" s="14" t="s">
        <v>152</v>
      </c>
      <c r="G719" s="14" t="s">
        <v>89</v>
      </c>
      <c r="H719" s="14" t="s">
        <v>288</v>
      </c>
      <c r="I719" s="14" t="s">
        <v>288</v>
      </c>
      <c r="J719" s="15">
        <v>45440</v>
      </c>
      <c r="K719" s="14" t="s">
        <v>3419</v>
      </c>
      <c r="L719" s="16">
        <v>45439.48133101852</v>
      </c>
      <c r="M719" s="16">
        <v>45439.607581018521</v>
      </c>
      <c r="N719" s="16"/>
      <c r="O719" s="14" t="s">
        <v>288</v>
      </c>
      <c r="P719" s="14" t="s">
        <v>288</v>
      </c>
      <c r="Q719" s="14" t="s">
        <v>288</v>
      </c>
      <c r="R719" s="14" t="s">
        <v>288</v>
      </c>
      <c r="S719" s="14" t="s">
        <v>288</v>
      </c>
      <c r="T719" s="14" t="s">
        <v>292</v>
      </c>
      <c r="U719" s="14" t="s">
        <v>5</v>
      </c>
      <c r="V719" s="14" t="s">
        <v>87</v>
      </c>
      <c r="W719" s="14" t="s">
        <v>288</v>
      </c>
      <c r="X719" s="14" t="s">
        <v>288</v>
      </c>
      <c r="Y719" s="14" t="s">
        <v>288</v>
      </c>
      <c r="Z719" s="14" t="s">
        <v>288</v>
      </c>
      <c r="AA719" s="14" t="s">
        <v>7</v>
      </c>
      <c r="AB719" s="14" t="s">
        <v>3420</v>
      </c>
      <c r="AC719" s="14" t="s">
        <v>8</v>
      </c>
      <c r="AD719" s="14" t="s">
        <v>88</v>
      </c>
      <c r="AE719" s="14" t="s">
        <v>5</v>
      </c>
      <c r="AF719" s="14" t="s">
        <v>290</v>
      </c>
      <c r="AG719" s="14" t="s">
        <v>291</v>
      </c>
      <c r="AH719" s="14" t="s">
        <v>3421</v>
      </c>
      <c r="AI719">
        <v>47115787</v>
      </c>
      <c r="AJ719" s="16">
        <v>45439.48133101852</v>
      </c>
      <c r="AK719">
        <v>2</v>
      </c>
      <c r="AL719">
        <v>191.27</v>
      </c>
      <c r="AM719">
        <v>34.43</v>
      </c>
      <c r="AN719">
        <v>225.7</v>
      </c>
      <c r="AO719" s="14" t="e">
        <f>VLOOKUP(PaquetesTramos_estados_1[[#This Row],[tienda_stock]],#REF!,2,0)</f>
        <v>#REF!</v>
      </c>
      <c r="AP719" s="18">
        <v>1.0138888888888888</v>
      </c>
      <c r="AQ719" s="19" t="str">
        <f>IF(PaquetesTramos_estados_1[[#This Row],[estado_paquete]]="Empaquetado","listo",PaquetesTramos_estados_1[[#This Row],[pagado]]+(PaquetesTramos_estados_1[[#This Row],[Lead Time]]-1))</f>
        <v>listo</v>
      </c>
      <c r="AR719" s="16" t="str">
        <f ca="1">IF(PaquetesTramos_estados_1[[#This Row],[estado_paquete]]="empaquetado","listo",TEXT((DAY(TODAY())-DAY(PaquetesTramos_estados_1[[#This Row],[pagado]])),"dd")&amp;" Dias")</f>
        <v>listo</v>
      </c>
      <c r="AS719" s="14" t="str">
        <f ca="1">IF(PaquetesTramos_estados_1[[#This Row],[estado_paquete]]="Empaquetado","listo",IF(NOW()&lt;PaquetesTramos_estados_1[[#This Row],[TimeLimite]],"Dentro de Tiempo","Fuera de Tiempo"))</f>
        <v>listo</v>
      </c>
      <c r="AT719" s="19" t="str">
        <f t="shared" si="11"/>
        <v>11:33</v>
      </c>
    </row>
    <row r="720" spans="1:46" x14ac:dyDescent="0.25">
      <c r="A720" s="14" t="s">
        <v>3422</v>
      </c>
      <c r="B720" s="14" t="s">
        <v>292</v>
      </c>
      <c r="C720" s="14" t="s">
        <v>80</v>
      </c>
      <c r="D720" s="14" t="s">
        <v>81</v>
      </c>
      <c r="E720" s="14" t="s">
        <v>82</v>
      </c>
      <c r="F720" s="14" t="s">
        <v>82</v>
      </c>
      <c r="G720" s="14" t="s">
        <v>35</v>
      </c>
      <c r="H720" s="14" t="s">
        <v>288</v>
      </c>
      <c r="I720" s="14" t="s">
        <v>288</v>
      </c>
      <c r="J720" s="15">
        <v>45443</v>
      </c>
      <c r="K720" s="14" t="s">
        <v>3423</v>
      </c>
      <c r="L720" s="16">
        <v>45439.486689814818</v>
      </c>
      <c r="M720" s="16">
        <v>45439.726759259262</v>
      </c>
      <c r="N720" s="16"/>
      <c r="O720" s="14" t="s">
        <v>288</v>
      </c>
      <c r="P720" s="14" t="s">
        <v>288</v>
      </c>
      <c r="Q720" s="14" t="s">
        <v>288</v>
      </c>
      <c r="R720" s="14" t="s">
        <v>288</v>
      </c>
      <c r="S720" s="14" t="s">
        <v>288</v>
      </c>
      <c r="T720" s="14" t="s">
        <v>292</v>
      </c>
      <c r="U720" s="14" t="s">
        <v>5</v>
      </c>
      <c r="V720" s="14" t="s">
        <v>6</v>
      </c>
      <c r="W720" s="14" t="s">
        <v>80</v>
      </c>
      <c r="X720" s="14" t="s">
        <v>81</v>
      </c>
      <c r="Y720" s="14" t="s">
        <v>82</v>
      </c>
      <c r="Z720" s="14" t="s">
        <v>82</v>
      </c>
      <c r="AA720" s="14" t="s">
        <v>7</v>
      </c>
      <c r="AB720" s="14" t="s">
        <v>3424</v>
      </c>
      <c r="AC720" s="14" t="s">
        <v>8</v>
      </c>
      <c r="AD720" s="14" t="s">
        <v>32</v>
      </c>
      <c r="AE720" s="14" t="s">
        <v>5</v>
      </c>
      <c r="AF720" s="14" t="s">
        <v>290</v>
      </c>
      <c r="AG720" s="14" t="s">
        <v>291</v>
      </c>
      <c r="AH720" s="14" t="s">
        <v>3425</v>
      </c>
      <c r="AI720">
        <v>74563092</v>
      </c>
      <c r="AJ720" s="16">
        <v>45439.486689814818</v>
      </c>
      <c r="AK720">
        <v>2</v>
      </c>
      <c r="AL720">
        <v>257.37</v>
      </c>
      <c r="AM720">
        <v>46.33</v>
      </c>
      <c r="AN720">
        <v>303.7</v>
      </c>
      <c r="AO720" s="14" t="e">
        <f>VLOOKUP(PaquetesTramos_estados_1[[#This Row],[tienda_stock]],#REF!,2,0)</f>
        <v>#REF!</v>
      </c>
      <c r="AP720" s="18">
        <v>1.0138888888888888</v>
      </c>
      <c r="AQ720" s="19" t="str">
        <f>IF(PaquetesTramos_estados_1[[#This Row],[estado_paquete]]="Empaquetado","listo",PaquetesTramos_estados_1[[#This Row],[pagado]]+(PaquetesTramos_estados_1[[#This Row],[Lead Time]]-1))</f>
        <v>listo</v>
      </c>
      <c r="AR720" s="16" t="str">
        <f ca="1">IF(PaquetesTramos_estados_1[[#This Row],[estado_paquete]]="empaquetado","listo",TEXT((DAY(TODAY())-DAY(PaquetesTramos_estados_1[[#This Row],[pagado]])),"dd")&amp;" Dias")</f>
        <v>listo</v>
      </c>
      <c r="AS720" s="14" t="str">
        <f ca="1">IF(PaquetesTramos_estados_1[[#This Row],[estado_paquete]]="Empaquetado","listo",IF(NOW()&lt;PaquetesTramos_estados_1[[#This Row],[TimeLimite]],"Dentro de Tiempo","Fuera de Tiempo"))</f>
        <v>listo</v>
      </c>
      <c r="AT720" s="19" t="str">
        <f t="shared" si="11"/>
        <v>11:40</v>
      </c>
    </row>
    <row r="721" spans="1:46" x14ac:dyDescent="0.25">
      <c r="A721" s="14" t="s">
        <v>3426</v>
      </c>
      <c r="B721" s="14" t="s">
        <v>292</v>
      </c>
      <c r="C721" s="14" t="s">
        <v>72</v>
      </c>
      <c r="D721" s="14" t="s">
        <v>73</v>
      </c>
      <c r="E721" s="14" t="s">
        <v>74</v>
      </c>
      <c r="F721" s="14" t="s">
        <v>74</v>
      </c>
      <c r="G721" s="14" t="s">
        <v>3</v>
      </c>
      <c r="H721" s="14" t="s">
        <v>288</v>
      </c>
      <c r="I721" s="14" t="s">
        <v>288</v>
      </c>
      <c r="J721" s="15">
        <v>45441</v>
      </c>
      <c r="K721" s="14" t="s">
        <v>3427</v>
      </c>
      <c r="L721" s="16">
        <v>45439.497800925928</v>
      </c>
      <c r="M721" s="16">
        <v>45439.588020833333</v>
      </c>
      <c r="N721" s="16"/>
      <c r="O721" s="14" t="s">
        <v>288</v>
      </c>
      <c r="P721" s="14" t="s">
        <v>288</v>
      </c>
      <c r="Q721" s="14" t="s">
        <v>288</v>
      </c>
      <c r="R721" s="14" t="s">
        <v>288</v>
      </c>
      <c r="S721" s="14" t="s">
        <v>288</v>
      </c>
      <c r="T721" s="14" t="s">
        <v>292</v>
      </c>
      <c r="U721" s="14" t="s">
        <v>136</v>
      </c>
      <c r="V721" s="14" t="s">
        <v>6</v>
      </c>
      <c r="W721" s="14" t="s">
        <v>72</v>
      </c>
      <c r="X721" s="14" t="s">
        <v>73</v>
      </c>
      <c r="Y721" s="14" t="s">
        <v>74</v>
      </c>
      <c r="Z721" s="14" t="s">
        <v>74</v>
      </c>
      <c r="AA721" s="14" t="s">
        <v>7</v>
      </c>
      <c r="AB721" s="14" t="s">
        <v>3428</v>
      </c>
      <c r="AC721" s="14" t="s">
        <v>8</v>
      </c>
      <c r="AD721" s="14" t="s">
        <v>88</v>
      </c>
      <c r="AE721" s="14" t="s">
        <v>5</v>
      </c>
      <c r="AF721" s="14" t="s">
        <v>290</v>
      </c>
      <c r="AG721" s="14" t="s">
        <v>291</v>
      </c>
      <c r="AH721" s="14" t="s">
        <v>3429</v>
      </c>
      <c r="AI721">
        <v>16530725</v>
      </c>
      <c r="AJ721" s="16">
        <v>45439.497800925928</v>
      </c>
      <c r="AK721">
        <v>1</v>
      </c>
      <c r="AL721">
        <v>86.27</v>
      </c>
      <c r="AM721">
        <v>15.53</v>
      </c>
      <c r="AN721">
        <v>101.8</v>
      </c>
      <c r="AO721" s="14" t="e">
        <f>VLOOKUP(PaquetesTramos_estados_1[[#This Row],[tienda_stock]],#REF!,2,0)</f>
        <v>#REF!</v>
      </c>
      <c r="AP721" s="18">
        <v>1.0138888888888888</v>
      </c>
      <c r="AQ721" s="19" t="str">
        <f>IF(PaquetesTramos_estados_1[[#This Row],[estado_paquete]]="Empaquetado","listo",PaquetesTramos_estados_1[[#This Row],[pagado]]+(PaquetesTramos_estados_1[[#This Row],[Lead Time]]-1))</f>
        <v>listo</v>
      </c>
      <c r="AR721" s="16" t="str">
        <f ca="1">IF(PaquetesTramos_estados_1[[#This Row],[estado_paquete]]="empaquetado","listo",TEXT((DAY(TODAY())-DAY(PaquetesTramos_estados_1[[#This Row],[pagado]])),"dd")&amp;" Dias")</f>
        <v>listo</v>
      </c>
      <c r="AS721" s="14" t="str">
        <f ca="1">IF(PaquetesTramos_estados_1[[#This Row],[estado_paquete]]="Empaquetado","listo",IF(NOW()&lt;PaquetesTramos_estados_1[[#This Row],[TimeLimite]],"Dentro de Tiempo","Fuera de Tiempo"))</f>
        <v>listo</v>
      </c>
      <c r="AT721" s="19" t="str">
        <f t="shared" si="11"/>
        <v>11:56</v>
      </c>
    </row>
    <row r="722" spans="1:46" x14ac:dyDescent="0.25">
      <c r="A722" s="14" t="s">
        <v>3430</v>
      </c>
      <c r="B722" s="14" t="s">
        <v>17</v>
      </c>
      <c r="C722" s="14" t="s">
        <v>101</v>
      </c>
      <c r="D722" s="14" t="s">
        <v>102</v>
      </c>
      <c r="E722" s="14" t="s">
        <v>103</v>
      </c>
      <c r="F722" s="14" t="s">
        <v>102</v>
      </c>
      <c r="G722" s="14" t="s">
        <v>30</v>
      </c>
      <c r="H722" s="14" t="s">
        <v>288</v>
      </c>
      <c r="I722" s="14" t="s">
        <v>288</v>
      </c>
      <c r="J722" s="15">
        <v>45448</v>
      </c>
      <c r="K722" s="14" t="s">
        <v>3431</v>
      </c>
      <c r="L722" s="16">
        <v>45439.51295138889</v>
      </c>
      <c r="M722" s="16"/>
      <c r="N722" s="16"/>
      <c r="O722" s="14" t="s">
        <v>288</v>
      </c>
      <c r="P722" s="14" t="s">
        <v>288</v>
      </c>
      <c r="Q722" s="14" t="s">
        <v>288</v>
      </c>
      <c r="R722" s="14" t="s">
        <v>288</v>
      </c>
      <c r="S722" s="14" t="s">
        <v>288</v>
      </c>
      <c r="T722" s="14" t="s">
        <v>17</v>
      </c>
      <c r="U722" s="14" t="s">
        <v>34</v>
      </c>
      <c r="V722" s="14" t="s">
        <v>6</v>
      </c>
      <c r="W722" s="14" t="s">
        <v>101</v>
      </c>
      <c r="X722" s="14" t="s">
        <v>102</v>
      </c>
      <c r="Y722" s="14" t="s">
        <v>103</v>
      </c>
      <c r="Z722" s="14" t="s">
        <v>102</v>
      </c>
      <c r="AA722" s="14" t="s">
        <v>7</v>
      </c>
      <c r="AB722" s="14" t="s">
        <v>3432</v>
      </c>
      <c r="AC722" s="14" t="s">
        <v>8</v>
      </c>
      <c r="AD722" s="14" t="s">
        <v>10</v>
      </c>
      <c r="AE722" s="14" t="s">
        <v>5</v>
      </c>
      <c r="AF722" s="14" t="s">
        <v>290</v>
      </c>
      <c r="AG722" s="14" t="s">
        <v>291</v>
      </c>
      <c r="AH722" s="14" t="s">
        <v>2136</v>
      </c>
      <c r="AI722">
        <v>42812491</v>
      </c>
      <c r="AJ722" s="16">
        <v>45439.51295138889</v>
      </c>
      <c r="AK722">
        <v>3</v>
      </c>
      <c r="AL722">
        <v>67.540000000000006</v>
      </c>
      <c r="AM722">
        <v>12.16</v>
      </c>
      <c r="AN722">
        <v>79.7</v>
      </c>
      <c r="AO722" s="14" t="e">
        <f>VLOOKUP(PaquetesTramos_estados_1[[#This Row],[tienda_stock]],#REF!,2,0)</f>
        <v>#REF!</v>
      </c>
      <c r="AP722" s="18">
        <v>1.0138888888888888</v>
      </c>
      <c r="AQ722" s="19">
        <f>IF(PaquetesTramos_estados_1[[#This Row],[estado_paquete]]="Empaquetado","listo",PaquetesTramos_estados_1[[#This Row],[pagado]]+(PaquetesTramos_estados_1[[#This Row],[Lead Time]]-1))</f>
        <v>45439.52684027778</v>
      </c>
      <c r="AR722" s="16" t="e">
        <f ca="1">IF(PaquetesTramos_estados_1[[#This Row],[estado_paquete]]="empaquetado","listo",TEXT((DAY(TODAY())-DAY(PaquetesTramos_estados_1[[#This Row],[pagado]])),"dd")&amp;" Dias")</f>
        <v>#VALUE!</v>
      </c>
      <c r="AS7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722" s="19" t="str">
        <f t="shared" si="11"/>
        <v>12:18</v>
      </c>
    </row>
    <row r="723" spans="1:46" x14ac:dyDescent="0.25">
      <c r="A723" s="14" t="s">
        <v>3433</v>
      </c>
      <c r="B723" s="14" t="s">
        <v>292</v>
      </c>
      <c r="C723" s="14" t="s">
        <v>156</v>
      </c>
      <c r="D723" s="14" t="s">
        <v>46</v>
      </c>
      <c r="E723" s="14" t="s">
        <v>157</v>
      </c>
      <c r="F723" s="14" t="s">
        <v>158</v>
      </c>
      <c r="G723" s="14" t="s">
        <v>35</v>
      </c>
      <c r="H723" s="14" t="s">
        <v>288</v>
      </c>
      <c r="I723" s="14" t="s">
        <v>288</v>
      </c>
      <c r="J723" s="15">
        <v>45442</v>
      </c>
      <c r="K723" s="14" t="s">
        <v>3434</v>
      </c>
      <c r="L723" s="16">
        <v>45439.556018518517</v>
      </c>
      <c r="M723" s="16">
        <v>45439.85260416667</v>
      </c>
      <c r="N723" s="16"/>
      <c r="O723" s="14" t="s">
        <v>288</v>
      </c>
      <c r="P723" s="14" t="s">
        <v>288</v>
      </c>
      <c r="Q723" s="14" t="s">
        <v>288</v>
      </c>
      <c r="R723" s="14" t="s">
        <v>288</v>
      </c>
      <c r="S723" s="14" t="s">
        <v>288</v>
      </c>
      <c r="T723" s="14" t="s">
        <v>292</v>
      </c>
      <c r="U723" s="14" t="s">
        <v>5</v>
      </c>
      <c r="V723" s="14" t="s">
        <v>6</v>
      </c>
      <c r="W723" s="14" t="s">
        <v>156</v>
      </c>
      <c r="X723" s="14" t="s">
        <v>46</v>
      </c>
      <c r="Y723" s="14" t="s">
        <v>157</v>
      </c>
      <c r="Z723" s="14" t="s">
        <v>158</v>
      </c>
      <c r="AA723" s="14" t="s">
        <v>7</v>
      </c>
      <c r="AB723" s="14" t="s">
        <v>3435</v>
      </c>
      <c r="AC723" s="14" t="s">
        <v>8</v>
      </c>
      <c r="AD723" s="14" t="s">
        <v>9</v>
      </c>
      <c r="AE723" s="14" t="s">
        <v>156</v>
      </c>
      <c r="AF723" s="14" t="s">
        <v>290</v>
      </c>
      <c r="AG723" s="14" t="s">
        <v>291</v>
      </c>
      <c r="AH723" s="14" t="s">
        <v>3436</v>
      </c>
      <c r="AI723">
        <v>21876963</v>
      </c>
      <c r="AJ723" s="16">
        <v>45439.556018518517</v>
      </c>
      <c r="AK723">
        <v>1</v>
      </c>
      <c r="AL723">
        <v>79.569999999999993</v>
      </c>
      <c r="AM723">
        <v>14.33</v>
      </c>
      <c r="AN723">
        <v>93.9</v>
      </c>
      <c r="AO723" s="14" t="e">
        <f>VLOOKUP(PaquetesTramos_estados_1[[#This Row],[tienda_stock]],#REF!,2,0)</f>
        <v>#REF!</v>
      </c>
      <c r="AP723" s="18">
        <v>1.0138888888888888</v>
      </c>
      <c r="AQ723" s="19" t="str">
        <f>IF(PaquetesTramos_estados_1[[#This Row],[estado_paquete]]="Empaquetado","listo",PaquetesTramos_estados_1[[#This Row],[pagado]]+(PaquetesTramos_estados_1[[#This Row],[Lead Time]]-1))</f>
        <v>listo</v>
      </c>
      <c r="AR723" s="16" t="str">
        <f ca="1">IF(PaquetesTramos_estados_1[[#This Row],[estado_paquete]]="empaquetado","listo",TEXT((DAY(TODAY())-DAY(PaquetesTramos_estados_1[[#This Row],[pagado]])),"dd")&amp;" Dias")</f>
        <v>listo</v>
      </c>
      <c r="AS723" s="14" t="str">
        <f ca="1">IF(PaquetesTramos_estados_1[[#This Row],[estado_paquete]]="Empaquetado","listo",IF(NOW()&lt;PaquetesTramos_estados_1[[#This Row],[TimeLimite]],"Dentro de Tiempo","Fuera de Tiempo"))</f>
        <v>listo</v>
      </c>
      <c r="AT723" s="19" t="str">
        <f t="shared" si="11"/>
        <v>13:20</v>
      </c>
    </row>
    <row r="724" spans="1:46" x14ac:dyDescent="0.25">
      <c r="A724" s="14" t="s">
        <v>3437</v>
      </c>
      <c r="B724" s="14" t="s">
        <v>292</v>
      </c>
      <c r="C724" s="14" t="s">
        <v>288</v>
      </c>
      <c r="D724" s="14" t="s">
        <v>1</v>
      </c>
      <c r="E724" s="14" t="s">
        <v>1</v>
      </c>
      <c r="F724" s="14" t="s">
        <v>2</v>
      </c>
      <c r="G724" s="14" t="s">
        <v>89</v>
      </c>
      <c r="H724" s="14" t="s">
        <v>288</v>
      </c>
      <c r="I724" s="14" t="s">
        <v>288</v>
      </c>
      <c r="J724" s="15">
        <v>45440</v>
      </c>
      <c r="K724" s="14" t="s">
        <v>3438</v>
      </c>
      <c r="L724" s="16">
        <v>45439.638993055552</v>
      </c>
      <c r="M724" s="16">
        <v>45439.708749999998</v>
      </c>
      <c r="N724" s="16"/>
      <c r="O724" s="14" t="s">
        <v>288</v>
      </c>
      <c r="P724" s="14" t="s">
        <v>288</v>
      </c>
      <c r="Q724" s="14" t="s">
        <v>288</v>
      </c>
      <c r="R724" s="14" t="s">
        <v>288</v>
      </c>
      <c r="S724" s="14" t="s">
        <v>288</v>
      </c>
      <c r="T724" s="14" t="s">
        <v>292</v>
      </c>
      <c r="U724" s="14" t="s">
        <v>5</v>
      </c>
      <c r="V724" s="14" t="s">
        <v>87</v>
      </c>
      <c r="W724" s="14" t="s">
        <v>288</v>
      </c>
      <c r="X724" s="14" t="s">
        <v>288</v>
      </c>
      <c r="Y724" s="14" t="s">
        <v>288</v>
      </c>
      <c r="Z724" s="14" t="s">
        <v>288</v>
      </c>
      <c r="AA724" s="14" t="s">
        <v>7</v>
      </c>
      <c r="AB724" s="14" t="s">
        <v>3439</v>
      </c>
      <c r="AC724" s="14" t="s">
        <v>8</v>
      </c>
      <c r="AD724" s="14" t="s">
        <v>88</v>
      </c>
      <c r="AE724" s="14" t="s">
        <v>5</v>
      </c>
      <c r="AF724" s="14" t="s">
        <v>290</v>
      </c>
      <c r="AG724" s="14" t="s">
        <v>291</v>
      </c>
      <c r="AH724" s="14" t="s">
        <v>3440</v>
      </c>
      <c r="AI724">
        <v>8774053</v>
      </c>
      <c r="AJ724" s="16">
        <v>45439.638993055552</v>
      </c>
      <c r="AK724">
        <v>2</v>
      </c>
      <c r="AL724">
        <v>72.62</v>
      </c>
      <c r="AM724">
        <v>13.08</v>
      </c>
      <c r="AN724">
        <v>85.7</v>
      </c>
      <c r="AO724" s="14" t="e">
        <f>VLOOKUP(PaquetesTramos_estados_1[[#This Row],[tienda_stock]],#REF!,2,0)</f>
        <v>#REF!</v>
      </c>
      <c r="AP724" s="18">
        <v>1.0138888888888888</v>
      </c>
      <c r="AQ724" s="19" t="str">
        <f>IF(PaquetesTramos_estados_1[[#This Row],[estado_paquete]]="Empaquetado","listo",PaquetesTramos_estados_1[[#This Row],[pagado]]+(PaquetesTramos_estados_1[[#This Row],[Lead Time]]-1))</f>
        <v>listo</v>
      </c>
      <c r="AR724" s="16" t="str">
        <f ca="1">IF(PaquetesTramos_estados_1[[#This Row],[estado_paquete]]="empaquetado","listo",TEXT((DAY(TODAY())-DAY(PaquetesTramos_estados_1[[#This Row],[pagado]])),"dd")&amp;" Dias")</f>
        <v>listo</v>
      </c>
      <c r="AS724" s="14" t="str">
        <f ca="1">IF(PaquetesTramos_estados_1[[#This Row],[estado_paquete]]="Empaquetado","listo",IF(NOW()&lt;PaquetesTramos_estados_1[[#This Row],[TimeLimite]],"Dentro de Tiempo","Fuera de Tiempo"))</f>
        <v>listo</v>
      </c>
      <c r="AT724" s="19" t="str">
        <f t="shared" si="11"/>
        <v>15:20</v>
      </c>
    </row>
    <row r="725" spans="1:46" x14ac:dyDescent="0.25">
      <c r="A725" s="14" t="s">
        <v>3441</v>
      </c>
      <c r="B725" s="14" t="s">
        <v>292</v>
      </c>
      <c r="C725" s="14" t="s">
        <v>127</v>
      </c>
      <c r="D725" s="14" t="s">
        <v>73</v>
      </c>
      <c r="E725" s="14" t="s">
        <v>74</v>
      </c>
      <c r="F725" s="14" t="s">
        <v>74</v>
      </c>
      <c r="G725" s="14" t="s">
        <v>35</v>
      </c>
      <c r="H725" s="14" t="s">
        <v>288</v>
      </c>
      <c r="I725" s="14" t="s">
        <v>288</v>
      </c>
      <c r="J725" s="15">
        <v>45443</v>
      </c>
      <c r="K725" s="14" t="s">
        <v>3442</v>
      </c>
      <c r="L725" s="16">
        <v>45439.693518518521</v>
      </c>
      <c r="M725" s="16">
        <v>45440.195891203701</v>
      </c>
      <c r="N725" s="16"/>
      <c r="O725" s="14" t="s">
        <v>288</v>
      </c>
      <c r="P725" s="14" t="s">
        <v>288</v>
      </c>
      <c r="Q725" s="14" t="s">
        <v>288</v>
      </c>
      <c r="R725" s="14" t="s">
        <v>288</v>
      </c>
      <c r="S725" s="14" t="s">
        <v>288</v>
      </c>
      <c r="T725" s="14" t="s">
        <v>292</v>
      </c>
      <c r="U725" s="14" t="s">
        <v>5</v>
      </c>
      <c r="V725" s="14" t="s">
        <v>6</v>
      </c>
      <c r="W725" s="14" t="s">
        <v>127</v>
      </c>
      <c r="X725" s="14" t="s">
        <v>73</v>
      </c>
      <c r="Y725" s="14" t="s">
        <v>74</v>
      </c>
      <c r="Z725" s="14" t="s">
        <v>74</v>
      </c>
      <c r="AA725" s="14" t="s">
        <v>7</v>
      </c>
      <c r="AB725" s="14" t="s">
        <v>3443</v>
      </c>
      <c r="AC725" s="14" t="s">
        <v>8</v>
      </c>
      <c r="AD725" s="14" t="s">
        <v>32</v>
      </c>
      <c r="AE725" s="14" t="s">
        <v>5</v>
      </c>
      <c r="AF725" s="14" t="s">
        <v>290</v>
      </c>
      <c r="AG725" s="14" t="s">
        <v>291</v>
      </c>
      <c r="AH725" s="14" t="s">
        <v>3444</v>
      </c>
      <c r="AI725">
        <v>75825655</v>
      </c>
      <c r="AJ725" s="16">
        <v>45439.693518518521</v>
      </c>
      <c r="AK725">
        <v>1</v>
      </c>
      <c r="AL725">
        <v>151.86000000000001</v>
      </c>
      <c r="AM725">
        <v>27.34</v>
      </c>
      <c r="AN725">
        <v>179.2</v>
      </c>
      <c r="AO725" s="14" t="e">
        <f>VLOOKUP(PaquetesTramos_estados_1[[#This Row],[tienda_stock]],#REF!,2,0)</f>
        <v>#REF!</v>
      </c>
      <c r="AP725" s="18">
        <v>1.0138888888888888</v>
      </c>
      <c r="AQ725" s="19" t="str">
        <f>IF(PaquetesTramos_estados_1[[#This Row],[estado_paquete]]="Empaquetado","listo",PaquetesTramos_estados_1[[#This Row],[pagado]]+(PaquetesTramos_estados_1[[#This Row],[Lead Time]]-1))</f>
        <v>listo</v>
      </c>
      <c r="AR725" s="16" t="str">
        <f ca="1">IF(PaquetesTramos_estados_1[[#This Row],[estado_paquete]]="empaquetado","listo",TEXT((DAY(TODAY())-DAY(PaquetesTramos_estados_1[[#This Row],[pagado]])),"dd")&amp;" Dias")</f>
        <v>listo</v>
      </c>
      <c r="AS725" s="14" t="str">
        <f ca="1">IF(PaquetesTramos_estados_1[[#This Row],[estado_paquete]]="Empaquetado","listo",IF(NOW()&lt;PaquetesTramos_estados_1[[#This Row],[TimeLimite]],"Dentro de Tiempo","Fuera de Tiempo"))</f>
        <v>listo</v>
      </c>
      <c r="AT725" s="19" t="str">
        <f t="shared" si="11"/>
        <v>16:38</v>
      </c>
    </row>
    <row r="726" spans="1:46" x14ac:dyDescent="0.25">
      <c r="A726" s="14" t="s">
        <v>3445</v>
      </c>
      <c r="B726" s="14" t="s">
        <v>292</v>
      </c>
      <c r="C726" s="14" t="s">
        <v>288</v>
      </c>
      <c r="D726" s="14" t="s">
        <v>1</v>
      </c>
      <c r="E726" s="14" t="s">
        <v>1</v>
      </c>
      <c r="F726" s="14" t="s">
        <v>107</v>
      </c>
      <c r="G726" s="14" t="s">
        <v>30</v>
      </c>
      <c r="H726" s="14" t="s">
        <v>3446</v>
      </c>
      <c r="I726" s="14" t="s">
        <v>288</v>
      </c>
      <c r="J726" s="15">
        <v>45441</v>
      </c>
      <c r="K726" s="14" t="s">
        <v>3447</v>
      </c>
      <c r="L726" s="16">
        <v>45439.700891203705</v>
      </c>
      <c r="M726" s="16">
        <v>45439.759594907409</v>
      </c>
      <c r="N726" s="16"/>
      <c r="O726" s="14" t="s">
        <v>288</v>
      </c>
      <c r="P726" s="14" t="s">
        <v>288</v>
      </c>
      <c r="Q726" s="14" t="s">
        <v>288</v>
      </c>
      <c r="R726" s="14" t="s">
        <v>288</v>
      </c>
      <c r="S726" s="14" t="s">
        <v>288</v>
      </c>
      <c r="T726" s="14" t="s">
        <v>292</v>
      </c>
      <c r="U726" s="14" t="s">
        <v>14</v>
      </c>
      <c r="V726" s="14" t="s">
        <v>87</v>
      </c>
      <c r="W726" s="14" t="s">
        <v>288</v>
      </c>
      <c r="X726" s="14" t="s">
        <v>288</v>
      </c>
      <c r="Y726" s="14" t="s">
        <v>288</v>
      </c>
      <c r="Z726" s="14" t="s">
        <v>288</v>
      </c>
      <c r="AA726" s="14" t="s">
        <v>7</v>
      </c>
      <c r="AB726" s="14" t="s">
        <v>3448</v>
      </c>
      <c r="AC726" s="14" t="s">
        <v>8</v>
      </c>
      <c r="AD726" s="14" t="s">
        <v>88</v>
      </c>
      <c r="AE726" s="14" t="s">
        <v>5</v>
      </c>
      <c r="AF726" s="14" t="s">
        <v>290</v>
      </c>
      <c r="AG726" s="14" t="s">
        <v>291</v>
      </c>
      <c r="AH726" s="14" t="s">
        <v>3449</v>
      </c>
      <c r="AI726">
        <v>40815820</v>
      </c>
      <c r="AJ726" s="16">
        <v>45439.700891203705</v>
      </c>
      <c r="AK726">
        <v>1</v>
      </c>
      <c r="AL726">
        <v>132.03</v>
      </c>
      <c r="AM726">
        <v>23.77</v>
      </c>
      <c r="AN726">
        <v>155.80000000000001</v>
      </c>
      <c r="AO726" s="14" t="e">
        <f>VLOOKUP(PaquetesTramos_estados_1[[#This Row],[tienda_stock]],#REF!,2,0)</f>
        <v>#REF!</v>
      </c>
      <c r="AP726" s="18">
        <v>1.0138888888888888</v>
      </c>
      <c r="AQ726" s="19" t="str">
        <f>IF(PaquetesTramos_estados_1[[#This Row],[estado_paquete]]="Empaquetado","listo",PaquetesTramos_estados_1[[#This Row],[pagado]]+(PaquetesTramos_estados_1[[#This Row],[Lead Time]]-1))</f>
        <v>listo</v>
      </c>
      <c r="AR726" s="16" t="str">
        <f ca="1">IF(PaquetesTramos_estados_1[[#This Row],[estado_paquete]]="empaquetado","listo",TEXT((DAY(TODAY())-DAY(PaquetesTramos_estados_1[[#This Row],[pagado]])),"dd")&amp;" Dias")</f>
        <v>listo</v>
      </c>
      <c r="AS726" s="14" t="str">
        <f ca="1">IF(PaquetesTramos_estados_1[[#This Row],[estado_paquete]]="Empaquetado","listo",IF(NOW()&lt;PaquetesTramos_estados_1[[#This Row],[TimeLimite]],"Dentro de Tiempo","Fuera de Tiempo"))</f>
        <v>listo</v>
      </c>
      <c r="AT726" s="19" t="str">
        <f t="shared" si="11"/>
        <v>16:49</v>
      </c>
    </row>
    <row r="727" spans="1:46" x14ac:dyDescent="0.25">
      <c r="A727" s="14" t="s">
        <v>3450</v>
      </c>
      <c r="B727" s="14" t="s">
        <v>292</v>
      </c>
      <c r="C727" s="14" t="s">
        <v>114</v>
      </c>
      <c r="D727" s="14" t="s">
        <v>115</v>
      </c>
      <c r="E727" s="14" t="s">
        <v>116</v>
      </c>
      <c r="F727" s="14" t="s">
        <v>117</v>
      </c>
      <c r="G727" s="14" t="s">
        <v>35</v>
      </c>
      <c r="H727" s="14" t="s">
        <v>288</v>
      </c>
      <c r="I727" s="14" t="s">
        <v>288</v>
      </c>
      <c r="J727" s="15">
        <v>45444</v>
      </c>
      <c r="K727" s="14" t="s">
        <v>3451</v>
      </c>
      <c r="L727" s="16">
        <v>45439.705590277779</v>
      </c>
      <c r="M727" s="16">
        <v>45440.211736111109</v>
      </c>
      <c r="N727" s="16"/>
      <c r="O727" s="14" t="s">
        <v>288</v>
      </c>
      <c r="P727" s="14" t="s">
        <v>288</v>
      </c>
      <c r="Q727" s="14" t="s">
        <v>288</v>
      </c>
      <c r="R727" s="14" t="s">
        <v>288</v>
      </c>
      <c r="S727" s="14" t="s">
        <v>288</v>
      </c>
      <c r="T727" s="14" t="s">
        <v>292</v>
      </c>
      <c r="U727" s="14" t="s">
        <v>5</v>
      </c>
      <c r="V727" s="14" t="s">
        <v>6</v>
      </c>
      <c r="W727" s="14" t="s">
        <v>114</v>
      </c>
      <c r="X727" s="14" t="s">
        <v>115</v>
      </c>
      <c r="Y727" s="14" t="s">
        <v>116</v>
      </c>
      <c r="Z727" s="14" t="s">
        <v>117</v>
      </c>
      <c r="AA727" s="14" t="s">
        <v>7</v>
      </c>
      <c r="AB727" s="14" t="s">
        <v>3452</v>
      </c>
      <c r="AC727" s="14" t="s">
        <v>8</v>
      </c>
      <c r="AD727" s="14" t="s">
        <v>9</v>
      </c>
      <c r="AE727" s="14" t="s">
        <v>114</v>
      </c>
      <c r="AF727" s="14" t="s">
        <v>296</v>
      </c>
      <c r="AG727" s="14" t="s">
        <v>291</v>
      </c>
      <c r="AH727" s="14" t="s">
        <v>3453</v>
      </c>
      <c r="AI727">
        <v>47998782</v>
      </c>
      <c r="AJ727" s="16">
        <v>45439.705590277779</v>
      </c>
      <c r="AK727">
        <v>1</v>
      </c>
      <c r="AL727">
        <v>186.2</v>
      </c>
      <c r="AM727">
        <v>0</v>
      </c>
      <c r="AN727">
        <v>186.2</v>
      </c>
      <c r="AO727" s="14" t="e">
        <f>VLOOKUP(PaquetesTramos_estados_1[[#This Row],[tienda_stock]],#REF!,2,0)</f>
        <v>#REF!</v>
      </c>
      <c r="AP727" s="18">
        <v>1.0138888888888888</v>
      </c>
      <c r="AQ727" s="19" t="str">
        <f>IF(PaquetesTramos_estados_1[[#This Row],[estado_paquete]]="Empaquetado","listo",PaquetesTramos_estados_1[[#This Row],[pagado]]+(PaquetesTramos_estados_1[[#This Row],[Lead Time]]-1))</f>
        <v>listo</v>
      </c>
      <c r="AR727" s="16" t="str">
        <f ca="1">IF(PaquetesTramos_estados_1[[#This Row],[estado_paquete]]="empaquetado","listo",TEXT((DAY(TODAY())-DAY(PaquetesTramos_estados_1[[#This Row],[pagado]])),"dd")&amp;" Dias")</f>
        <v>listo</v>
      </c>
      <c r="AS727" s="14" t="str">
        <f ca="1">IF(PaquetesTramos_estados_1[[#This Row],[estado_paquete]]="Empaquetado","listo",IF(NOW()&lt;PaquetesTramos_estados_1[[#This Row],[TimeLimite]],"Dentro de Tiempo","Fuera de Tiempo"))</f>
        <v>listo</v>
      </c>
      <c r="AT727" s="19" t="str">
        <f t="shared" si="11"/>
        <v>16:56</v>
      </c>
    </row>
    <row r="728" spans="1:46" x14ac:dyDescent="0.25">
      <c r="A728" s="14" t="s">
        <v>3454</v>
      </c>
      <c r="B728" s="14" t="s">
        <v>292</v>
      </c>
      <c r="C728" s="14" t="s">
        <v>154</v>
      </c>
      <c r="D728" s="14" t="s">
        <v>91</v>
      </c>
      <c r="E728" s="14" t="s">
        <v>91</v>
      </c>
      <c r="F728" s="14" t="s">
        <v>91</v>
      </c>
      <c r="G728" s="14" t="s">
        <v>35</v>
      </c>
      <c r="H728" s="14" t="s">
        <v>288</v>
      </c>
      <c r="I728" s="14" t="s">
        <v>288</v>
      </c>
      <c r="J728" s="15">
        <v>45443</v>
      </c>
      <c r="K728" s="14" t="s">
        <v>3455</v>
      </c>
      <c r="L728" s="16">
        <v>45439.730266203704</v>
      </c>
      <c r="M728" s="16">
        <v>45440.204780092594</v>
      </c>
      <c r="N728" s="16"/>
      <c r="O728" s="14" t="s">
        <v>288</v>
      </c>
      <c r="P728" s="14" t="s">
        <v>288</v>
      </c>
      <c r="Q728" s="14" t="s">
        <v>288</v>
      </c>
      <c r="R728" s="14" t="s">
        <v>288</v>
      </c>
      <c r="S728" s="14" t="s">
        <v>288</v>
      </c>
      <c r="T728" s="14" t="s">
        <v>292</v>
      </c>
      <c r="U728" s="14" t="s">
        <v>5</v>
      </c>
      <c r="V728" s="14" t="s">
        <v>6</v>
      </c>
      <c r="W728" s="14" t="s">
        <v>154</v>
      </c>
      <c r="X728" s="14" t="s">
        <v>91</v>
      </c>
      <c r="Y728" s="14" t="s">
        <v>91</v>
      </c>
      <c r="Z728" s="14" t="s">
        <v>91</v>
      </c>
      <c r="AA728" s="14" t="s">
        <v>7</v>
      </c>
      <c r="AB728" s="14" t="s">
        <v>3456</v>
      </c>
      <c r="AC728" s="14" t="s">
        <v>8</v>
      </c>
      <c r="AD728" s="14" t="s">
        <v>32</v>
      </c>
      <c r="AE728" s="14" t="s">
        <v>5</v>
      </c>
      <c r="AF728" s="14" t="s">
        <v>290</v>
      </c>
      <c r="AG728" s="14" t="s">
        <v>291</v>
      </c>
      <c r="AH728" s="14" t="s">
        <v>2751</v>
      </c>
      <c r="AI728">
        <v>29691652</v>
      </c>
      <c r="AJ728" s="16">
        <v>45439.730266203704</v>
      </c>
      <c r="AK728">
        <v>1</v>
      </c>
      <c r="AL728">
        <v>117.79</v>
      </c>
      <c r="AM728">
        <v>21.21</v>
      </c>
      <c r="AN728">
        <v>139</v>
      </c>
      <c r="AO728" s="14" t="e">
        <f>VLOOKUP(PaquetesTramos_estados_1[[#This Row],[tienda_stock]],#REF!,2,0)</f>
        <v>#REF!</v>
      </c>
      <c r="AP728" s="18">
        <v>1.0138888888888888</v>
      </c>
      <c r="AQ728" s="19" t="str">
        <f>IF(PaquetesTramos_estados_1[[#This Row],[estado_paquete]]="Empaquetado","listo",PaquetesTramos_estados_1[[#This Row],[pagado]]+(PaquetesTramos_estados_1[[#This Row],[Lead Time]]-1))</f>
        <v>listo</v>
      </c>
      <c r="AR728" s="16" t="str">
        <f ca="1">IF(PaquetesTramos_estados_1[[#This Row],[estado_paquete]]="empaquetado","listo",TEXT((DAY(TODAY())-DAY(PaquetesTramos_estados_1[[#This Row],[pagado]])),"dd")&amp;" Dias")</f>
        <v>listo</v>
      </c>
      <c r="AS728" s="14" t="str">
        <f ca="1">IF(PaquetesTramos_estados_1[[#This Row],[estado_paquete]]="Empaquetado","listo",IF(NOW()&lt;PaquetesTramos_estados_1[[#This Row],[TimeLimite]],"Dentro de Tiempo","Fuera de Tiempo"))</f>
        <v>listo</v>
      </c>
      <c r="AT728" s="19" t="str">
        <f t="shared" si="11"/>
        <v>17:31</v>
      </c>
    </row>
    <row r="729" spans="1:46" x14ac:dyDescent="0.25">
      <c r="A729" s="14" t="s">
        <v>3457</v>
      </c>
      <c r="B729" s="14" t="s">
        <v>292</v>
      </c>
      <c r="C729" s="14" t="s">
        <v>101</v>
      </c>
      <c r="D729" s="14" t="s">
        <v>102</v>
      </c>
      <c r="E729" s="14" t="s">
        <v>103</v>
      </c>
      <c r="F729" s="14" t="s">
        <v>102</v>
      </c>
      <c r="G729" s="14" t="s">
        <v>35</v>
      </c>
      <c r="H729" s="14" t="s">
        <v>288</v>
      </c>
      <c r="I729" s="14" t="s">
        <v>288</v>
      </c>
      <c r="J729" s="15">
        <v>45442</v>
      </c>
      <c r="K729" s="14" t="s">
        <v>3458</v>
      </c>
      <c r="L729" s="17">
        <v>45439.743923611109</v>
      </c>
      <c r="M729" s="16">
        <v>45440.200520833336</v>
      </c>
      <c r="N729" s="16"/>
      <c r="O729" s="14" t="s">
        <v>288</v>
      </c>
      <c r="P729" s="14" t="s">
        <v>288</v>
      </c>
      <c r="Q729" s="14" t="s">
        <v>288</v>
      </c>
      <c r="R729" s="14" t="s">
        <v>288</v>
      </c>
      <c r="S729" s="14" t="s">
        <v>288</v>
      </c>
      <c r="T729" s="14" t="s">
        <v>292</v>
      </c>
      <c r="U729" s="14" t="s">
        <v>5</v>
      </c>
      <c r="V729" s="14" t="s">
        <v>6</v>
      </c>
      <c r="W729" s="14" t="s">
        <v>101</v>
      </c>
      <c r="X729" s="14" t="s">
        <v>102</v>
      </c>
      <c r="Y729" s="14" t="s">
        <v>103</v>
      </c>
      <c r="Z729" s="14" t="s">
        <v>102</v>
      </c>
      <c r="AA729" s="14" t="s">
        <v>7</v>
      </c>
      <c r="AB729" s="14" t="s">
        <v>3459</v>
      </c>
      <c r="AC729" s="14" t="s">
        <v>8</v>
      </c>
      <c r="AD729" s="14" t="s">
        <v>10</v>
      </c>
      <c r="AE729" s="14" t="s">
        <v>101</v>
      </c>
      <c r="AF729" s="14" t="s">
        <v>290</v>
      </c>
      <c r="AG729" s="14" t="s">
        <v>291</v>
      </c>
      <c r="AH729" s="14" t="s">
        <v>3460</v>
      </c>
      <c r="AI729">
        <v>62268628</v>
      </c>
      <c r="AJ729" s="16">
        <v>45439.743923611109</v>
      </c>
      <c r="AK729">
        <v>1</v>
      </c>
      <c r="AL729">
        <v>342.29</v>
      </c>
      <c r="AM729">
        <v>61.61</v>
      </c>
      <c r="AN729">
        <v>403.9</v>
      </c>
      <c r="AO729" s="14" t="e">
        <f>VLOOKUP(PaquetesTramos_estados_1[[#This Row],[tienda_stock]],#REF!,2,0)</f>
        <v>#REF!</v>
      </c>
      <c r="AP729" s="18">
        <v>1.0138888888888888</v>
      </c>
      <c r="AQ729" s="19" t="str">
        <f>IF(PaquetesTramos_estados_1[[#This Row],[estado_paquete]]="Empaquetado","listo",PaquetesTramos_estados_1[[#This Row],[pagado]]+(PaquetesTramos_estados_1[[#This Row],[Lead Time]]-1))</f>
        <v>listo</v>
      </c>
      <c r="AR729" s="16" t="str">
        <f ca="1">IF(PaquetesTramos_estados_1[[#This Row],[estado_paquete]]="empaquetado","listo",TEXT((DAY(TODAY())-DAY(PaquetesTramos_estados_1[[#This Row],[pagado]])),"dd")&amp;" Dias")</f>
        <v>listo</v>
      </c>
      <c r="AS729" s="14" t="str">
        <f ca="1">IF(PaquetesTramos_estados_1[[#This Row],[estado_paquete]]="Empaquetado","listo",IF(NOW()&lt;PaquetesTramos_estados_1[[#This Row],[TimeLimite]],"Dentro de Tiempo","Fuera de Tiempo"))</f>
        <v>listo</v>
      </c>
      <c r="AT729" s="19" t="str">
        <f t="shared" si="11"/>
        <v>17:51</v>
      </c>
    </row>
    <row r="730" spans="1:46" x14ac:dyDescent="0.25">
      <c r="A730" s="14" t="s">
        <v>3461</v>
      </c>
      <c r="B730" s="14" t="s">
        <v>20</v>
      </c>
      <c r="C730" s="14" t="s">
        <v>95</v>
      </c>
      <c r="D730" s="14" t="s">
        <v>96</v>
      </c>
      <c r="E730" s="14" t="s">
        <v>97</v>
      </c>
      <c r="F730" s="14" t="s">
        <v>98</v>
      </c>
      <c r="G730" s="14" t="s">
        <v>35</v>
      </c>
      <c r="H730" s="14" t="s">
        <v>288</v>
      </c>
      <c r="I730" s="14" t="s">
        <v>288</v>
      </c>
      <c r="J730" s="15">
        <v>45444</v>
      </c>
      <c r="K730" s="14" t="s">
        <v>3462</v>
      </c>
      <c r="L730" s="16">
        <v>45439.7580787037</v>
      </c>
      <c r="M730" s="16"/>
      <c r="N730" s="16"/>
      <c r="O730" s="14" t="s">
        <v>288</v>
      </c>
      <c r="P730" s="14" t="s">
        <v>288</v>
      </c>
      <c r="Q730" s="14" t="s">
        <v>288</v>
      </c>
      <c r="R730" s="14" t="s">
        <v>288</v>
      </c>
      <c r="S730" s="14" t="s">
        <v>288</v>
      </c>
      <c r="T730" s="14" t="s">
        <v>20</v>
      </c>
      <c r="U730" s="14" t="s">
        <v>5</v>
      </c>
      <c r="V730" s="14" t="s">
        <v>6</v>
      </c>
      <c r="W730" s="14" t="s">
        <v>95</v>
      </c>
      <c r="X730" s="14" t="s">
        <v>96</v>
      </c>
      <c r="Y730" s="14" t="s">
        <v>97</v>
      </c>
      <c r="Z730" s="14" t="s">
        <v>98</v>
      </c>
      <c r="AA730" s="14" t="s">
        <v>7</v>
      </c>
      <c r="AB730" s="14" t="s">
        <v>3463</v>
      </c>
      <c r="AC730" s="14" t="s">
        <v>8</v>
      </c>
      <c r="AD730" s="14" t="s">
        <v>93</v>
      </c>
      <c r="AE730" s="14" t="s">
        <v>5</v>
      </c>
      <c r="AF730" s="14" t="s">
        <v>290</v>
      </c>
      <c r="AG730" s="14" t="s">
        <v>291</v>
      </c>
      <c r="AH730" s="14" t="s">
        <v>3464</v>
      </c>
      <c r="AI730">
        <v>71875847</v>
      </c>
      <c r="AJ730" s="16">
        <v>45439.7580787037</v>
      </c>
      <c r="AK730">
        <v>2</v>
      </c>
      <c r="AL730">
        <v>489.06</v>
      </c>
      <c r="AM730">
        <v>88.04</v>
      </c>
      <c r="AN730">
        <v>577.1</v>
      </c>
      <c r="AO730" s="14" t="e">
        <f>VLOOKUP(PaquetesTramos_estados_1[[#This Row],[tienda_stock]],#REF!,2,0)</f>
        <v>#REF!</v>
      </c>
      <c r="AP730" s="18">
        <v>1.0138888888888888</v>
      </c>
      <c r="AQ730" s="19">
        <f>IF(PaquetesTramos_estados_1[[#This Row],[estado_paquete]]="Empaquetado","listo",PaquetesTramos_estados_1[[#This Row],[pagado]]+(PaquetesTramos_estados_1[[#This Row],[Lead Time]]-1))</f>
        <v>45439.771967592591</v>
      </c>
      <c r="AR730" s="16" t="e">
        <f ca="1">IF(PaquetesTramos_estados_1[[#This Row],[estado_paquete]]="empaquetado","listo",TEXT((DAY(TODAY())-DAY(PaquetesTramos_estados_1[[#This Row],[pagado]])),"dd")&amp;" Dias")</f>
        <v>#VALUE!</v>
      </c>
      <c r="AS7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730" s="19" t="str">
        <f t="shared" si="11"/>
        <v>18:11</v>
      </c>
    </row>
    <row r="731" spans="1:46" x14ac:dyDescent="0.25">
      <c r="A731" s="14" t="s">
        <v>3465</v>
      </c>
      <c r="B731" s="14" t="s">
        <v>17</v>
      </c>
      <c r="C731" s="14" t="s">
        <v>52</v>
      </c>
      <c r="D731" s="14" t="s">
        <v>53</v>
      </c>
      <c r="E731" s="14" t="s">
        <v>54</v>
      </c>
      <c r="F731" s="14" t="s">
        <v>55</v>
      </c>
      <c r="G731" s="14" t="s">
        <v>30</v>
      </c>
      <c r="H731" s="14" t="s">
        <v>288</v>
      </c>
      <c r="I731" s="14" t="s">
        <v>288</v>
      </c>
      <c r="J731" s="15">
        <v>45448</v>
      </c>
      <c r="K731" s="14" t="s">
        <v>3466</v>
      </c>
      <c r="L731" s="16">
        <v>45439.771921296298</v>
      </c>
      <c r="M731" s="16"/>
      <c r="N731" s="16"/>
      <c r="O731" s="14" t="s">
        <v>288</v>
      </c>
      <c r="P731" s="14" t="s">
        <v>288</v>
      </c>
      <c r="Q731" s="14" t="s">
        <v>288</v>
      </c>
      <c r="R731" s="14" t="s">
        <v>288</v>
      </c>
      <c r="S731" s="14" t="s">
        <v>288</v>
      </c>
      <c r="T731" s="14" t="s">
        <v>17</v>
      </c>
      <c r="U731" s="14" t="s">
        <v>150</v>
      </c>
      <c r="V731" s="14" t="s">
        <v>6</v>
      </c>
      <c r="W731" s="14" t="s">
        <v>52</v>
      </c>
      <c r="X731" s="14" t="s">
        <v>53</v>
      </c>
      <c r="Y731" s="14" t="s">
        <v>54</v>
      </c>
      <c r="Z731" s="14" t="s">
        <v>55</v>
      </c>
      <c r="AA731" s="14" t="s">
        <v>7</v>
      </c>
      <c r="AB731" s="14" t="s">
        <v>3467</v>
      </c>
      <c r="AC731" s="14" t="s">
        <v>8</v>
      </c>
      <c r="AD731" s="14" t="s">
        <v>10</v>
      </c>
      <c r="AE731" s="14" t="s">
        <v>52</v>
      </c>
      <c r="AF731" s="14" t="s">
        <v>290</v>
      </c>
      <c r="AG731" s="14" t="s">
        <v>291</v>
      </c>
      <c r="AH731" s="14" t="s">
        <v>3468</v>
      </c>
      <c r="AI731">
        <v>1322427</v>
      </c>
      <c r="AJ731" s="16">
        <v>45439.771921296298</v>
      </c>
      <c r="AK731">
        <v>5</v>
      </c>
      <c r="AL731">
        <v>266.25</v>
      </c>
      <c r="AM731">
        <v>47.95</v>
      </c>
      <c r="AN731">
        <v>314.2</v>
      </c>
      <c r="AO731" s="14" t="e">
        <f>VLOOKUP(PaquetesTramos_estados_1[[#This Row],[tienda_stock]],#REF!,2,0)</f>
        <v>#REF!</v>
      </c>
      <c r="AP731" s="18">
        <v>1.0138888888888888</v>
      </c>
      <c r="AQ731" s="19">
        <f>IF(PaquetesTramos_estados_1[[#This Row],[estado_paquete]]="Empaquetado","listo",PaquetesTramos_estados_1[[#This Row],[pagado]]+(PaquetesTramos_estados_1[[#This Row],[Lead Time]]-1))</f>
        <v>45439.785810185189</v>
      </c>
      <c r="AR731" s="16" t="e">
        <f ca="1">IF(PaquetesTramos_estados_1[[#This Row],[estado_paquete]]="empaquetado","listo",TEXT((DAY(TODAY())-DAY(PaquetesTramos_estados_1[[#This Row],[pagado]])),"dd")&amp;" Dias")</f>
        <v>#VALUE!</v>
      </c>
      <c r="AS731" s="14" t="str">
        <f ca="1">IF(PaquetesTramos_estados_1[[#This Row],[estado_paquete]]="Empaquetado","listo",IF(NOW()&lt;PaquetesTramos_estados_1[[#This Row],[TimeLimite]],"Dentro de Tiempo","Fuera de Tiempo"))</f>
        <v>Fuera de Tiempo</v>
      </c>
      <c r="AT731" s="19" t="str">
        <f t="shared" si="11"/>
        <v>18:31</v>
      </c>
    </row>
    <row r="732" spans="1:46" x14ac:dyDescent="0.25">
      <c r="A732" s="14" t="s">
        <v>3469</v>
      </c>
      <c r="B732" s="14" t="s">
        <v>20</v>
      </c>
      <c r="C732" s="14" t="s">
        <v>71</v>
      </c>
      <c r="D732" s="14" t="s">
        <v>69</v>
      </c>
      <c r="E732" s="14" t="s">
        <v>70</v>
      </c>
      <c r="F732" s="14" t="s">
        <v>70</v>
      </c>
      <c r="G732" s="14" t="s">
        <v>35</v>
      </c>
      <c r="H732" s="14" t="s">
        <v>288</v>
      </c>
      <c r="I732" s="14" t="s">
        <v>288</v>
      </c>
      <c r="J732" s="15">
        <v>45443</v>
      </c>
      <c r="K732" s="14" t="s">
        <v>3470</v>
      </c>
      <c r="L732" s="16">
        <v>45439.78943287037</v>
      </c>
      <c r="M732" s="16"/>
      <c r="N732" s="16"/>
      <c r="O732" s="14" t="s">
        <v>288</v>
      </c>
      <c r="P732" s="14" t="s">
        <v>288</v>
      </c>
      <c r="Q732" s="14" t="s">
        <v>288</v>
      </c>
      <c r="R732" s="14" t="s">
        <v>288</v>
      </c>
      <c r="S732" s="14" t="s">
        <v>288</v>
      </c>
      <c r="T732" s="14" t="s">
        <v>20</v>
      </c>
      <c r="U732" s="14" t="s">
        <v>5</v>
      </c>
      <c r="V732" s="14" t="s">
        <v>6</v>
      </c>
      <c r="W732" s="14" t="s">
        <v>71</v>
      </c>
      <c r="X732" s="14" t="s">
        <v>69</v>
      </c>
      <c r="Y732" s="14" t="s">
        <v>70</v>
      </c>
      <c r="Z732" s="14" t="s">
        <v>70</v>
      </c>
      <c r="AA732" s="14" t="s">
        <v>7</v>
      </c>
      <c r="AB732" s="14" t="s">
        <v>3471</v>
      </c>
      <c r="AC732" s="14" t="s">
        <v>8</v>
      </c>
      <c r="AD732" s="14" t="s">
        <v>9</v>
      </c>
      <c r="AE732" s="14" t="s">
        <v>71</v>
      </c>
      <c r="AF732" s="14" t="s">
        <v>290</v>
      </c>
      <c r="AG732" s="14" t="s">
        <v>291</v>
      </c>
      <c r="AH732" s="14" t="s">
        <v>3472</v>
      </c>
      <c r="AI732">
        <v>73523146</v>
      </c>
      <c r="AJ732" s="16">
        <v>45439.78943287037</v>
      </c>
      <c r="AK732">
        <v>1</v>
      </c>
      <c r="AL732">
        <v>198.22</v>
      </c>
      <c r="AM732">
        <v>35.68</v>
      </c>
      <c r="AN732">
        <v>233.9</v>
      </c>
      <c r="AO732" s="14" t="e">
        <f>VLOOKUP(PaquetesTramos_estados_1[[#This Row],[tienda_stock]],#REF!,2,0)</f>
        <v>#REF!</v>
      </c>
      <c r="AP732" s="18">
        <v>1.0138888888888888</v>
      </c>
      <c r="AQ732" s="19">
        <f>IF(PaquetesTramos_estados_1[[#This Row],[estado_paquete]]="Empaquetado","listo",PaquetesTramos_estados_1[[#This Row],[pagado]]+(PaquetesTramos_estados_1[[#This Row],[Lead Time]]-1))</f>
        <v>45439.80332175926</v>
      </c>
      <c r="AR732" s="16" t="e">
        <f ca="1">IF(PaquetesTramos_estados_1[[#This Row],[estado_paquete]]="empaquetado","listo",TEXT((DAY(TODAY())-DAY(PaquetesTramos_estados_1[[#This Row],[pagado]])),"dd")&amp;" Dias")</f>
        <v>#VALUE!</v>
      </c>
      <c r="AS7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732" s="19" t="str">
        <f t="shared" si="11"/>
        <v>18:56</v>
      </c>
    </row>
    <row r="733" spans="1:46" x14ac:dyDescent="0.25">
      <c r="A733" s="14" t="s">
        <v>3562</v>
      </c>
      <c r="B733" s="14" t="s">
        <v>292</v>
      </c>
      <c r="C733" s="14" t="s">
        <v>34</v>
      </c>
      <c r="D733" s="14" t="s">
        <v>64</v>
      </c>
      <c r="E733" s="14" t="s">
        <v>112</v>
      </c>
      <c r="F733" s="14" t="s">
        <v>112</v>
      </c>
      <c r="G733" s="14" t="s">
        <v>30</v>
      </c>
      <c r="H733" s="14" t="s">
        <v>3563</v>
      </c>
      <c r="I733" s="14" t="s">
        <v>288</v>
      </c>
      <c r="J733" s="15">
        <v>45448</v>
      </c>
      <c r="K733" s="14" t="s">
        <v>3564</v>
      </c>
      <c r="L733" s="16">
        <v>45439.791400462964</v>
      </c>
      <c r="M733" s="16">
        <v>45439.796157407407</v>
      </c>
      <c r="N733" s="16"/>
      <c r="O733" s="14" t="s">
        <v>288</v>
      </c>
      <c r="P733" s="14" t="s">
        <v>288</v>
      </c>
      <c r="Q733" s="14" t="s">
        <v>288</v>
      </c>
      <c r="R733" s="14" t="s">
        <v>288</v>
      </c>
      <c r="S733" s="14" t="s">
        <v>288</v>
      </c>
      <c r="T733" s="14" t="s">
        <v>292</v>
      </c>
      <c r="U733" s="14" t="s">
        <v>151</v>
      </c>
      <c r="V733" s="14" t="s">
        <v>6</v>
      </c>
      <c r="W733" s="14" t="s">
        <v>34</v>
      </c>
      <c r="X733" s="14" t="s">
        <v>64</v>
      </c>
      <c r="Y733" s="14" t="s">
        <v>112</v>
      </c>
      <c r="Z733" s="14" t="s">
        <v>112</v>
      </c>
      <c r="AA733" s="14" t="s">
        <v>7</v>
      </c>
      <c r="AB733" s="14" t="s">
        <v>3565</v>
      </c>
      <c r="AC733" s="14" t="s">
        <v>8</v>
      </c>
      <c r="AD733" s="14" t="s">
        <v>27</v>
      </c>
      <c r="AE733" s="14" t="s">
        <v>5</v>
      </c>
      <c r="AF733" s="14" t="s">
        <v>290</v>
      </c>
      <c r="AG733" s="14" t="s">
        <v>291</v>
      </c>
      <c r="AH733" s="14" t="s">
        <v>3566</v>
      </c>
      <c r="AI733">
        <v>43221821</v>
      </c>
      <c r="AJ733" s="16">
        <v>45439.791400462964</v>
      </c>
      <c r="AK733">
        <v>3</v>
      </c>
      <c r="AL733">
        <v>113.88</v>
      </c>
      <c r="AM733">
        <v>20.52</v>
      </c>
      <c r="AN733">
        <v>134.4</v>
      </c>
      <c r="AO733" s="14" t="e">
        <f>VLOOKUP(PaquetesTramos_estados_1[[#This Row],[tienda_stock]],#REF!,2,0)</f>
        <v>#REF!</v>
      </c>
      <c r="AP733" s="18">
        <v>1.0138888888888888</v>
      </c>
      <c r="AQ733" s="19" t="str">
        <f>IF(PaquetesTramos_estados_1[[#This Row],[estado_paquete]]="Empaquetado","listo",PaquetesTramos_estados_1[[#This Row],[pagado]]+(PaquetesTramos_estados_1[[#This Row],[Lead Time]]-1))</f>
        <v>listo</v>
      </c>
      <c r="AR733" s="16" t="str">
        <f ca="1">IF(PaquetesTramos_estados_1[[#This Row],[estado_paquete]]="empaquetado","listo",TEXT((DAY(TODAY())-DAY(PaquetesTramos_estados_1[[#This Row],[pagado]])),"dd")&amp;" Dias")</f>
        <v>listo</v>
      </c>
      <c r="AS733" s="14" t="str">
        <f ca="1">IF(PaquetesTramos_estados_1[[#This Row],[estado_paquete]]="Empaquetado","listo",IF(NOW()&lt;PaquetesTramos_estados_1[[#This Row],[TimeLimite]],"Dentro de Tiempo","Fuera de Tiempo"))</f>
        <v>listo</v>
      </c>
      <c r="AT733" s="19" t="str">
        <f t="shared" si="11"/>
        <v>18:59</v>
      </c>
    </row>
    <row r="734" spans="1:46" x14ac:dyDescent="0.25">
      <c r="A734" s="14" t="s">
        <v>3567</v>
      </c>
      <c r="B734" s="14" t="s">
        <v>20</v>
      </c>
      <c r="C734" s="14" t="s">
        <v>101</v>
      </c>
      <c r="D734" s="14" t="s">
        <v>102</v>
      </c>
      <c r="E734" s="14" t="s">
        <v>103</v>
      </c>
      <c r="F734" s="14" t="s">
        <v>102</v>
      </c>
      <c r="G734" s="14" t="s">
        <v>35</v>
      </c>
      <c r="H734" s="14" t="s">
        <v>288</v>
      </c>
      <c r="I734" s="14" t="s">
        <v>288</v>
      </c>
      <c r="J734" s="15">
        <v>45442</v>
      </c>
      <c r="K734" s="14" t="s">
        <v>3568</v>
      </c>
      <c r="L734" s="16">
        <v>45439.797465277778</v>
      </c>
      <c r="M734" s="16"/>
      <c r="N734" s="16"/>
      <c r="O734" s="14" t="s">
        <v>288</v>
      </c>
      <c r="P734" s="14" t="s">
        <v>288</v>
      </c>
      <c r="Q734" s="14" t="s">
        <v>288</v>
      </c>
      <c r="R734" s="14" t="s">
        <v>288</v>
      </c>
      <c r="S734" s="14" t="s">
        <v>288</v>
      </c>
      <c r="T734" s="14" t="s">
        <v>20</v>
      </c>
      <c r="U734" s="14" t="s">
        <v>5</v>
      </c>
      <c r="V734" s="14" t="s">
        <v>6</v>
      </c>
      <c r="W734" s="14" t="s">
        <v>101</v>
      </c>
      <c r="X734" s="14" t="s">
        <v>102</v>
      </c>
      <c r="Y734" s="14" t="s">
        <v>103</v>
      </c>
      <c r="Z734" s="14" t="s">
        <v>102</v>
      </c>
      <c r="AA734" s="14" t="s">
        <v>7</v>
      </c>
      <c r="AB734" s="14" t="s">
        <v>3569</v>
      </c>
      <c r="AC734" s="14" t="s">
        <v>8</v>
      </c>
      <c r="AD734" s="14" t="s">
        <v>9</v>
      </c>
      <c r="AE734" s="14" t="s">
        <v>101</v>
      </c>
      <c r="AF734" s="14" t="s">
        <v>290</v>
      </c>
      <c r="AG734" s="14" t="s">
        <v>291</v>
      </c>
      <c r="AH734" s="14" t="s">
        <v>3570</v>
      </c>
      <c r="AI734">
        <v>47914926</v>
      </c>
      <c r="AJ734" s="16">
        <v>45439.797465277778</v>
      </c>
      <c r="AK734">
        <v>1</v>
      </c>
      <c r="AL734">
        <v>384.66</v>
      </c>
      <c r="AM734">
        <v>69.239999999999995</v>
      </c>
      <c r="AN734">
        <v>453.9</v>
      </c>
      <c r="AO734" s="14" t="e">
        <f>VLOOKUP(PaquetesTramos_estados_1[[#This Row],[tienda_stock]],#REF!,2,0)</f>
        <v>#REF!</v>
      </c>
      <c r="AP734" s="18">
        <v>1.0138888888888888</v>
      </c>
      <c r="AQ734" s="19">
        <f>IF(PaquetesTramos_estados_1[[#This Row],[estado_paquete]]="Empaquetado","listo",PaquetesTramos_estados_1[[#This Row],[pagado]]+(PaquetesTramos_estados_1[[#This Row],[Lead Time]]-1))</f>
        <v>45439.811354166668</v>
      </c>
      <c r="AR734" s="16" t="e">
        <f ca="1">IF(PaquetesTramos_estados_1[[#This Row],[estado_paquete]]="empaquetado","listo",TEXT((DAY(TODAY())-DAY(PaquetesTramos_estados_1[[#This Row],[pagado]])),"dd")&amp;" Dias")</f>
        <v>#VALUE!</v>
      </c>
      <c r="AS7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734" s="19" t="str">
        <f t="shared" si="11"/>
        <v>19:08</v>
      </c>
    </row>
    <row r="735" spans="1:46" x14ac:dyDescent="0.25">
      <c r="A735" s="14" t="s">
        <v>3571</v>
      </c>
      <c r="B735" s="14" t="s">
        <v>292</v>
      </c>
      <c r="C735" s="14" t="s">
        <v>5</v>
      </c>
      <c r="D735" s="14" t="s">
        <v>1</v>
      </c>
      <c r="E735" s="14" t="s">
        <v>1</v>
      </c>
      <c r="F735" s="14" t="s">
        <v>19</v>
      </c>
      <c r="G735" s="14" t="s">
        <v>332</v>
      </c>
      <c r="H735" s="14" t="s">
        <v>288</v>
      </c>
      <c r="I735" s="14" t="s">
        <v>288</v>
      </c>
      <c r="J735" s="15">
        <v>45444</v>
      </c>
      <c r="K735" s="14" t="s">
        <v>3572</v>
      </c>
      <c r="L735" s="16">
        <v>45439.817372685182</v>
      </c>
      <c r="M735" s="16">
        <v>45439.967210648145</v>
      </c>
      <c r="N735" s="16"/>
      <c r="O735" s="14" t="s">
        <v>288</v>
      </c>
      <c r="P735" s="14" t="s">
        <v>288</v>
      </c>
      <c r="Q735" s="14" t="s">
        <v>288</v>
      </c>
      <c r="R735" s="14" t="s">
        <v>288</v>
      </c>
      <c r="S735" s="14" t="s">
        <v>288</v>
      </c>
      <c r="T735" s="14" t="s">
        <v>292</v>
      </c>
      <c r="U735" s="14" t="s">
        <v>38</v>
      </c>
      <c r="V735" s="14" t="s">
        <v>6</v>
      </c>
      <c r="W735" s="14" t="s">
        <v>71</v>
      </c>
      <c r="X735" s="14" t="s">
        <v>69</v>
      </c>
      <c r="Y735" s="14" t="s">
        <v>70</v>
      </c>
      <c r="Z735" s="14" t="s">
        <v>70</v>
      </c>
      <c r="AA735" s="14" t="s">
        <v>7</v>
      </c>
      <c r="AB735" s="14" t="s">
        <v>3573</v>
      </c>
      <c r="AC735" s="14" t="s">
        <v>8</v>
      </c>
      <c r="AD735" s="14" t="s">
        <v>27</v>
      </c>
      <c r="AE735" s="14" t="s">
        <v>5</v>
      </c>
      <c r="AF735" s="14" t="s">
        <v>290</v>
      </c>
      <c r="AG735" s="14" t="s">
        <v>291</v>
      </c>
      <c r="AH735" s="14" t="s">
        <v>3574</v>
      </c>
      <c r="AI735">
        <v>71856739</v>
      </c>
      <c r="AJ735" s="16">
        <v>45439.817372685182</v>
      </c>
      <c r="AK735">
        <v>2</v>
      </c>
      <c r="AL735">
        <v>75.92</v>
      </c>
      <c r="AM735">
        <v>13.68</v>
      </c>
      <c r="AN735">
        <v>89.6</v>
      </c>
      <c r="AO735" s="14" t="e">
        <f>VLOOKUP(PaquetesTramos_estados_1[[#This Row],[tienda_stock]],#REF!,2,0)</f>
        <v>#REF!</v>
      </c>
      <c r="AP735" s="18">
        <v>1.0138888888888888</v>
      </c>
      <c r="AQ735" s="19" t="str">
        <f>IF(PaquetesTramos_estados_1[[#This Row],[estado_paquete]]="Empaquetado","listo",PaquetesTramos_estados_1[[#This Row],[pagado]]+(PaquetesTramos_estados_1[[#This Row],[Lead Time]]-1))</f>
        <v>listo</v>
      </c>
      <c r="AR735" s="16" t="str">
        <f ca="1">IF(PaquetesTramos_estados_1[[#This Row],[estado_paquete]]="empaquetado","listo",TEXT((DAY(TODAY())-DAY(PaquetesTramos_estados_1[[#This Row],[pagado]])),"dd")&amp;" Dias")</f>
        <v>listo</v>
      </c>
      <c r="AS735" s="14" t="str">
        <f ca="1">IF(PaquetesTramos_estados_1[[#This Row],[estado_paquete]]="Empaquetado","listo",IF(NOW()&lt;PaquetesTramos_estados_1[[#This Row],[TimeLimite]],"Dentro de Tiempo","Fuera de Tiempo"))</f>
        <v>listo</v>
      </c>
      <c r="AT735" s="19" t="str">
        <f t="shared" si="11"/>
        <v>19:37</v>
      </c>
    </row>
    <row r="736" spans="1:46" x14ac:dyDescent="0.25">
      <c r="A736" s="14" t="s">
        <v>2541</v>
      </c>
      <c r="B736" s="14" t="s">
        <v>292</v>
      </c>
      <c r="C736" s="14" t="s">
        <v>288</v>
      </c>
      <c r="D736" s="14" t="s">
        <v>1</v>
      </c>
      <c r="E736" s="14" t="s">
        <v>1</v>
      </c>
      <c r="F736" s="14" t="s">
        <v>23</v>
      </c>
      <c r="G736" s="14" t="s">
        <v>30</v>
      </c>
      <c r="H736" s="14" t="s">
        <v>2542</v>
      </c>
      <c r="I736" s="14" t="s">
        <v>288</v>
      </c>
      <c r="J736" s="15">
        <v>45441</v>
      </c>
      <c r="K736" s="14" t="s">
        <v>2543</v>
      </c>
      <c r="L736" s="16">
        <v>45439.563993055555</v>
      </c>
      <c r="M736" s="16">
        <v>45439.607106481482</v>
      </c>
      <c r="N736" s="16"/>
      <c r="O736" s="14" t="s">
        <v>288</v>
      </c>
      <c r="P736" s="14" t="s">
        <v>288</v>
      </c>
      <c r="Q736" s="14" t="s">
        <v>288</v>
      </c>
      <c r="R736" s="14" t="s">
        <v>288</v>
      </c>
      <c r="S736" s="14" t="s">
        <v>288</v>
      </c>
      <c r="T736" s="14" t="s">
        <v>292</v>
      </c>
      <c r="U736" s="14" t="s">
        <v>161</v>
      </c>
      <c r="V736" s="14" t="s">
        <v>87</v>
      </c>
      <c r="W736" s="14" t="s">
        <v>288</v>
      </c>
      <c r="X736" s="14" t="s">
        <v>288</v>
      </c>
      <c r="Y736" s="14" t="s">
        <v>288</v>
      </c>
      <c r="Z736" s="14" t="s">
        <v>288</v>
      </c>
      <c r="AA736" s="14" t="s">
        <v>7</v>
      </c>
      <c r="AB736" s="14" t="s">
        <v>2544</v>
      </c>
      <c r="AC736" s="14" t="s">
        <v>8</v>
      </c>
      <c r="AD736" s="14" t="s">
        <v>88</v>
      </c>
      <c r="AE736" s="14" t="s">
        <v>5</v>
      </c>
      <c r="AF736" s="14" t="s">
        <v>290</v>
      </c>
      <c r="AG736" s="14" t="s">
        <v>291</v>
      </c>
      <c r="AH736" s="14" t="s">
        <v>2545</v>
      </c>
      <c r="AI736">
        <v>41391000</v>
      </c>
      <c r="AJ736" s="16">
        <v>45439.563993055555</v>
      </c>
      <c r="AK736">
        <v>1</v>
      </c>
      <c r="AL736">
        <v>98.14</v>
      </c>
      <c r="AM736">
        <v>17.66</v>
      </c>
      <c r="AN736">
        <v>115.8</v>
      </c>
      <c r="AO736" s="14" t="e">
        <f>VLOOKUP(PaquetesTramos_estados_1[[#This Row],[tienda_stock]],#REF!,2,0)</f>
        <v>#REF!</v>
      </c>
      <c r="AP736" s="18">
        <v>1.0138888888888888</v>
      </c>
      <c r="AQ736" s="19" t="str">
        <f>IF(PaquetesTramos_estados_1[[#This Row],[estado_paquete]]="Empaquetado","listo",PaquetesTramos_estados_1[[#This Row],[pagado]]+(PaquetesTramos_estados_1[[#This Row],[Lead Time]]-1))</f>
        <v>listo</v>
      </c>
      <c r="AR736" s="16" t="str">
        <f ca="1">IF(PaquetesTramos_estados_1[[#This Row],[estado_paquete]]="empaquetado","listo",TEXT((DAY(TODAY())-DAY(PaquetesTramos_estados_1[[#This Row],[pagado]])),"dd")&amp;" Dias")</f>
        <v>listo</v>
      </c>
      <c r="AS736" s="14" t="str">
        <f ca="1">IF(PaquetesTramos_estados_1[[#This Row],[estado_paquete]]="Empaquetado","listo",IF(NOW()&lt;PaquetesTramos_estados_1[[#This Row],[TimeLimite]],"Dentro de Tiempo","Fuera de Tiempo"))</f>
        <v>listo</v>
      </c>
      <c r="AT736" s="19" t="str">
        <f t="shared" si="11"/>
        <v>13:32</v>
      </c>
    </row>
    <row r="737" spans="1:46" x14ac:dyDescent="0.25">
      <c r="A737" s="14" t="s">
        <v>2546</v>
      </c>
      <c r="B737" s="14" t="s">
        <v>292</v>
      </c>
      <c r="C737" s="14" t="s">
        <v>61</v>
      </c>
      <c r="D737" s="14" t="s">
        <v>1</v>
      </c>
      <c r="E737" s="14" t="s">
        <v>1</v>
      </c>
      <c r="F737" s="14" t="s">
        <v>62</v>
      </c>
      <c r="G737" s="14" t="s">
        <v>399</v>
      </c>
      <c r="H737" s="14" t="s">
        <v>288</v>
      </c>
      <c r="I737" s="14" t="s">
        <v>288</v>
      </c>
      <c r="J737" s="15">
        <v>45440</v>
      </c>
      <c r="K737" s="14" t="s">
        <v>2547</v>
      </c>
      <c r="L737" s="16">
        <v>45439.727812500001</v>
      </c>
      <c r="M737" s="16">
        <v>45440.159918981481</v>
      </c>
      <c r="N737" s="16"/>
      <c r="O737" s="14" t="s">
        <v>288</v>
      </c>
      <c r="P737" s="14" t="s">
        <v>288</v>
      </c>
      <c r="Q737" s="14" t="s">
        <v>288</v>
      </c>
      <c r="R737" s="14" t="s">
        <v>288</v>
      </c>
      <c r="S737" s="14" t="s">
        <v>288</v>
      </c>
      <c r="T737" s="14" t="s">
        <v>292</v>
      </c>
      <c r="U737" s="14" t="s">
        <v>5</v>
      </c>
      <c r="V737" s="14" t="s">
        <v>6</v>
      </c>
      <c r="W737" s="14" t="s">
        <v>61</v>
      </c>
      <c r="X737" s="14" t="s">
        <v>1</v>
      </c>
      <c r="Y737" s="14" t="s">
        <v>1</v>
      </c>
      <c r="Z737" s="14" t="s">
        <v>62</v>
      </c>
      <c r="AA737" s="14" t="s">
        <v>7</v>
      </c>
      <c r="AB737" s="14" t="s">
        <v>2548</v>
      </c>
      <c r="AC737" s="14" t="s">
        <v>8</v>
      </c>
      <c r="AD737" s="14" t="s">
        <v>27</v>
      </c>
      <c r="AE737" s="14" t="s">
        <v>5</v>
      </c>
      <c r="AF737" s="14" t="s">
        <v>290</v>
      </c>
      <c r="AG737" s="14" t="s">
        <v>291</v>
      </c>
      <c r="AH737" s="14" t="s">
        <v>2549</v>
      </c>
      <c r="AI737">
        <v>42413771</v>
      </c>
      <c r="AJ737" s="16">
        <v>45439.727812500001</v>
      </c>
      <c r="AK737">
        <v>4</v>
      </c>
      <c r="AL737">
        <v>196.19</v>
      </c>
      <c r="AM737">
        <v>35.31</v>
      </c>
      <c r="AN737">
        <v>231.5</v>
      </c>
      <c r="AO737" s="14" t="e">
        <f>VLOOKUP(PaquetesTramos_estados_1[[#This Row],[tienda_stock]],#REF!,2,0)</f>
        <v>#REF!</v>
      </c>
      <c r="AP737" s="18">
        <v>1.0138888888888888</v>
      </c>
      <c r="AQ737" s="19" t="str">
        <f>IF(PaquetesTramos_estados_1[[#This Row],[estado_paquete]]="Empaquetado","listo",PaquetesTramos_estados_1[[#This Row],[pagado]]+(PaquetesTramos_estados_1[[#This Row],[Lead Time]]-1))</f>
        <v>listo</v>
      </c>
      <c r="AR737" s="16" t="str">
        <f ca="1">IF(PaquetesTramos_estados_1[[#This Row],[estado_paquete]]="empaquetado","listo",TEXT((DAY(TODAY())-DAY(PaquetesTramos_estados_1[[#This Row],[pagado]])),"dd")&amp;" Dias")</f>
        <v>listo</v>
      </c>
      <c r="AS737" s="14" t="str">
        <f ca="1">IF(PaquetesTramos_estados_1[[#This Row],[estado_paquete]]="Empaquetado","listo",IF(NOW()&lt;PaquetesTramos_estados_1[[#This Row],[TimeLimite]],"Dentro de Tiempo","Fuera de Tiempo"))</f>
        <v>listo</v>
      </c>
      <c r="AT737" s="19" t="str">
        <f t="shared" si="11"/>
        <v>17:28</v>
      </c>
    </row>
    <row r="738" spans="1:46" x14ac:dyDescent="0.25">
      <c r="A738" s="14" t="s">
        <v>2550</v>
      </c>
      <c r="B738" s="14" t="s">
        <v>292</v>
      </c>
      <c r="C738" s="14" t="s">
        <v>63</v>
      </c>
      <c r="D738" s="14" t="s">
        <v>64</v>
      </c>
      <c r="E738" s="14" t="s">
        <v>65</v>
      </c>
      <c r="F738" s="14" t="s">
        <v>66</v>
      </c>
      <c r="G738" s="14" t="s">
        <v>30</v>
      </c>
      <c r="H738" s="14" t="s">
        <v>2551</v>
      </c>
      <c r="I738" s="14" t="s">
        <v>288</v>
      </c>
      <c r="J738" s="15">
        <v>45448</v>
      </c>
      <c r="K738" s="14" t="s">
        <v>2552</v>
      </c>
      <c r="L738" s="16">
        <v>45439.744675925926</v>
      </c>
      <c r="M738" s="16">
        <v>45439.828912037039</v>
      </c>
      <c r="N738" s="16"/>
      <c r="O738" s="14" t="s">
        <v>288</v>
      </c>
      <c r="P738" s="14" t="s">
        <v>288</v>
      </c>
      <c r="Q738" s="14" t="s">
        <v>288</v>
      </c>
      <c r="R738" s="14" t="s">
        <v>288</v>
      </c>
      <c r="S738" s="14" t="s">
        <v>288</v>
      </c>
      <c r="T738" s="14" t="s">
        <v>292</v>
      </c>
      <c r="U738" s="14" t="s">
        <v>968</v>
      </c>
      <c r="V738" s="14" t="s">
        <v>6</v>
      </c>
      <c r="W738" s="14" t="s">
        <v>63</v>
      </c>
      <c r="X738" s="14" t="s">
        <v>64</v>
      </c>
      <c r="Y738" s="14" t="s">
        <v>65</v>
      </c>
      <c r="Z738" s="14" t="s">
        <v>66</v>
      </c>
      <c r="AA738" s="14" t="s">
        <v>7</v>
      </c>
      <c r="AB738" s="14" t="s">
        <v>2492</v>
      </c>
      <c r="AC738" s="14" t="s">
        <v>8</v>
      </c>
      <c r="AD738" s="14" t="s">
        <v>10</v>
      </c>
      <c r="AE738" s="14" t="s">
        <v>5</v>
      </c>
      <c r="AF738" s="14" t="s">
        <v>290</v>
      </c>
      <c r="AG738" s="14" t="s">
        <v>291</v>
      </c>
      <c r="AH738" s="14" t="s">
        <v>2493</v>
      </c>
      <c r="AI738">
        <v>32888709</v>
      </c>
      <c r="AJ738" s="16">
        <v>45439.744675925926</v>
      </c>
      <c r="AK738">
        <v>2</v>
      </c>
      <c r="AL738">
        <v>75.92</v>
      </c>
      <c r="AM738">
        <v>13.68</v>
      </c>
      <c r="AN738">
        <v>89.6</v>
      </c>
      <c r="AO738" s="14" t="e">
        <f>VLOOKUP(PaquetesTramos_estados_1[[#This Row],[tienda_stock]],#REF!,2,0)</f>
        <v>#REF!</v>
      </c>
      <c r="AP738" s="18">
        <v>1.0138888888888888</v>
      </c>
      <c r="AQ738" s="19" t="str">
        <f>IF(PaquetesTramos_estados_1[[#This Row],[estado_paquete]]="Empaquetado","listo",PaquetesTramos_estados_1[[#This Row],[pagado]]+(PaquetesTramos_estados_1[[#This Row],[Lead Time]]-1))</f>
        <v>listo</v>
      </c>
      <c r="AR738" s="16" t="str">
        <f ca="1">IF(PaquetesTramos_estados_1[[#This Row],[estado_paquete]]="empaquetado","listo",TEXT((DAY(TODAY())-DAY(PaquetesTramos_estados_1[[#This Row],[pagado]])),"dd")&amp;" Dias")</f>
        <v>listo</v>
      </c>
      <c r="AS738" s="14" t="str">
        <f ca="1">IF(PaquetesTramos_estados_1[[#This Row],[estado_paquete]]="Empaquetado","listo",IF(NOW()&lt;PaquetesTramos_estados_1[[#This Row],[TimeLimite]],"Dentro de Tiempo","Fuera de Tiempo"))</f>
        <v>listo</v>
      </c>
      <c r="AT738" s="19" t="str">
        <f t="shared" si="11"/>
        <v>17:52</v>
      </c>
    </row>
    <row r="739" spans="1:46" x14ac:dyDescent="0.25">
      <c r="A739" s="14" t="s">
        <v>2553</v>
      </c>
      <c r="B739" s="14" t="s">
        <v>20</v>
      </c>
      <c r="C739" s="14" t="s">
        <v>156</v>
      </c>
      <c r="D739" s="14" t="s">
        <v>46</v>
      </c>
      <c r="E739" s="14" t="s">
        <v>157</v>
      </c>
      <c r="F739" s="14" t="s">
        <v>158</v>
      </c>
      <c r="G739" s="14" t="s">
        <v>35</v>
      </c>
      <c r="H739" s="14" t="s">
        <v>288</v>
      </c>
      <c r="I739" s="14" t="s">
        <v>288</v>
      </c>
      <c r="J739" s="15">
        <v>45442</v>
      </c>
      <c r="K739" s="14" t="s">
        <v>2554</v>
      </c>
      <c r="L739" s="16">
        <v>45439.765590277777</v>
      </c>
      <c r="M739" s="16"/>
      <c r="N739" s="16"/>
      <c r="O739" s="14" t="s">
        <v>288</v>
      </c>
      <c r="P739" s="14" t="s">
        <v>288</v>
      </c>
      <c r="Q739" s="14" t="s">
        <v>288</v>
      </c>
      <c r="R739" s="14" t="s">
        <v>288</v>
      </c>
      <c r="S739" s="14" t="s">
        <v>288</v>
      </c>
      <c r="T739" s="14" t="s">
        <v>20</v>
      </c>
      <c r="U739" s="14" t="s">
        <v>5</v>
      </c>
      <c r="V739" s="14" t="s">
        <v>6</v>
      </c>
      <c r="W739" s="14" t="s">
        <v>156</v>
      </c>
      <c r="X739" s="14" t="s">
        <v>46</v>
      </c>
      <c r="Y739" s="14" t="s">
        <v>157</v>
      </c>
      <c r="Z739" s="14" t="s">
        <v>158</v>
      </c>
      <c r="AA739" s="14" t="s">
        <v>7</v>
      </c>
      <c r="AB739" s="14" t="s">
        <v>2555</v>
      </c>
      <c r="AC739" s="14" t="s">
        <v>8</v>
      </c>
      <c r="AD739" s="14" t="s">
        <v>9</v>
      </c>
      <c r="AE739" s="14" t="s">
        <v>156</v>
      </c>
      <c r="AF739" s="14" t="s">
        <v>290</v>
      </c>
      <c r="AG739" s="14" t="s">
        <v>291</v>
      </c>
      <c r="AH739" s="14" t="s">
        <v>2556</v>
      </c>
      <c r="AI739">
        <v>45450794</v>
      </c>
      <c r="AJ739" s="16">
        <v>45439.765590277777</v>
      </c>
      <c r="AK739">
        <v>1</v>
      </c>
      <c r="AL739">
        <v>138.9</v>
      </c>
      <c r="AM739">
        <v>25</v>
      </c>
      <c r="AN739">
        <v>163.9</v>
      </c>
      <c r="AO739" s="14" t="e">
        <f>VLOOKUP(PaquetesTramos_estados_1[[#This Row],[tienda_stock]],#REF!,2,0)</f>
        <v>#REF!</v>
      </c>
      <c r="AP739" s="18">
        <v>1.0138888888888888</v>
      </c>
      <c r="AQ739" s="19">
        <f>IF(PaquetesTramos_estados_1[[#This Row],[estado_paquete]]="Empaquetado","listo",PaquetesTramos_estados_1[[#This Row],[pagado]]+(PaquetesTramos_estados_1[[#This Row],[Lead Time]]-1))</f>
        <v>45439.779479166667</v>
      </c>
      <c r="AR739" s="16" t="e">
        <f ca="1">IF(PaquetesTramos_estados_1[[#This Row],[estado_paquete]]="empaquetado","listo",TEXT((DAY(TODAY())-DAY(PaquetesTramos_estados_1[[#This Row],[pagado]])),"dd")&amp;" Dias")</f>
        <v>#VALUE!</v>
      </c>
      <c r="AS739" s="14" t="str">
        <f ca="1">IF(PaquetesTramos_estados_1[[#This Row],[estado_paquete]]="Empaquetado","listo",IF(NOW()&lt;PaquetesTramos_estados_1[[#This Row],[TimeLimite]],"Dentro de Tiempo","Fuera de Tiempo"))</f>
        <v>Fuera de Tiempo</v>
      </c>
      <c r="AT739" s="19" t="str">
        <f t="shared" si="11"/>
        <v>18:22</v>
      </c>
    </row>
    <row r="740" spans="1:46" x14ac:dyDescent="0.25">
      <c r="A740" s="14" t="s">
        <v>2557</v>
      </c>
      <c r="B740" s="14" t="s">
        <v>20</v>
      </c>
      <c r="C740" s="14" t="s">
        <v>68</v>
      </c>
      <c r="D740" s="14" t="s">
        <v>69</v>
      </c>
      <c r="E740" s="14" t="s">
        <v>70</v>
      </c>
      <c r="F740" s="14" t="s">
        <v>70</v>
      </c>
      <c r="G740" s="14" t="s">
        <v>35</v>
      </c>
      <c r="H740" s="14" t="s">
        <v>288</v>
      </c>
      <c r="I740" s="14" t="s">
        <v>288</v>
      </c>
      <c r="J740" s="15">
        <v>45443</v>
      </c>
      <c r="K740" s="14" t="s">
        <v>2558</v>
      </c>
      <c r="L740" s="16">
        <v>45439.814872685187</v>
      </c>
      <c r="M740" s="16"/>
      <c r="N740" s="16"/>
      <c r="O740" s="14" t="s">
        <v>288</v>
      </c>
      <c r="P740" s="14" t="s">
        <v>288</v>
      </c>
      <c r="Q740" s="14" t="s">
        <v>288</v>
      </c>
      <c r="R740" s="14" t="s">
        <v>288</v>
      </c>
      <c r="S740" s="14" t="s">
        <v>288</v>
      </c>
      <c r="T740" s="14" t="s">
        <v>20</v>
      </c>
      <c r="U740" s="14" t="s">
        <v>5</v>
      </c>
      <c r="V740" s="14" t="s">
        <v>6</v>
      </c>
      <c r="W740" s="14" t="s">
        <v>68</v>
      </c>
      <c r="X740" s="14" t="s">
        <v>69</v>
      </c>
      <c r="Y740" s="14" t="s">
        <v>70</v>
      </c>
      <c r="Z740" s="14" t="s">
        <v>70</v>
      </c>
      <c r="AA740" s="14" t="s">
        <v>7</v>
      </c>
      <c r="AB740" s="14" t="s">
        <v>2559</v>
      </c>
      <c r="AC740" s="14" t="s">
        <v>8</v>
      </c>
      <c r="AD740" s="14" t="s">
        <v>27</v>
      </c>
      <c r="AE740" s="14" t="s">
        <v>5</v>
      </c>
      <c r="AF740" s="14" t="s">
        <v>290</v>
      </c>
      <c r="AG740" s="14" t="s">
        <v>291</v>
      </c>
      <c r="AH740" s="14" t="s">
        <v>2560</v>
      </c>
      <c r="AI740">
        <v>9128555</v>
      </c>
      <c r="AJ740" s="16">
        <v>45439.814872685187</v>
      </c>
      <c r="AK740">
        <v>1</v>
      </c>
      <c r="AL740">
        <v>120.59</v>
      </c>
      <c r="AM740">
        <v>21.71</v>
      </c>
      <c r="AN740">
        <v>142.30000000000001</v>
      </c>
      <c r="AO740" s="14" t="e">
        <f>VLOOKUP(PaquetesTramos_estados_1[[#This Row],[tienda_stock]],#REF!,2,0)</f>
        <v>#REF!</v>
      </c>
      <c r="AP740" s="18">
        <v>1.0138888888888888</v>
      </c>
      <c r="AQ740" s="19">
        <f>IF(PaquetesTramos_estados_1[[#This Row],[estado_paquete]]="Empaquetado","listo",PaquetesTramos_estados_1[[#This Row],[pagado]]+(PaquetesTramos_estados_1[[#This Row],[Lead Time]]-1))</f>
        <v>45439.828761574077</v>
      </c>
      <c r="AR740" s="16" t="e">
        <f ca="1">IF(PaquetesTramos_estados_1[[#This Row],[estado_paquete]]="empaquetado","listo",TEXT((DAY(TODAY())-DAY(PaquetesTramos_estados_1[[#This Row],[pagado]])),"dd")&amp;" Dias")</f>
        <v>#VALUE!</v>
      </c>
      <c r="AS740" s="14" t="str">
        <f ca="1">IF(PaquetesTramos_estados_1[[#This Row],[estado_paquete]]="Empaquetado","listo",IF(NOW()&lt;PaquetesTramos_estados_1[[#This Row],[TimeLimite]],"Dentro de Tiempo","Fuera de Tiempo"))</f>
        <v>Fuera de Tiempo</v>
      </c>
      <c r="AT740" s="19" t="str">
        <f t="shared" si="11"/>
        <v>19:33</v>
      </c>
    </row>
    <row r="741" spans="1:46" x14ac:dyDescent="0.25">
      <c r="A741" s="14" t="s">
        <v>2561</v>
      </c>
      <c r="B741" s="14" t="s">
        <v>20</v>
      </c>
      <c r="C741" s="14" t="s">
        <v>95</v>
      </c>
      <c r="D741" s="14" t="s">
        <v>96</v>
      </c>
      <c r="E741" s="14" t="s">
        <v>97</v>
      </c>
      <c r="F741" s="14" t="s">
        <v>98</v>
      </c>
      <c r="G741" s="14" t="s">
        <v>35</v>
      </c>
      <c r="H741" s="14" t="s">
        <v>288</v>
      </c>
      <c r="I741" s="14" t="s">
        <v>288</v>
      </c>
      <c r="J741" s="15">
        <v>45444</v>
      </c>
      <c r="K741" s="14" t="s">
        <v>2562</v>
      </c>
      <c r="L741" s="16">
        <v>45439.835509259261</v>
      </c>
      <c r="M741" s="16"/>
      <c r="N741" s="16"/>
      <c r="O741" s="14" t="s">
        <v>288</v>
      </c>
      <c r="P741" s="14" t="s">
        <v>288</v>
      </c>
      <c r="Q741" s="14" t="s">
        <v>288</v>
      </c>
      <c r="R741" s="14" t="s">
        <v>288</v>
      </c>
      <c r="S741" s="14" t="s">
        <v>288</v>
      </c>
      <c r="T741" s="14" t="s">
        <v>20</v>
      </c>
      <c r="U741" s="14" t="s">
        <v>5</v>
      </c>
      <c r="V741" s="14" t="s">
        <v>6</v>
      </c>
      <c r="W741" s="14" t="s">
        <v>95</v>
      </c>
      <c r="X741" s="14" t="s">
        <v>96</v>
      </c>
      <c r="Y741" s="14" t="s">
        <v>97</v>
      </c>
      <c r="Z741" s="14" t="s">
        <v>98</v>
      </c>
      <c r="AA741" s="14" t="s">
        <v>7</v>
      </c>
      <c r="AB741" s="14" t="s">
        <v>2563</v>
      </c>
      <c r="AC741" s="14" t="s">
        <v>8</v>
      </c>
      <c r="AD741" s="14" t="s">
        <v>10</v>
      </c>
      <c r="AE741" s="14" t="s">
        <v>95</v>
      </c>
      <c r="AF741" s="14" t="s">
        <v>296</v>
      </c>
      <c r="AG741" s="14" t="s">
        <v>291</v>
      </c>
      <c r="AH741" s="14" t="s">
        <v>2564</v>
      </c>
      <c r="AI741">
        <v>47595178</v>
      </c>
      <c r="AJ741" s="16">
        <v>45439.835509259261</v>
      </c>
      <c r="AK741">
        <v>1</v>
      </c>
      <c r="AL741">
        <v>163.9</v>
      </c>
      <c r="AM741">
        <v>0</v>
      </c>
      <c r="AN741">
        <v>163.9</v>
      </c>
      <c r="AO741" s="14" t="e">
        <f>VLOOKUP(PaquetesTramos_estados_1[[#This Row],[tienda_stock]],#REF!,2,0)</f>
        <v>#REF!</v>
      </c>
      <c r="AP741" s="18">
        <v>1.0138888888888888</v>
      </c>
      <c r="AQ741" s="19">
        <f>IF(PaquetesTramos_estados_1[[#This Row],[estado_paquete]]="Empaquetado","listo",PaquetesTramos_estados_1[[#This Row],[pagado]]+(PaquetesTramos_estados_1[[#This Row],[Lead Time]]-1))</f>
        <v>45439.849398148152</v>
      </c>
      <c r="AR741" s="16" t="e">
        <f ca="1">IF(PaquetesTramos_estados_1[[#This Row],[estado_paquete]]="empaquetado","listo",TEXT((DAY(TODAY())-DAY(PaquetesTramos_estados_1[[#This Row],[pagado]])),"dd")&amp;" Dias")</f>
        <v>#VALUE!</v>
      </c>
      <c r="AS7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741" s="19" t="str">
        <f t="shared" si="11"/>
        <v>20:03</v>
      </c>
    </row>
    <row r="742" spans="1:46" x14ac:dyDescent="0.25">
      <c r="A742" s="14" t="s">
        <v>2565</v>
      </c>
      <c r="B742" s="14" t="s">
        <v>292</v>
      </c>
      <c r="C742" s="14" t="s">
        <v>150</v>
      </c>
      <c r="D742" s="14" t="s">
        <v>109</v>
      </c>
      <c r="E742" s="14" t="s">
        <v>310</v>
      </c>
      <c r="F742" s="14" t="s">
        <v>310</v>
      </c>
      <c r="G742" s="14" t="s">
        <v>35</v>
      </c>
      <c r="H742" s="14" t="s">
        <v>288</v>
      </c>
      <c r="I742" s="14" t="s">
        <v>288</v>
      </c>
      <c r="J742" s="15">
        <v>45446</v>
      </c>
      <c r="K742" s="14" t="s">
        <v>2566</v>
      </c>
      <c r="L742" s="16">
        <v>45439.835393518515</v>
      </c>
      <c r="M742" s="16">
        <v>45440.304259259261</v>
      </c>
      <c r="N742" s="16"/>
      <c r="O742" s="14" t="s">
        <v>288</v>
      </c>
      <c r="P742" s="14" t="s">
        <v>288</v>
      </c>
      <c r="Q742" s="14" t="s">
        <v>288</v>
      </c>
      <c r="R742" s="14" t="s">
        <v>288</v>
      </c>
      <c r="S742" s="14" t="s">
        <v>288</v>
      </c>
      <c r="T742" s="14" t="s">
        <v>292</v>
      </c>
      <c r="U742" s="14" t="s">
        <v>5</v>
      </c>
      <c r="V742" s="14" t="s">
        <v>6</v>
      </c>
      <c r="W742" s="14" t="s">
        <v>150</v>
      </c>
      <c r="X742" s="14" t="s">
        <v>109</v>
      </c>
      <c r="Y742" s="14" t="s">
        <v>310</v>
      </c>
      <c r="Z742" s="14" t="s">
        <v>310</v>
      </c>
      <c r="AA742" s="14" t="s">
        <v>7</v>
      </c>
      <c r="AB742" s="14" t="s">
        <v>2567</v>
      </c>
      <c r="AC742" s="14" t="s">
        <v>8</v>
      </c>
      <c r="AD742" s="14" t="s">
        <v>9</v>
      </c>
      <c r="AE742" s="14" t="s">
        <v>150</v>
      </c>
      <c r="AF742" s="14" t="s">
        <v>290</v>
      </c>
      <c r="AG742" s="14" t="s">
        <v>291</v>
      </c>
      <c r="AH742" s="14" t="s">
        <v>2568</v>
      </c>
      <c r="AI742">
        <v>44823970</v>
      </c>
      <c r="AJ742" s="16">
        <v>45439.835393518515</v>
      </c>
      <c r="AK742">
        <v>1</v>
      </c>
      <c r="AL742">
        <v>179.74</v>
      </c>
      <c r="AM742">
        <v>32.36</v>
      </c>
      <c r="AN742">
        <v>212.1</v>
      </c>
      <c r="AO742" s="14" t="e">
        <f>VLOOKUP(PaquetesTramos_estados_1[[#This Row],[tienda_stock]],#REF!,2,0)</f>
        <v>#REF!</v>
      </c>
      <c r="AP742" s="18">
        <v>1.0138888888888888</v>
      </c>
      <c r="AQ742" s="19" t="str">
        <f>IF(PaquetesTramos_estados_1[[#This Row],[estado_paquete]]="Empaquetado","listo",PaquetesTramos_estados_1[[#This Row],[pagado]]+(PaquetesTramos_estados_1[[#This Row],[Lead Time]]-1))</f>
        <v>listo</v>
      </c>
      <c r="AR742" s="16" t="str">
        <f ca="1">IF(PaquetesTramos_estados_1[[#This Row],[estado_paquete]]="empaquetado","listo",TEXT((DAY(TODAY())-DAY(PaquetesTramos_estados_1[[#This Row],[pagado]])),"dd")&amp;" Dias")</f>
        <v>listo</v>
      </c>
      <c r="AS742" s="14" t="str">
        <f ca="1">IF(PaquetesTramos_estados_1[[#This Row],[estado_paquete]]="Empaquetado","listo",IF(NOW()&lt;PaquetesTramos_estados_1[[#This Row],[TimeLimite]],"Dentro de Tiempo","Fuera de Tiempo"))</f>
        <v>listo</v>
      </c>
      <c r="AT742" s="19" t="str">
        <f t="shared" si="11"/>
        <v>20:02</v>
      </c>
    </row>
    <row r="743" spans="1:46" x14ac:dyDescent="0.25">
      <c r="A743" s="14" t="s">
        <v>2569</v>
      </c>
      <c r="B743" s="14" t="s">
        <v>17</v>
      </c>
      <c r="C743" s="14" t="s">
        <v>5</v>
      </c>
      <c r="D743" s="14" t="s">
        <v>1</v>
      </c>
      <c r="E743" s="14" t="s">
        <v>1</v>
      </c>
      <c r="F743" s="14" t="s">
        <v>19</v>
      </c>
      <c r="G743" s="14" t="s">
        <v>3</v>
      </c>
      <c r="H743" s="14" t="s">
        <v>288</v>
      </c>
      <c r="I743" s="14" t="s">
        <v>288</v>
      </c>
      <c r="J743" s="15">
        <v>45440</v>
      </c>
      <c r="K743" s="14" t="s">
        <v>2570</v>
      </c>
      <c r="L743" s="16">
        <v>45439.853831018518</v>
      </c>
      <c r="M743" s="16"/>
      <c r="N743" s="16"/>
      <c r="O743" s="14" t="s">
        <v>288</v>
      </c>
      <c r="P743" s="14" t="s">
        <v>288</v>
      </c>
      <c r="Q743" s="14" t="s">
        <v>288</v>
      </c>
      <c r="R743" s="14" t="s">
        <v>288</v>
      </c>
      <c r="S743" s="14" t="s">
        <v>288</v>
      </c>
      <c r="T743" s="14" t="s">
        <v>17</v>
      </c>
      <c r="U743" s="14" t="s">
        <v>18</v>
      </c>
      <c r="V743" s="14" t="s">
        <v>87</v>
      </c>
      <c r="W743" s="14" t="s">
        <v>288</v>
      </c>
      <c r="X743" s="14" t="s">
        <v>288</v>
      </c>
      <c r="Y743" s="14" t="s">
        <v>288</v>
      </c>
      <c r="Z743" s="14" t="s">
        <v>288</v>
      </c>
      <c r="AA743" s="14" t="s">
        <v>56</v>
      </c>
      <c r="AB743" s="14" t="s">
        <v>2500</v>
      </c>
      <c r="AC743" s="14" t="s">
        <v>8</v>
      </c>
      <c r="AD743" s="14" t="s">
        <v>10</v>
      </c>
      <c r="AE743" s="14" t="s">
        <v>24</v>
      </c>
      <c r="AF743" s="14" t="s">
        <v>290</v>
      </c>
      <c r="AG743" s="14" t="s">
        <v>291</v>
      </c>
      <c r="AH743" s="14" t="s">
        <v>2501</v>
      </c>
      <c r="AI743">
        <v>72030576</v>
      </c>
      <c r="AJ743" s="16">
        <v>45439.853831018518</v>
      </c>
      <c r="AK743">
        <v>2</v>
      </c>
      <c r="AL743">
        <v>71.94</v>
      </c>
      <c r="AM743">
        <v>12.96</v>
      </c>
      <c r="AN743">
        <v>84.9</v>
      </c>
      <c r="AO743" s="14" t="e">
        <f>VLOOKUP(PaquetesTramos_estados_1[[#This Row],[tienda_stock]],#REF!,2,0)</f>
        <v>#REF!</v>
      </c>
      <c r="AP743" s="18">
        <v>1.0138888888888888</v>
      </c>
      <c r="AQ743" s="19">
        <f>IF(PaquetesTramos_estados_1[[#This Row],[estado_paquete]]="Empaquetado","listo",PaquetesTramos_estados_1[[#This Row],[pagado]]+(PaquetesTramos_estados_1[[#This Row],[Lead Time]]-1))</f>
        <v>45439.867719907408</v>
      </c>
      <c r="AR743" s="16" t="e">
        <f ca="1">IF(PaquetesTramos_estados_1[[#This Row],[estado_paquete]]="empaquetado","listo",TEXT((DAY(TODAY())-DAY(PaquetesTramos_estados_1[[#This Row],[pagado]])),"dd")&amp;" Dias")</f>
        <v>#VALUE!</v>
      </c>
      <c r="AS743" s="14" t="str">
        <f ca="1">IF(PaquetesTramos_estados_1[[#This Row],[estado_paquete]]="Empaquetado","listo",IF(NOW()&lt;PaquetesTramos_estados_1[[#This Row],[TimeLimite]],"Dentro de Tiempo","Fuera de Tiempo"))</f>
        <v>Fuera de Tiempo</v>
      </c>
      <c r="AT743" s="19" t="str">
        <f t="shared" si="11"/>
        <v>20:29</v>
      </c>
    </row>
    <row r="744" spans="1:46" x14ac:dyDescent="0.25">
      <c r="A744" s="14" t="s">
        <v>2571</v>
      </c>
      <c r="B744" s="14" t="s">
        <v>292</v>
      </c>
      <c r="C744" s="14" t="s">
        <v>68</v>
      </c>
      <c r="D744" s="14" t="s">
        <v>69</v>
      </c>
      <c r="E744" s="14" t="s">
        <v>70</v>
      </c>
      <c r="F744" s="14" t="s">
        <v>70</v>
      </c>
      <c r="G744" s="14" t="s">
        <v>35</v>
      </c>
      <c r="H744" s="14" t="s">
        <v>288</v>
      </c>
      <c r="I744" s="14" t="s">
        <v>288</v>
      </c>
      <c r="J744" s="15">
        <v>45442</v>
      </c>
      <c r="K744" s="14" t="s">
        <v>2572</v>
      </c>
      <c r="L744" s="16">
        <v>45438.734143518515</v>
      </c>
      <c r="M744" s="16">
        <v>45439.354108796295</v>
      </c>
      <c r="N744" s="16"/>
      <c r="O744" s="14" t="s">
        <v>288</v>
      </c>
      <c r="P744" s="14" t="s">
        <v>288</v>
      </c>
      <c r="Q744" s="14" t="s">
        <v>288</v>
      </c>
      <c r="R744" s="14" t="s">
        <v>288</v>
      </c>
      <c r="S744" s="14" t="s">
        <v>288</v>
      </c>
      <c r="T744" s="14" t="s">
        <v>292</v>
      </c>
      <c r="U744" s="14" t="s">
        <v>5</v>
      </c>
      <c r="V744" s="14" t="s">
        <v>6</v>
      </c>
      <c r="W744" s="14" t="s">
        <v>68</v>
      </c>
      <c r="X744" s="14" t="s">
        <v>69</v>
      </c>
      <c r="Y744" s="14" t="s">
        <v>70</v>
      </c>
      <c r="Z744" s="14" t="s">
        <v>70</v>
      </c>
      <c r="AA744" s="14" t="s">
        <v>56</v>
      </c>
      <c r="AB744" s="14" t="s">
        <v>2573</v>
      </c>
      <c r="AC744" s="14" t="s">
        <v>8</v>
      </c>
      <c r="AD744" s="14" t="s">
        <v>27</v>
      </c>
      <c r="AE744" s="14" t="s">
        <v>5</v>
      </c>
      <c r="AF744" s="14" t="s">
        <v>290</v>
      </c>
      <c r="AG744" s="14" t="s">
        <v>291</v>
      </c>
      <c r="AH744" s="14" t="s">
        <v>2574</v>
      </c>
      <c r="AI744">
        <v>72017558</v>
      </c>
      <c r="AJ744" s="16">
        <v>45438.734143518515</v>
      </c>
      <c r="AK744">
        <v>2</v>
      </c>
      <c r="AL744">
        <v>371.35</v>
      </c>
      <c r="AM744">
        <v>66.849999999999994</v>
      </c>
      <c r="AN744">
        <v>438.2</v>
      </c>
      <c r="AO744" s="14" t="e">
        <f>VLOOKUP(PaquetesTramos_estados_1[[#This Row],[tienda_stock]],#REF!,2,0)</f>
        <v>#REF!</v>
      </c>
      <c r="AP744" s="18">
        <v>1.0138888888888888</v>
      </c>
      <c r="AQ744" s="19" t="str">
        <f>IF(PaquetesTramos_estados_1[[#This Row],[estado_paquete]]="Empaquetado","listo",PaquetesTramos_estados_1[[#This Row],[pagado]]+(PaquetesTramos_estados_1[[#This Row],[Lead Time]]-1))</f>
        <v>listo</v>
      </c>
      <c r="AR744" s="16" t="str">
        <f ca="1">IF(PaquetesTramos_estados_1[[#This Row],[estado_paquete]]="empaquetado","listo",TEXT((DAY(TODAY())-DAY(PaquetesTramos_estados_1[[#This Row],[pagado]])),"dd")&amp;" Dias")</f>
        <v>listo</v>
      </c>
      <c r="AS744" s="14" t="str">
        <f ca="1">IF(PaquetesTramos_estados_1[[#This Row],[estado_paquete]]="Empaquetado","listo",IF(NOW()&lt;PaquetesTramos_estados_1[[#This Row],[TimeLimite]],"Dentro de Tiempo","Fuera de Tiempo"))</f>
        <v>listo</v>
      </c>
      <c r="AT744" s="19" t="str">
        <f t="shared" si="11"/>
        <v>17:37</v>
      </c>
    </row>
    <row r="745" spans="1:46" x14ac:dyDescent="0.25">
      <c r="A745" s="14" t="s">
        <v>2535</v>
      </c>
      <c r="B745" s="14" t="s">
        <v>17</v>
      </c>
      <c r="C745" s="14" t="s">
        <v>5</v>
      </c>
      <c r="D745" s="14" t="s">
        <v>1</v>
      </c>
      <c r="E745" s="14" t="s">
        <v>1</v>
      </c>
      <c r="F745" s="14" t="s">
        <v>19</v>
      </c>
      <c r="G745" s="14" t="s">
        <v>3</v>
      </c>
      <c r="H745" s="14" t="s">
        <v>288</v>
      </c>
      <c r="I745" s="14" t="s">
        <v>288</v>
      </c>
      <c r="J745" s="15">
        <v>45439</v>
      </c>
      <c r="K745" s="14" t="s">
        <v>2536</v>
      </c>
      <c r="L745" s="16">
        <v>45438.759409722225</v>
      </c>
      <c r="M745" s="16"/>
      <c r="N745" s="16"/>
      <c r="O745" s="14" t="s">
        <v>288</v>
      </c>
      <c r="P745" s="14" t="s">
        <v>288</v>
      </c>
      <c r="Q745" s="14" t="s">
        <v>288</v>
      </c>
      <c r="R745" s="14" t="s">
        <v>288</v>
      </c>
      <c r="S745" s="14" t="s">
        <v>288</v>
      </c>
      <c r="T745" s="14" t="s">
        <v>17</v>
      </c>
      <c r="U745" s="14" t="s">
        <v>18</v>
      </c>
      <c r="V745" s="14" t="s">
        <v>6</v>
      </c>
      <c r="W745" s="14" t="s">
        <v>0</v>
      </c>
      <c r="X745" s="14" t="s">
        <v>1</v>
      </c>
      <c r="Y745" s="14" t="s">
        <v>1</v>
      </c>
      <c r="Z745" s="14" t="s">
        <v>2</v>
      </c>
      <c r="AA745" s="14" t="s">
        <v>56</v>
      </c>
      <c r="AB745" s="14" t="s">
        <v>2537</v>
      </c>
      <c r="AC745" s="14" t="s">
        <v>8</v>
      </c>
      <c r="AD745" s="14" t="s">
        <v>10</v>
      </c>
      <c r="AE745" s="14" t="s">
        <v>0</v>
      </c>
      <c r="AF745" s="14" t="s">
        <v>290</v>
      </c>
      <c r="AG745" s="14" t="s">
        <v>291</v>
      </c>
      <c r="AH745" s="14" t="s">
        <v>2538</v>
      </c>
      <c r="AI745">
        <v>256282</v>
      </c>
      <c r="AJ745" s="16">
        <v>45438.759409722225</v>
      </c>
      <c r="AK745">
        <v>2</v>
      </c>
      <c r="AL745">
        <v>184.07</v>
      </c>
      <c r="AM745">
        <v>33.130000000000003</v>
      </c>
      <c r="AN745">
        <v>217.2</v>
      </c>
      <c r="AO745" s="14" t="e">
        <f>VLOOKUP(PaquetesTramos_estados_1[[#This Row],[tienda_stock]],#REF!,2,0)</f>
        <v>#REF!</v>
      </c>
      <c r="AP745" s="18">
        <v>1.0138888888888888</v>
      </c>
      <c r="AQ745" s="19">
        <f>IF(PaquetesTramos_estados_1[[#This Row],[estado_paquete]]="Empaquetado","listo",PaquetesTramos_estados_1[[#This Row],[pagado]]+(PaquetesTramos_estados_1[[#This Row],[Lead Time]]-1))</f>
        <v>45438.773298611115</v>
      </c>
      <c r="AR745" s="16" t="e">
        <f ca="1">IF(PaquetesTramos_estados_1[[#This Row],[estado_paquete]]="empaquetado","listo",TEXT((DAY(TODAY())-DAY(PaquetesTramos_estados_1[[#This Row],[pagado]])),"dd")&amp;" Dias")</f>
        <v>#VALUE!</v>
      </c>
      <c r="AS7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745" s="19" t="str">
        <f t="shared" si="11"/>
        <v>18:13</v>
      </c>
    </row>
    <row r="746" spans="1:46" x14ac:dyDescent="0.25">
      <c r="A746" s="14" t="s">
        <v>2577</v>
      </c>
      <c r="B746" s="14" t="s">
        <v>17</v>
      </c>
      <c r="C746" s="14" t="s">
        <v>5</v>
      </c>
      <c r="D746" s="14" t="s">
        <v>1</v>
      </c>
      <c r="E746" s="14" t="s">
        <v>1</v>
      </c>
      <c r="F746" s="14" t="s">
        <v>19</v>
      </c>
      <c r="G746" s="14" t="s">
        <v>3</v>
      </c>
      <c r="H746" s="14" t="s">
        <v>288</v>
      </c>
      <c r="I746" s="14" t="s">
        <v>288</v>
      </c>
      <c r="J746" s="15">
        <v>45439</v>
      </c>
      <c r="K746" s="14" t="s">
        <v>2578</v>
      </c>
      <c r="L746" s="16">
        <v>45438.867905092593</v>
      </c>
      <c r="M746" s="16"/>
      <c r="N746" s="16"/>
      <c r="O746" s="14" t="s">
        <v>288</v>
      </c>
      <c r="P746" s="14" t="s">
        <v>288</v>
      </c>
      <c r="Q746" s="14" t="s">
        <v>288</v>
      </c>
      <c r="R746" s="14" t="s">
        <v>288</v>
      </c>
      <c r="S746" s="14" t="s">
        <v>288</v>
      </c>
      <c r="T746" s="14" t="s">
        <v>17</v>
      </c>
      <c r="U746" s="14" t="s">
        <v>18</v>
      </c>
      <c r="V746" s="14" t="s">
        <v>6</v>
      </c>
      <c r="W746" s="14" t="s">
        <v>161</v>
      </c>
      <c r="X746" s="14" t="s">
        <v>1</v>
      </c>
      <c r="Y746" s="14" t="s">
        <v>1</v>
      </c>
      <c r="Z746" s="14" t="s">
        <v>1</v>
      </c>
      <c r="AA746" s="14" t="s">
        <v>7</v>
      </c>
      <c r="AB746" s="14" t="s">
        <v>2579</v>
      </c>
      <c r="AC746" s="14" t="s">
        <v>8</v>
      </c>
      <c r="AD746" s="14" t="s">
        <v>9</v>
      </c>
      <c r="AE746" s="14" t="s">
        <v>161</v>
      </c>
      <c r="AF746" s="14" t="s">
        <v>290</v>
      </c>
      <c r="AG746" s="14" t="s">
        <v>291</v>
      </c>
      <c r="AH746" s="14" t="s">
        <v>2580</v>
      </c>
      <c r="AI746">
        <v>44862537</v>
      </c>
      <c r="AJ746" s="16">
        <v>45438.867905092593</v>
      </c>
      <c r="AK746">
        <v>1</v>
      </c>
      <c r="AL746">
        <v>153.63999999999999</v>
      </c>
      <c r="AM746">
        <v>27.66</v>
      </c>
      <c r="AN746">
        <v>181.3</v>
      </c>
      <c r="AO746" s="14" t="e">
        <f>VLOOKUP(PaquetesTramos_estados_1[[#This Row],[tienda_stock]],#REF!,2,0)</f>
        <v>#REF!</v>
      </c>
      <c r="AP746" s="18">
        <v>1.0138888888888888</v>
      </c>
      <c r="AQ746" s="19">
        <f>IF(PaquetesTramos_estados_1[[#This Row],[estado_paquete]]="Empaquetado","listo",PaquetesTramos_estados_1[[#This Row],[pagado]]+(PaquetesTramos_estados_1[[#This Row],[Lead Time]]-1))</f>
        <v>45438.881793981483</v>
      </c>
      <c r="AR746" s="16" t="e">
        <f ca="1">IF(PaquetesTramos_estados_1[[#This Row],[estado_paquete]]="empaquetado","listo",TEXT((DAY(TODAY())-DAY(PaquetesTramos_estados_1[[#This Row],[pagado]])),"dd")&amp;" Dias")</f>
        <v>#VALUE!</v>
      </c>
      <c r="AS7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746" s="19" t="str">
        <f t="shared" si="11"/>
        <v>20:49</v>
      </c>
    </row>
    <row r="747" spans="1:46" x14ac:dyDescent="0.25">
      <c r="A747" s="14" t="s">
        <v>2581</v>
      </c>
      <c r="B747" s="14" t="s">
        <v>17</v>
      </c>
      <c r="C747" s="14" t="s">
        <v>288</v>
      </c>
      <c r="D747" s="14" t="s">
        <v>81</v>
      </c>
      <c r="E747" s="14" t="s">
        <v>82</v>
      </c>
      <c r="F747" s="14" t="s">
        <v>82</v>
      </c>
      <c r="G747" s="14" t="s">
        <v>30</v>
      </c>
      <c r="H747" s="14" t="s">
        <v>288</v>
      </c>
      <c r="I747" s="14" t="s">
        <v>288</v>
      </c>
      <c r="J747" s="15">
        <v>45443</v>
      </c>
      <c r="K747" s="14" t="s">
        <v>2582</v>
      </c>
      <c r="L747" s="16">
        <v>45439.353298611109</v>
      </c>
      <c r="M747" s="16"/>
      <c r="N747" s="16"/>
      <c r="O747" s="14" t="s">
        <v>288</v>
      </c>
      <c r="P747" s="14" t="s">
        <v>288</v>
      </c>
      <c r="Q747" s="14" t="s">
        <v>288</v>
      </c>
      <c r="R747" s="14" t="s">
        <v>288</v>
      </c>
      <c r="S747" s="14" t="s">
        <v>288</v>
      </c>
      <c r="T747" s="14" t="s">
        <v>17</v>
      </c>
      <c r="U747" s="14" t="s">
        <v>144</v>
      </c>
      <c r="V747" s="14" t="s">
        <v>87</v>
      </c>
      <c r="W747" s="14" t="s">
        <v>288</v>
      </c>
      <c r="X747" s="14" t="s">
        <v>288</v>
      </c>
      <c r="Y747" s="14" t="s">
        <v>288</v>
      </c>
      <c r="Z747" s="14" t="s">
        <v>288</v>
      </c>
      <c r="AA747" s="14" t="s">
        <v>7</v>
      </c>
      <c r="AB747" s="14" t="s">
        <v>2583</v>
      </c>
      <c r="AC747" s="14" t="s">
        <v>8</v>
      </c>
      <c r="AD747" s="14" t="s">
        <v>27</v>
      </c>
      <c r="AE747" s="14" t="s">
        <v>5</v>
      </c>
      <c r="AF747" s="14" t="s">
        <v>290</v>
      </c>
      <c r="AG747" s="14" t="s">
        <v>291</v>
      </c>
      <c r="AH747" s="14" t="s">
        <v>2584</v>
      </c>
      <c r="AI747">
        <v>48484484</v>
      </c>
      <c r="AJ747" s="16">
        <v>45439.353298611109</v>
      </c>
      <c r="AK747">
        <v>1</v>
      </c>
      <c r="AL747">
        <v>126.44</v>
      </c>
      <c r="AM747">
        <v>22.76</v>
      </c>
      <c r="AN747">
        <v>149.19999999999999</v>
      </c>
      <c r="AO747" s="14" t="e">
        <f>VLOOKUP(PaquetesTramos_estados_1[[#This Row],[tienda_stock]],#REF!,2,0)</f>
        <v>#REF!</v>
      </c>
      <c r="AP747" s="18">
        <v>1.0138888888888888</v>
      </c>
      <c r="AQ747" s="19">
        <f>IF(PaquetesTramos_estados_1[[#This Row],[estado_paquete]]="Empaquetado","listo",PaquetesTramos_estados_1[[#This Row],[pagado]]+(PaquetesTramos_estados_1[[#This Row],[Lead Time]]-1))</f>
        <v>45439.3671875</v>
      </c>
      <c r="AR747" s="16" t="e">
        <f ca="1">IF(PaquetesTramos_estados_1[[#This Row],[estado_paquete]]="empaquetado","listo",TEXT((DAY(TODAY())-DAY(PaquetesTramos_estados_1[[#This Row],[pagado]])),"dd")&amp;" Dias")</f>
        <v>#VALUE!</v>
      </c>
      <c r="AS7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747" s="19" t="str">
        <f t="shared" si="11"/>
        <v>08:28</v>
      </c>
    </row>
    <row r="748" spans="1:46" x14ac:dyDescent="0.25">
      <c r="A748" s="14" t="s">
        <v>2585</v>
      </c>
      <c r="B748" s="14" t="s">
        <v>292</v>
      </c>
      <c r="C748" s="14" t="s">
        <v>293</v>
      </c>
      <c r="D748" s="14" t="s">
        <v>1</v>
      </c>
      <c r="E748" s="14" t="s">
        <v>1</v>
      </c>
      <c r="F748" s="14" t="s">
        <v>128</v>
      </c>
      <c r="G748" s="14" t="s">
        <v>30</v>
      </c>
      <c r="H748" s="14" t="s">
        <v>2586</v>
      </c>
      <c r="I748" s="14" t="s">
        <v>288</v>
      </c>
      <c r="J748" s="15">
        <v>45441</v>
      </c>
      <c r="K748" s="14" t="s">
        <v>2587</v>
      </c>
      <c r="L748" s="16">
        <v>45439.429363425923</v>
      </c>
      <c r="M748" s="16">
        <v>45440.312303240738</v>
      </c>
      <c r="N748" s="16"/>
      <c r="O748" s="14" t="s">
        <v>288</v>
      </c>
      <c r="P748" s="14" t="s">
        <v>288</v>
      </c>
      <c r="Q748" s="14" t="s">
        <v>288</v>
      </c>
      <c r="R748" s="14" t="s">
        <v>288</v>
      </c>
      <c r="S748" s="14" t="s">
        <v>288</v>
      </c>
      <c r="T748" s="14" t="s">
        <v>292</v>
      </c>
      <c r="U748" s="14" t="s">
        <v>41</v>
      </c>
      <c r="V748" s="14" t="s">
        <v>6</v>
      </c>
      <c r="W748" s="14" t="s">
        <v>293</v>
      </c>
      <c r="X748" s="14" t="s">
        <v>1</v>
      </c>
      <c r="Y748" s="14" t="s">
        <v>1</v>
      </c>
      <c r="Z748" s="14" t="s">
        <v>128</v>
      </c>
      <c r="AA748" s="14" t="s">
        <v>7</v>
      </c>
      <c r="AB748" s="14" t="s">
        <v>2588</v>
      </c>
      <c r="AC748" s="14" t="s">
        <v>8</v>
      </c>
      <c r="AD748" s="14" t="s">
        <v>27</v>
      </c>
      <c r="AE748" s="14" t="s">
        <v>5</v>
      </c>
      <c r="AF748" s="14" t="s">
        <v>290</v>
      </c>
      <c r="AG748" s="14" t="s">
        <v>291</v>
      </c>
      <c r="AH748" s="14" t="s">
        <v>2589</v>
      </c>
      <c r="AI748">
        <v>9419495</v>
      </c>
      <c r="AJ748" s="16">
        <v>45439.429363425923</v>
      </c>
      <c r="AK748">
        <v>1</v>
      </c>
      <c r="AL748">
        <v>24.92</v>
      </c>
      <c r="AM748">
        <v>4.4800000000000004</v>
      </c>
      <c r="AN748">
        <v>29.4</v>
      </c>
      <c r="AO748" s="14" t="e">
        <f>VLOOKUP(PaquetesTramos_estados_1[[#This Row],[tienda_stock]],#REF!,2,0)</f>
        <v>#REF!</v>
      </c>
      <c r="AP748" s="18">
        <v>1.0138888888888888</v>
      </c>
      <c r="AQ748" s="19" t="str">
        <f>IF(PaquetesTramos_estados_1[[#This Row],[estado_paquete]]="Empaquetado","listo",PaquetesTramos_estados_1[[#This Row],[pagado]]+(PaquetesTramos_estados_1[[#This Row],[Lead Time]]-1))</f>
        <v>listo</v>
      </c>
      <c r="AR748" s="16" t="str">
        <f ca="1">IF(PaquetesTramos_estados_1[[#This Row],[estado_paquete]]="empaquetado","listo",TEXT((DAY(TODAY())-DAY(PaquetesTramos_estados_1[[#This Row],[pagado]])),"dd")&amp;" Dias")</f>
        <v>listo</v>
      </c>
      <c r="AS748" s="14" t="str">
        <f ca="1">IF(PaquetesTramos_estados_1[[#This Row],[estado_paquete]]="Empaquetado","listo",IF(NOW()&lt;PaquetesTramos_estados_1[[#This Row],[TimeLimite]],"Dentro de Tiempo","Fuera de Tiempo"))</f>
        <v>listo</v>
      </c>
      <c r="AT748" s="19" t="str">
        <f t="shared" si="11"/>
        <v>10:18</v>
      </c>
    </row>
    <row r="749" spans="1:46" x14ac:dyDescent="0.25">
      <c r="A749" s="14" t="s">
        <v>2590</v>
      </c>
      <c r="B749" s="14" t="s">
        <v>292</v>
      </c>
      <c r="C749" s="14" t="s">
        <v>34</v>
      </c>
      <c r="D749" s="14" t="s">
        <v>64</v>
      </c>
      <c r="E749" s="14" t="s">
        <v>112</v>
      </c>
      <c r="F749" s="14" t="s">
        <v>112</v>
      </c>
      <c r="G749" s="14" t="s">
        <v>35</v>
      </c>
      <c r="H749" s="14" t="s">
        <v>288</v>
      </c>
      <c r="I749" s="14" t="s">
        <v>288</v>
      </c>
      <c r="J749" s="15">
        <v>45443</v>
      </c>
      <c r="K749" s="14" t="s">
        <v>2591</v>
      </c>
      <c r="L749" s="16">
        <v>45439.44</v>
      </c>
      <c r="M749" s="16">
        <v>45439.6874537037</v>
      </c>
      <c r="N749" s="16"/>
      <c r="O749" s="14" t="s">
        <v>288</v>
      </c>
      <c r="P749" s="14" t="s">
        <v>288</v>
      </c>
      <c r="Q749" s="14" t="s">
        <v>288</v>
      </c>
      <c r="R749" s="14" t="s">
        <v>288</v>
      </c>
      <c r="S749" s="14" t="s">
        <v>288</v>
      </c>
      <c r="T749" s="14" t="s">
        <v>292</v>
      </c>
      <c r="U749" s="14" t="s">
        <v>5</v>
      </c>
      <c r="V749" s="14" t="s">
        <v>6</v>
      </c>
      <c r="W749" s="14" t="s">
        <v>34</v>
      </c>
      <c r="X749" s="14" t="s">
        <v>64</v>
      </c>
      <c r="Y749" s="14" t="s">
        <v>112</v>
      </c>
      <c r="Z749" s="14" t="s">
        <v>112</v>
      </c>
      <c r="AA749" s="14" t="s">
        <v>56</v>
      </c>
      <c r="AB749" s="14" t="s">
        <v>2592</v>
      </c>
      <c r="AC749" s="14" t="s">
        <v>8</v>
      </c>
      <c r="AD749" s="14" t="s">
        <v>10</v>
      </c>
      <c r="AE749" s="14" t="s">
        <v>34</v>
      </c>
      <c r="AF749" s="14" t="s">
        <v>290</v>
      </c>
      <c r="AG749" s="14" t="s">
        <v>291</v>
      </c>
      <c r="AH749" s="14" t="s">
        <v>2593</v>
      </c>
      <c r="AI749">
        <v>31677157</v>
      </c>
      <c r="AJ749" s="16">
        <v>45439.44</v>
      </c>
      <c r="AK749">
        <v>2</v>
      </c>
      <c r="AL749">
        <v>441.95</v>
      </c>
      <c r="AM749">
        <v>79.55</v>
      </c>
      <c r="AN749">
        <v>521.5</v>
      </c>
      <c r="AO749" s="14" t="e">
        <f>VLOOKUP(PaquetesTramos_estados_1[[#This Row],[tienda_stock]],#REF!,2,0)</f>
        <v>#REF!</v>
      </c>
      <c r="AP749" s="18">
        <v>1.0138888888888888</v>
      </c>
      <c r="AQ749" s="19" t="str">
        <f>IF(PaquetesTramos_estados_1[[#This Row],[estado_paquete]]="Empaquetado","listo",PaquetesTramos_estados_1[[#This Row],[pagado]]+(PaquetesTramos_estados_1[[#This Row],[Lead Time]]-1))</f>
        <v>listo</v>
      </c>
      <c r="AR749" s="16" t="str">
        <f ca="1">IF(PaquetesTramos_estados_1[[#This Row],[estado_paquete]]="empaquetado","listo",TEXT((DAY(TODAY())-DAY(PaquetesTramos_estados_1[[#This Row],[pagado]])),"dd")&amp;" Dias")</f>
        <v>listo</v>
      </c>
      <c r="AS749" s="14" t="str">
        <f ca="1">IF(PaquetesTramos_estados_1[[#This Row],[estado_paquete]]="Empaquetado","listo",IF(NOW()&lt;PaquetesTramos_estados_1[[#This Row],[TimeLimite]],"Dentro de Tiempo","Fuera de Tiempo"))</f>
        <v>listo</v>
      </c>
      <c r="AT749" s="19" t="str">
        <f t="shared" si="11"/>
        <v>10:33</v>
      </c>
    </row>
    <row r="750" spans="1:46" x14ac:dyDescent="0.25">
      <c r="A750" s="14" t="s">
        <v>2594</v>
      </c>
      <c r="B750" s="14" t="s">
        <v>17</v>
      </c>
      <c r="C750" s="14" t="s">
        <v>5</v>
      </c>
      <c r="D750" s="14" t="s">
        <v>1</v>
      </c>
      <c r="E750" s="14" t="s">
        <v>1</v>
      </c>
      <c r="F750" s="14" t="s">
        <v>19</v>
      </c>
      <c r="G750" s="14" t="s">
        <v>3</v>
      </c>
      <c r="H750" s="14" t="s">
        <v>288</v>
      </c>
      <c r="I750" s="14" t="s">
        <v>288</v>
      </c>
      <c r="J750" s="15">
        <v>45443</v>
      </c>
      <c r="K750" s="14" t="s">
        <v>2595</v>
      </c>
      <c r="L750" s="16">
        <v>45439.4690162037</v>
      </c>
      <c r="M750" s="16"/>
      <c r="N750" s="16"/>
      <c r="O750" s="14" t="s">
        <v>288</v>
      </c>
      <c r="P750" s="14" t="s">
        <v>288</v>
      </c>
      <c r="Q750" s="14" t="s">
        <v>288</v>
      </c>
      <c r="R750" s="14" t="s">
        <v>288</v>
      </c>
      <c r="S750" s="14" t="s">
        <v>288</v>
      </c>
      <c r="T750" s="14" t="s">
        <v>17</v>
      </c>
      <c r="U750" s="14" t="s">
        <v>18</v>
      </c>
      <c r="V750" s="14" t="s">
        <v>6</v>
      </c>
      <c r="W750" s="14" t="s">
        <v>34</v>
      </c>
      <c r="X750" s="14" t="s">
        <v>64</v>
      </c>
      <c r="Y750" s="14" t="s">
        <v>112</v>
      </c>
      <c r="Z750" s="14" t="s">
        <v>112</v>
      </c>
      <c r="AA750" s="14" t="s">
        <v>7</v>
      </c>
      <c r="AB750" s="14" t="s">
        <v>2596</v>
      </c>
      <c r="AC750" s="14" t="s">
        <v>8</v>
      </c>
      <c r="AD750" s="14" t="s">
        <v>10</v>
      </c>
      <c r="AE750" s="14" t="s">
        <v>24</v>
      </c>
      <c r="AF750" s="14" t="s">
        <v>290</v>
      </c>
      <c r="AG750" s="14" t="s">
        <v>291</v>
      </c>
      <c r="AH750" s="14" t="s">
        <v>2597</v>
      </c>
      <c r="AI750">
        <v>32131294</v>
      </c>
      <c r="AJ750" s="16">
        <v>45439.4690162037</v>
      </c>
      <c r="AK750">
        <v>1</v>
      </c>
      <c r="AL750">
        <v>140</v>
      </c>
      <c r="AM750">
        <v>25.2</v>
      </c>
      <c r="AN750">
        <v>165.2</v>
      </c>
      <c r="AO750" s="14" t="e">
        <f>VLOOKUP(PaquetesTramos_estados_1[[#This Row],[tienda_stock]],#REF!,2,0)</f>
        <v>#REF!</v>
      </c>
      <c r="AP750" s="18">
        <v>1.0138888888888888</v>
      </c>
      <c r="AQ750" s="19">
        <f>IF(PaquetesTramos_estados_1[[#This Row],[estado_paquete]]="Empaquetado","listo",PaquetesTramos_estados_1[[#This Row],[pagado]]+(PaquetesTramos_estados_1[[#This Row],[Lead Time]]-1))</f>
        <v>45439.482905092591</v>
      </c>
      <c r="AR750" s="16" t="e">
        <f ca="1">IF(PaquetesTramos_estados_1[[#This Row],[estado_paquete]]="empaquetado","listo",TEXT((DAY(TODAY())-DAY(PaquetesTramos_estados_1[[#This Row],[pagado]])),"dd")&amp;" Dias")</f>
        <v>#VALUE!</v>
      </c>
      <c r="AS7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0" s="19" t="str">
        <f t="shared" si="11"/>
        <v>11:15</v>
      </c>
    </row>
    <row r="751" spans="1:46" x14ac:dyDescent="0.25">
      <c r="A751" s="14" t="s">
        <v>2598</v>
      </c>
      <c r="B751" s="14" t="s">
        <v>292</v>
      </c>
      <c r="C751" s="14" t="s">
        <v>95</v>
      </c>
      <c r="D751" s="14" t="s">
        <v>96</v>
      </c>
      <c r="E751" s="14" t="s">
        <v>97</v>
      </c>
      <c r="F751" s="14" t="s">
        <v>98</v>
      </c>
      <c r="G751" s="14" t="s">
        <v>35</v>
      </c>
      <c r="H751" s="14" t="s">
        <v>288</v>
      </c>
      <c r="I751" s="14" t="s">
        <v>288</v>
      </c>
      <c r="J751" s="15">
        <v>45444</v>
      </c>
      <c r="K751" s="14" t="s">
        <v>2599</v>
      </c>
      <c r="L751" s="16">
        <v>45439.569479166668</v>
      </c>
      <c r="M751" s="16">
        <v>45439.738530092596</v>
      </c>
      <c r="N751" s="16"/>
      <c r="O751" s="14" t="s">
        <v>288</v>
      </c>
      <c r="P751" s="14" t="s">
        <v>288</v>
      </c>
      <c r="Q751" s="14" t="s">
        <v>288</v>
      </c>
      <c r="R751" s="14" t="s">
        <v>288</v>
      </c>
      <c r="S751" s="14" t="s">
        <v>288</v>
      </c>
      <c r="T751" s="14" t="s">
        <v>292</v>
      </c>
      <c r="U751" s="14" t="s">
        <v>5</v>
      </c>
      <c r="V751" s="14" t="s">
        <v>6</v>
      </c>
      <c r="W751" s="14" t="s">
        <v>95</v>
      </c>
      <c r="X751" s="14" t="s">
        <v>96</v>
      </c>
      <c r="Y751" s="14" t="s">
        <v>97</v>
      </c>
      <c r="Z751" s="14" t="s">
        <v>98</v>
      </c>
      <c r="AA751" s="14" t="s">
        <v>56</v>
      </c>
      <c r="AB751" s="14" t="s">
        <v>2600</v>
      </c>
      <c r="AC751" s="14" t="s">
        <v>8</v>
      </c>
      <c r="AD751" s="14" t="s">
        <v>32</v>
      </c>
      <c r="AE751" s="14" t="s">
        <v>5</v>
      </c>
      <c r="AF751" s="14" t="s">
        <v>290</v>
      </c>
      <c r="AG751" s="14" t="s">
        <v>291</v>
      </c>
      <c r="AH751" s="14" t="s">
        <v>2601</v>
      </c>
      <c r="AI751">
        <v>42775104</v>
      </c>
      <c r="AJ751" s="16">
        <v>45439.569479166668</v>
      </c>
      <c r="AK751">
        <v>5</v>
      </c>
      <c r="AL751">
        <v>511.95</v>
      </c>
      <c r="AM751">
        <v>92.15</v>
      </c>
      <c r="AN751">
        <v>604.1</v>
      </c>
      <c r="AO751" s="14" t="e">
        <f>VLOOKUP(PaquetesTramos_estados_1[[#This Row],[tienda_stock]],#REF!,2,0)</f>
        <v>#REF!</v>
      </c>
      <c r="AP751" s="18">
        <v>1.0138888888888888</v>
      </c>
      <c r="AQ751" s="19" t="str">
        <f>IF(PaquetesTramos_estados_1[[#This Row],[estado_paquete]]="Empaquetado","listo",PaquetesTramos_estados_1[[#This Row],[pagado]]+(PaquetesTramos_estados_1[[#This Row],[Lead Time]]-1))</f>
        <v>listo</v>
      </c>
      <c r="AR751" s="16" t="str">
        <f ca="1">IF(PaquetesTramos_estados_1[[#This Row],[estado_paquete]]="empaquetado","listo",TEXT((DAY(TODAY())-DAY(PaquetesTramos_estados_1[[#This Row],[pagado]])),"dd")&amp;" Dias")</f>
        <v>listo</v>
      </c>
      <c r="AS751" s="14" t="str">
        <f ca="1">IF(PaquetesTramos_estados_1[[#This Row],[estado_paquete]]="Empaquetado","listo",IF(NOW()&lt;PaquetesTramos_estados_1[[#This Row],[TimeLimite]],"Dentro de Tiempo","Fuera de Tiempo"))</f>
        <v>listo</v>
      </c>
      <c r="AT751" s="19" t="str">
        <f t="shared" si="11"/>
        <v>13:40</v>
      </c>
    </row>
    <row r="752" spans="1:46" x14ac:dyDescent="0.25">
      <c r="A752" s="14" t="s">
        <v>2602</v>
      </c>
      <c r="B752" s="14" t="s">
        <v>292</v>
      </c>
      <c r="C752" s="14" t="s">
        <v>5</v>
      </c>
      <c r="D752" s="14" t="s">
        <v>1</v>
      </c>
      <c r="E752" s="14" t="s">
        <v>1</v>
      </c>
      <c r="F752" s="14" t="s">
        <v>19</v>
      </c>
      <c r="G752" s="14" t="s">
        <v>332</v>
      </c>
      <c r="H752" s="14" t="s">
        <v>288</v>
      </c>
      <c r="I752" s="14" t="s">
        <v>288</v>
      </c>
      <c r="J752" s="15">
        <v>45443</v>
      </c>
      <c r="K752" s="14" t="s">
        <v>2603</v>
      </c>
      <c r="L752" s="16">
        <v>45439.698333333334</v>
      </c>
      <c r="M752" s="16">
        <v>45439.884398148148</v>
      </c>
      <c r="N752" s="16"/>
      <c r="O752" s="14" t="s">
        <v>288</v>
      </c>
      <c r="P752" s="14" t="s">
        <v>288</v>
      </c>
      <c r="Q752" s="14" t="s">
        <v>288</v>
      </c>
      <c r="R752" s="14" t="s">
        <v>288</v>
      </c>
      <c r="S752" s="14" t="s">
        <v>288</v>
      </c>
      <c r="T752" s="14" t="s">
        <v>292</v>
      </c>
      <c r="U752" s="14" t="s">
        <v>161</v>
      </c>
      <c r="V752" s="14" t="s">
        <v>6</v>
      </c>
      <c r="W752" s="14" t="s">
        <v>43</v>
      </c>
      <c r="X752" s="14" t="s">
        <v>1</v>
      </c>
      <c r="Y752" s="14" t="s">
        <v>137</v>
      </c>
      <c r="Z752" s="14" t="s">
        <v>138</v>
      </c>
      <c r="AA752" s="14" t="s">
        <v>7</v>
      </c>
      <c r="AB752" s="14" t="s">
        <v>2604</v>
      </c>
      <c r="AC752" s="14" t="s">
        <v>8</v>
      </c>
      <c r="AD752" s="14" t="s">
        <v>10</v>
      </c>
      <c r="AE752" s="14" t="s">
        <v>43</v>
      </c>
      <c r="AF752" s="14" t="s">
        <v>290</v>
      </c>
      <c r="AG752" s="14" t="s">
        <v>291</v>
      </c>
      <c r="AH752" s="14" t="s">
        <v>2605</v>
      </c>
      <c r="AI752">
        <v>44513514</v>
      </c>
      <c r="AJ752" s="16">
        <v>45439.698333333334</v>
      </c>
      <c r="AK752">
        <v>2</v>
      </c>
      <c r="AL752">
        <v>75.92</v>
      </c>
      <c r="AM752">
        <v>13.68</v>
      </c>
      <c r="AN752">
        <v>89.6</v>
      </c>
      <c r="AO752" s="14" t="e">
        <f>VLOOKUP(PaquetesTramos_estados_1[[#This Row],[tienda_stock]],#REF!,2,0)</f>
        <v>#REF!</v>
      </c>
      <c r="AP752" s="18">
        <v>1.0138888888888888</v>
      </c>
      <c r="AQ752" s="19" t="str">
        <f>IF(PaquetesTramos_estados_1[[#This Row],[estado_paquete]]="Empaquetado","listo",PaquetesTramos_estados_1[[#This Row],[pagado]]+(PaquetesTramos_estados_1[[#This Row],[Lead Time]]-1))</f>
        <v>listo</v>
      </c>
      <c r="AR752" s="16" t="str">
        <f ca="1">IF(PaquetesTramos_estados_1[[#This Row],[estado_paquete]]="empaquetado","listo",TEXT((DAY(TODAY())-DAY(PaquetesTramos_estados_1[[#This Row],[pagado]])),"dd")&amp;" Dias")</f>
        <v>listo</v>
      </c>
      <c r="AS752" s="14" t="str">
        <f ca="1">IF(PaquetesTramos_estados_1[[#This Row],[estado_paquete]]="Empaquetado","listo",IF(NOW()&lt;PaquetesTramos_estados_1[[#This Row],[TimeLimite]],"Dentro de Tiempo","Fuera de Tiempo"))</f>
        <v>listo</v>
      </c>
      <c r="AT752" s="19" t="str">
        <f t="shared" si="11"/>
        <v>16:45</v>
      </c>
    </row>
    <row r="753" spans="1:46" x14ac:dyDescent="0.25">
      <c r="A753" s="14" t="s">
        <v>2606</v>
      </c>
      <c r="B753" s="14" t="s">
        <v>20</v>
      </c>
      <c r="C753" s="14" t="s">
        <v>130</v>
      </c>
      <c r="D753" s="14" t="s">
        <v>96</v>
      </c>
      <c r="E753" s="14" t="s">
        <v>131</v>
      </c>
      <c r="F753" s="14" t="s">
        <v>131</v>
      </c>
      <c r="G753" s="14" t="s">
        <v>35</v>
      </c>
      <c r="H753" s="14" t="s">
        <v>288</v>
      </c>
      <c r="I753" s="14" t="s">
        <v>288</v>
      </c>
      <c r="J753" s="15">
        <v>45447</v>
      </c>
      <c r="K753" s="14" t="s">
        <v>2607</v>
      </c>
      <c r="L753" s="16">
        <v>45439.791446759256</v>
      </c>
      <c r="M753" s="16"/>
      <c r="N753" s="16"/>
      <c r="O753" s="14" t="s">
        <v>288</v>
      </c>
      <c r="P753" s="14" t="s">
        <v>288</v>
      </c>
      <c r="Q753" s="14" t="s">
        <v>288</v>
      </c>
      <c r="R753" s="14" t="s">
        <v>288</v>
      </c>
      <c r="S753" s="14" t="s">
        <v>288</v>
      </c>
      <c r="T753" s="14" t="s">
        <v>20</v>
      </c>
      <c r="U753" s="14" t="s">
        <v>5</v>
      </c>
      <c r="V753" s="14" t="s">
        <v>6</v>
      </c>
      <c r="W753" s="14" t="s">
        <v>130</v>
      </c>
      <c r="X753" s="14" t="s">
        <v>96</v>
      </c>
      <c r="Y753" s="14" t="s">
        <v>131</v>
      </c>
      <c r="Z753" s="14" t="s">
        <v>131</v>
      </c>
      <c r="AA753" s="14" t="s">
        <v>7</v>
      </c>
      <c r="AB753" s="14" t="s">
        <v>2608</v>
      </c>
      <c r="AC753" s="14" t="s">
        <v>8</v>
      </c>
      <c r="AD753" s="14" t="s">
        <v>9</v>
      </c>
      <c r="AE753" s="14" t="s">
        <v>130</v>
      </c>
      <c r="AF753" s="14" t="s">
        <v>296</v>
      </c>
      <c r="AG753" s="14" t="s">
        <v>291</v>
      </c>
      <c r="AH753" s="14" t="s">
        <v>2609</v>
      </c>
      <c r="AI753">
        <v>46157117</v>
      </c>
      <c r="AJ753" s="16">
        <v>45439.791446759256</v>
      </c>
      <c r="AK753">
        <v>1</v>
      </c>
      <c r="AL753">
        <v>193</v>
      </c>
      <c r="AM753">
        <v>0</v>
      </c>
      <c r="AN753">
        <v>193</v>
      </c>
      <c r="AO753" s="14" t="e">
        <f>VLOOKUP(PaquetesTramos_estados_1[[#This Row],[tienda_stock]],#REF!,2,0)</f>
        <v>#REF!</v>
      </c>
      <c r="AP753" s="18">
        <v>1.0138888888888888</v>
      </c>
      <c r="AQ753" s="19">
        <f>IF(PaquetesTramos_estados_1[[#This Row],[estado_paquete]]="Empaquetado","listo",PaquetesTramos_estados_1[[#This Row],[pagado]]+(PaquetesTramos_estados_1[[#This Row],[Lead Time]]-1))</f>
        <v>45439.805335648147</v>
      </c>
      <c r="AR753" s="16" t="e">
        <f ca="1">IF(PaquetesTramos_estados_1[[#This Row],[estado_paquete]]="empaquetado","listo",TEXT((DAY(TODAY())-DAY(PaquetesTramos_estados_1[[#This Row],[pagado]])),"dd")&amp;" Dias")</f>
        <v>#VALUE!</v>
      </c>
      <c r="AS7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3" s="19" t="str">
        <f t="shared" si="11"/>
        <v>18:59</v>
      </c>
    </row>
    <row r="754" spans="1:46" x14ac:dyDescent="0.25">
      <c r="A754" s="14" t="s">
        <v>2610</v>
      </c>
      <c r="B754" s="14" t="s">
        <v>20</v>
      </c>
      <c r="C754" s="14" t="s">
        <v>130</v>
      </c>
      <c r="D754" s="14" t="s">
        <v>96</v>
      </c>
      <c r="E754" s="14" t="s">
        <v>131</v>
      </c>
      <c r="F754" s="14" t="s">
        <v>131</v>
      </c>
      <c r="G754" s="14" t="s">
        <v>35</v>
      </c>
      <c r="H754" s="14" t="s">
        <v>288</v>
      </c>
      <c r="I754" s="14" t="s">
        <v>288</v>
      </c>
      <c r="J754" s="15">
        <v>45447</v>
      </c>
      <c r="K754" s="14" t="s">
        <v>2611</v>
      </c>
      <c r="L754" s="16">
        <v>45439.808749999997</v>
      </c>
      <c r="M754" s="16"/>
      <c r="N754" s="16"/>
      <c r="O754" s="14" t="s">
        <v>288</v>
      </c>
      <c r="P754" s="14" t="s">
        <v>288</v>
      </c>
      <c r="Q754" s="14" t="s">
        <v>288</v>
      </c>
      <c r="R754" s="14" t="s">
        <v>288</v>
      </c>
      <c r="S754" s="14" t="s">
        <v>288</v>
      </c>
      <c r="T754" s="14" t="s">
        <v>20</v>
      </c>
      <c r="U754" s="14" t="s">
        <v>5</v>
      </c>
      <c r="V754" s="14" t="s">
        <v>6</v>
      </c>
      <c r="W754" s="14" t="s">
        <v>130</v>
      </c>
      <c r="X754" s="14" t="s">
        <v>96</v>
      </c>
      <c r="Y754" s="14" t="s">
        <v>131</v>
      </c>
      <c r="Z754" s="14" t="s">
        <v>131</v>
      </c>
      <c r="AA754" s="14" t="s">
        <v>7</v>
      </c>
      <c r="AB754" s="14" t="s">
        <v>2612</v>
      </c>
      <c r="AC754" s="14" t="s">
        <v>8</v>
      </c>
      <c r="AD754" s="14" t="s">
        <v>9</v>
      </c>
      <c r="AE754" s="14" t="s">
        <v>130</v>
      </c>
      <c r="AF754" s="14" t="s">
        <v>296</v>
      </c>
      <c r="AG754" s="14" t="s">
        <v>291</v>
      </c>
      <c r="AH754" s="14" t="s">
        <v>2613</v>
      </c>
      <c r="AI754">
        <v>826680</v>
      </c>
      <c r="AJ754" s="16">
        <v>45439.808749999997</v>
      </c>
      <c r="AK754">
        <v>1</v>
      </c>
      <c r="AL754">
        <v>243.2</v>
      </c>
      <c r="AM754">
        <v>0</v>
      </c>
      <c r="AN754">
        <v>243.2</v>
      </c>
      <c r="AO754" s="14" t="e">
        <f>VLOOKUP(PaquetesTramos_estados_1[[#This Row],[tienda_stock]],#REF!,2,0)</f>
        <v>#REF!</v>
      </c>
      <c r="AP754" s="18">
        <v>1.0138888888888888</v>
      </c>
      <c r="AQ754" s="19">
        <f>IF(PaquetesTramos_estados_1[[#This Row],[estado_paquete]]="Empaquetado","listo",PaquetesTramos_estados_1[[#This Row],[pagado]]+(PaquetesTramos_estados_1[[#This Row],[Lead Time]]-1))</f>
        <v>45439.822638888887</v>
      </c>
      <c r="AR754" s="16" t="e">
        <f ca="1">IF(PaquetesTramos_estados_1[[#This Row],[estado_paquete]]="empaquetado","listo",TEXT((DAY(TODAY())-DAY(PaquetesTramos_estados_1[[#This Row],[pagado]])),"dd")&amp;" Dias")</f>
        <v>#VALUE!</v>
      </c>
      <c r="AS7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4" s="19" t="str">
        <f t="shared" si="11"/>
        <v>19:24</v>
      </c>
    </row>
    <row r="755" spans="1:46" x14ac:dyDescent="0.25">
      <c r="A755" s="14" t="s">
        <v>2614</v>
      </c>
      <c r="B755" s="14" t="s">
        <v>17</v>
      </c>
      <c r="C755" s="14" t="s">
        <v>293</v>
      </c>
      <c r="D755" s="14" t="s">
        <v>1</v>
      </c>
      <c r="E755" s="14" t="s">
        <v>1</v>
      </c>
      <c r="F755" s="14" t="s">
        <v>128</v>
      </c>
      <c r="G755" s="14" t="s">
        <v>288</v>
      </c>
      <c r="H755" s="14" t="s">
        <v>288</v>
      </c>
      <c r="I755" s="14" t="s">
        <v>288</v>
      </c>
      <c r="J755" s="15">
        <v>45439</v>
      </c>
      <c r="K755" s="14" t="s">
        <v>2615</v>
      </c>
      <c r="L755" s="16">
        <v>45439.865046296298</v>
      </c>
      <c r="M755" s="16"/>
      <c r="N755" s="16"/>
      <c r="O755" s="14" t="s">
        <v>288</v>
      </c>
      <c r="P755" s="14" t="s">
        <v>288</v>
      </c>
      <c r="Q755" s="14" t="s">
        <v>288</v>
      </c>
      <c r="R755" s="14" t="s">
        <v>288</v>
      </c>
      <c r="S755" s="14" t="s">
        <v>288</v>
      </c>
      <c r="T755" s="14" t="s">
        <v>17</v>
      </c>
      <c r="U755" s="14" t="s">
        <v>293</v>
      </c>
      <c r="V755" s="14" t="s">
        <v>85</v>
      </c>
      <c r="W755" s="14" t="s">
        <v>293</v>
      </c>
      <c r="X755" s="14" t="s">
        <v>1</v>
      </c>
      <c r="Y755" s="14" t="s">
        <v>1</v>
      </c>
      <c r="Z755" s="14" t="s">
        <v>128</v>
      </c>
      <c r="AA755" s="14" t="s">
        <v>7</v>
      </c>
      <c r="AB755" s="14" t="s">
        <v>2616</v>
      </c>
      <c r="AC755" s="14" t="s">
        <v>8</v>
      </c>
      <c r="AD755" s="14" t="s">
        <v>88</v>
      </c>
      <c r="AE755" s="14" t="s">
        <v>5</v>
      </c>
      <c r="AF755" s="14" t="s">
        <v>290</v>
      </c>
      <c r="AG755" s="14" t="s">
        <v>291</v>
      </c>
      <c r="AH755" s="14" t="s">
        <v>2617</v>
      </c>
      <c r="AI755">
        <v>70476632</v>
      </c>
      <c r="AJ755" s="16">
        <v>45439.865046296298</v>
      </c>
      <c r="AK755">
        <v>1</v>
      </c>
      <c r="AL755">
        <v>33.81</v>
      </c>
      <c r="AM755">
        <v>6.09</v>
      </c>
      <c r="AN755">
        <v>39.9</v>
      </c>
      <c r="AO755" s="14" t="e">
        <f>VLOOKUP(PaquetesTramos_estados_1[[#This Row],[tienda_stock]],#REF!,2,0)</f>
        <v>#REF!</v>
      </c>
      <c r="AP755" s="18">
        <v>1.0138888888888888</v>
      </c>
      <c r="AQ755" s="19">
        <f>IF(PaquetesTramos_estados_1[[#This Row],[estado_paquete]]="Empaquetado","listo",PaquetesTramos_estados_1[[#This Row],[pagado]]+(PaquetesTramos_estados_1[[#This Row],[Lead Time]]-1))</f>
        <v>45439.878935185188</v>
      </c>
      <c r="AR755" s="16" t="e">
        <f ca="1">IF(PaquetesTramos_estados_1[[#This Row],[estado_paquete]]="empaquetado","listo",TEXT((DAY(TODAY())-DAY(PaquetesTramos_estados_1[[#This Row],[pagado]])),"dd")&amp;" Dias")</f>
        <v>#VALUE!</v>
      </c>
      <c r="AS755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5" s="19" t="str">
        <f t="shared" si="11"/>
        <v>20:45</v>
      </c>
    </row>
    <row r="756" spans="1:46" x14ac:dyDescent="0.25">
      <c r="A756" s="14" t="s">
        <v>2618</v>
      </c>
      <c r="B756" s="14" t="s">
        <v>17</v>
      </c>
      <c r="C756" s="14" t="s">
        <v>5</v>
      </c>
      <c r="D756" s="14" t="s">
        <v>1</v>
      </c>
      <c r="E756" s="14" t="s">
        <v>1</v>
      </c>
      <c r="F756" s="14" t="s">
        <v>19</v>
      </c>
      <c r="G756" s="14" t="s">
        <v>3</v>
      </c>
      <c r="H756" s="14" t="s">
        <v>288</v>
      </c>
      <c r="I756" s="14" t="s">
        <v>288</v>
      </c>
      <c r="J756" s="15">
        <v>45440</v>
      </c>
      <c r="K756" s="14" t="s">
        <v>2619</v>
      </c>
      <c r="L756" s="16">
        <v>45439.884201388886</v>
      </c>
      <c r="M756" s="16"/>
      <c r="N756" s="16"/>
      <c r="O756" s="14" t="s">
        <v>288</v>
      </c>
      <c r="P756" s="14" t="s">
        <v>288</v>
      </c>
      <c r="Q756" s="14" t="s">
        <v>288</v>
      </c>
      <c r="R756" s="14" t="s">
        <v>288</v>
      </c>
      <c r="S756" s="14" t="s">
        <v>288</v>
      </c>
      <c r="T756" s="14" t="s">
        <v>17</v>
      </c>
      <c r="U756" s="14" t="s">
        <v>18</v>
      </c>
      <c r="V756" s="14" t="s">
        <v>6</v>
      </c>
      <c r="W756" s="14" t="s">
        <v>177</v>
      </c>
      <c r="X756" s="14" t="s">
        <v>1</v>
      </c>
      <c r="Y756" s="14" t="s">
        <v>1</v>
      </c>
      <c r="Z756" s="14" t="s">
        <v>94</v>
      </c>
      <c r="AA756" s="14" t="s">
        <v>7</v>
      </c>
      <c r="AB756" s="14" t="s">
        <v>2620</v>
      </c>
      <c r="AC756" s="14" t="s">
        <v>8</v>
      </c>
      <c r="AD756" s="14" t="s">
        <v>32</v>
      </c>
      <c r="AE756" s="14" t="s">
        <v>5</v>
      </c>
      <c r="AF756" s="14" t="s">
        <v>290</v>
      </c>
      <c r="AG756" s="14" t="s">
        <v>291</v>
      </c>
      <c r="AH756" s="14" t="s">
        <v>2621</v>
      </c>
      <c r="AI756">
        <v>44152868</v>
      </c>
      <c r="AJ756" s="16">
        <v>45439.884201388886</v>
      </c>
      <c r="AK756">
        <v>1</v>
      </c>
      <c r="AL756">
        <v>279.83</v>
      </c>
      <c r="AM756">
        <v>50.37</v>
      </c>
      <c r="AN756">
        <v>330.2</v>
      </c>
      <c r="AO756" s="14" t="e">
        <f>VLOOKUP(PaquetesTramos_estados_1[[#This Row],[tienda_stock]],#REF!,2,0)</f>
        <v>#REF!</v>
      </c>
      <c r="AP756" s="18">
        <v>1.0138888888888888</v>
      </c>
      <c r="AQ756" s="19">
        <f>IF(PaquetesTramos_estados_1[[#This Row],[estado_paquete]]="Empaquetado","listo",PaquetesTramos_estados_1[[#This Row],[pagado]]+(PaquetesTramos_estados_1[[#This Row],[Lead Time]]-1))</f>
        <v>45439.898090277777</v>
      </c>
      <c r="AR756" s="16" t="e">
        <f ca="1">IF(PaquetesTramos_estados_1[[#This Row],[estado_paquete]]="empaquetado","listo",TEXT((DAY(TODAY())-DAY(PaquetesTramos_estados_1[[#This Row],[pagado]])),"dd")&amp;" Dias")</f>
        <v>#VALUE!</v>
      </c>
      <c r="AS756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6" s="19" t="str">
        <f t="shared" si="11"/>
        <v>21:13</v>
      </c>
    </row>
    <row r="757" spans="1:46" x14ac:dyDescent="0.25">
      <c r="A757" s="14" t="s">
        <v>2622</v>
      </c>
      <c r="B757" s="14" t="s">
        <v>20</v>
      </c>
      <c r="C757" s="14" t="s">
        <v>72</v>
      </c>
      <c r="D757" s="14" t="s">
        <v>73</v>
      </c>
      <c r="E757" s="14" t="s">
        <v>74</v>
      </c>
      <c r="F757" s="14" t="s">
        <v>74</v>
      </c>
      <c r="G757" s="14" t="s">
        <v>35</v>
      </c>
      <c r="H757" s="14" t="s">
        <v>288</v>
      </c>
      <c r="I757" s="14" t="s">
        <v>288</v>
      </c>
      <c r="J757" s="15">
        <v>45443</v>
      </c>
      <c r="K757" s="14" t="s">
        <v>2623</v>
      </c>
      <c r="L757" s="16">
        <v>45439.88690972222</v>
      </c>
      <c r="M757" s="16"/>
      <c r="N757" s="16"/>
      <c r="O757" s="14" t="s">
        <v>288</v>
      </c>
      <c r="P757" s="14" t="s">
        <v>288</v>
      </c>
      <c r="Q757" s="14" t="s">
        <v>288</v>
      </c>
      <c r="R757" s="14" t="s">
        <v>288</v>
      </c>
      <c r="S757" s="14" t="s">
        <v>288</v>
      </c>
      <c r="T757" s="14" t="s">
        <v>20</v>
      </c>
      <c r="U757" s="14" t="s">
        <v>5</v>
      </c>
      <c r="V757" s="14" t="s">
        <v>6</v>
      </c>
      <c r="W757" s="14" t="s">
        <v>72</v>
      </c>
      <c r="X757" s="14" t="s">
        <v>73</v>
      </c>
      <c r="Y757" s="14" t="s">
        <v>74</v>
      </c>
      <c r="Z757" s="14" t="s">
        <v>74</v>
      </c>
      <c r="AA757" s="14" t="s">
        <v>7</v>
      </c>
      <c r="AB757" s="14" t="s">
        <v>2624</v>
      </c>
      <c r="AC757" s="14" t="s">
        <v>8</v>
      </c>
      <c r="AD757" s="14" t="s">
        <v>32</v>
      </c>
      <c r="AE757" s="14" t="s">
        <v>5</v>
      </c>
      <c r="AF757" s="14" t="s">
        <v>290</v>
      </c>
      <c r="AG757" s="14" t="s">
        <v>291</v>
      </c>
      <c r="AH757" s="14" t="s">
        <v>2625</v>
      </c>
      <c r="AI757">
        <v>74662719</v>
      </c>
      <c r="AJ757" s="16">
        <v>45439.88690972222</v>
      </c>
      <c r="AK757">
        <v>2</v>
      </c>
      <c r="AL757">
        <v>302.02999999999997</v>
      </c>
      <c r="AM757">
        <v>54.37</v>
      </c>
      <c r="AN757">
        <v>356.4</v>
      </c>
      <c r="AO757" s="14" t="e">
        <f>VLOOKUP(PaquetesTramos_estados_1[[#This Row],[tienda_stock]],#REF!,2,0)</f>
        <v>#REF!</v>
      </c>
      <c r="AP757" s="18">
        <v>1.0138888888888888</v>
      </c>
      <c r="AQ757" s="19">
        <f>IF(PaquetesTramos_estados_1[[#This Row],[estado_paquete]]="Empaquetado","listo",PaquetesTramos_estados_1[[#This Row],[pagado]]+(PaquetesTramos_estados_1[[#This Row],[Lead Time]]-1))</f>
        <v>45439.90079861111</v>
      </c>
      <c r="AR757" s="16" t="e">
        <f ca="1">IF(PaquetesTramos_estados_1[[#This Row],[estado_paquete]]="empaquetado","listo",TEXT((DAY(TODAY())-DAY(PaquetesTramos_estados_1[[#This Row],[pagado]])),"dd")&amp;" Dias")</f>
        <v>#VALUE!</v>
      </c>
      <c r="AS7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7" s="19" t="str">
        <f t="shared" si="11"/>
        <v>21:17</v>
      </c>
    </row>
    <row r="758" spans="1:46" x14ac:dyDescent="0.25">
      <c r="A758" s="14" t="s">
        <v>2626</v>
      </c>
      <c r="B758" s="14" t="s">
        <v>17</v>
      </c>
      <c r="C758" s="14" t="s">
        <v>288</v>
      </c>
      <c r="D758" s="14" t="s">
        <v>1</v>
      </c>
      <c r="E758" s="14" t="s">
        <v>1</v>
      </c>
      <c r="F758" s="14" t="s">
        <v>90</v>
      </c>
      <c r="G758" s="14" t="s">
        <v>175</v>
      </c>
      <c r="H758" s="14" t="s">
        <v>288</v>
      </c>
      <c r="I758" s="14" t="s">
        <v>288</v>
      </c>
      <c r="J758" s="15">
        <v>45442</v>
      </c>
      <c r="K758" s="14" t="s">
        <v>2627</v>
      </c>
      <c r="L758" s="16">
        <v>45439.90388888889</v>
      </c>
      <c r="M758" s="16"/>
      <c r="N758" s="16"/>
      <c r="O758" s="14" t="s">
        <v>288</v>
      </c>
      <c r="P758" s="14" t="s">
        <v>288</v>
      </c>
      <c r="Q758" s="14" t="s">
        <v>288</v>
      </c>
      <c r="R758" s="14" t="s">
        <v>288</v>
      </c>
      <c r="S758" s="14" t="s">
        <v>288</v>
      </c>
      <c r="T758" s="14" t="s">
        <v>17</v>
      </c>
      <c r="U758" s="14" t="s">
        <v>165</v>
      </c>
      <c r="V758" s="14" t="s">
        <v>87</v>
      </c>
      <c r="W758" s="14" t="s">
        <v>288</v>
      </c>
      <c r="X758" s="14" t="s">
        <v>288</v>
      </c>
      <c r="Y758" s="14" t="s">
        <v>288</v>
      </c>
      <c r="Z758" s="14" t="s">
        <v>288</v>
      </c>
      <c r="AA758" s="14" t="s">
        <v>7</v>
      </c>
      <c r="AB758" s="14" t="s">
        <v>2628</v>
      </c>
      <c r="AC758" s="14" t="s">
        <v>8</v>
      </c>
      <c r="AD758" s="14" t="s">
        <v>88</v>
      </c>
      <c r="AE758" s="14" t="s">
        <v>5</v>
      </c>
      <c r="AF758" s="14" t="s">
        <v>290</v>
      </c>
      <c r="AG758" s="14" t="s">
        <v>291</v>
      </c>
      <c r="AH758" s="14" t="s">
        <v>2629</v>
      </c>
      <c r="AI758">
        <v>76430095</v>
      </c>
      <c r="AJ758" s="16">
        <v>45439.90388888889</v>
      </c>
      <c r="AK758">
        <v>1</v>
      </c>
      <c r="AL758">
        <v>207.71</v>
      </c>
      <c r="AM758">
        <v>37.39</v>
      </c>
      <c r="AN758">
        <v>245.1</v>
      </c>
      <c r="AO758" s="14" t="e">
        <f>VLOOKUP(PaquetesTramos_estados_1[[#This Row],[tienda_stock]],#REF!,2,0)</f>
        <v>#REF!</v>
      </c>
      <c r="AP758" s="18">
        <v>1.0138888888888888</v>
      </c>
      <c r="AQ758" s="19">
        <f>IF(PaquetesTramos_estados_1[[#This Row],[estado_paquete]]="Empaquetado","listo",PaquetesTramos_estados_1[[#This Row],[pagado]]+(PaquetesTramos_estados_1[[#This Row],[Lead Time]]-1))</f>
        <v>45439.91777777778</v>
      </c>
      <c r="AR758" s="16" t="e">
        <f ca="1">IF(PaquetesTramos_estados_1[[#This Row],[estado_paquete]]="empaquetado","listo",TEXT((DAY(TODAY())-DAY(PaquetesTramos_estados_1[[#This Row],[pagado]])),"dd")&amp;" Dias")</f>
        <v>#VALUE!</v>
      </c>
      <c r="AS7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8" s="19" t="str">
        <f t="shared" si="11"/>
        <v>21:41</v>
      </c>
    </row>
    <row r="759" spans="1:46" x14ac:dyDescent="0.25">
      <c r="A759" s="14" t="s">
        <v>2630</v>
      </c>
      <c r="B759" s="14" t="s">
        <v>17</v>
      </c>
      <c r="C759" s="14" t="s">
        <v>167</v>
      </c>
      <c r="D759" s="14" t="s">
        <v>1</v>
      </c>
      <c r="E759" s="14" t="s">
        <v>1</v>
      </c>
      <c r="F759" s="14" t="s">
        <v>19</v>
      </c>
      <c r="G759" s="14" t="s">
        <v>332</v>
      </c>
      <c r="H759" s="14" t="s">
        <v>288</v>
      </c>
      <c r="I759" s="14" t="s">
        <v>288</v>
      </c>
      <c r="J759" s="15">
        <v>45441</v>
      </c>
      <c r="K759" s="14" t="s">
        <v>2631</v>
      </c>
      <c r="L759" s="16">
        <v>45440.249895833331</v>
      </c>
      <c r="M759" s="16"/>
      <c r="N759" s="16"/>
      <c r="O759" s="14" t="s">
        <v>288</v>
      </c>
      <c r="P759" s="14" t="s">
        <v>288</v>
      </c>
      <c r="Q759" s="14" t="s">
        <v>288</v>
      </c>
      <c r="R759" s="14" t="s">
        <v>288</v>
      </c>
      <c r="S759" s="14" t="s">
        <v>288</v>
      </c>
      <c r="T759" s="14" t="s">
        <v>17</v>
      </c>
      <c r="U759" s="14" t="s">
        <v>5</v>
      </c>
      <c r="V759" s="14" t="s">
        <v>6</v>
      </c>
      <c r="W759" s="14" t="s">
        <v>167</v>
      </c>
      <c r="X759" s="14" t="s">
        <v>1</v>
      </c>
      <c r="Y759" s="14" t="s">
        <v>1</v>
      </c>
      <c r="Z759" s="14" t="s">
        <v>19</v>
      </c>
      <c r="AA759" s="14" t="s">
        <v>7</v>
      </c>
      <c r="AB759" s="14" t="s">
        <v>2632</v>
      </c>
      <c r="AC759" s="14" t="s">
        <v>8</v>
      </c>
      <c r="AD759" s="14" t="s">
        <v>32</v>
      </c>
      <c r="AE759" s="14" t="s">
        <v>5</v>
      </c>
      <c r="AF759" s="14" t="s">
        <v>290</v>
      </c>
      <c r="AG759" s="14" t="s">
        <v>291</v>
      </c>
      <c r="AH759" s="14" t="s">
        <v>2633</v>
      </c>
      <c r="AI759">
        <v>19875082</v>
      </c>
      <c r="AJ759" s="16">
        <v>45440.249895833331</v>
      </c>
      <c r="AK759">
        <v>1</v>
      </c>
      <c r="AL759">
        <v>190.76</v>
      </c>
      <c r="AM759">
        <v>34.340000000000003</v>
      </c>
      <c r="AN759">
        <v>225.1</v>
      </c>
      <c r="AO759" s="14" t="e">
        <f>VLOOKUP(PaquetesTramos_estados_1[[#This Row],[tienda_stock]],#REF!,2,0)</f>
        <v>#REF!</v>
      </c>
      <c r="AP759" s="18">
        <v>1.0138888888888888</v>
      </c>
      <c r="AQ759" s="19">
        <f>IF(PaquetesTramos_estados_1[[#This Row],[estado_paquete]]="Empaquetado","listo",PaquetesTramos_estados_1[[#This Row],[pagado]]+(PaquetesTramos_estados_1[[#This Row],[Lead Time]]-1))</f>
        <v>45440.263784722221</v>
      </c>
      <c r="AR759" s="16" t="e">
        <f ca="1">IF(PaquetesTramos_estados_1[[#This Row],[estado_paquete]]="empaquetado","listo",TEXT((DAY(TODAY())-DAY(PaquetesTramos_estados_1[[#This Row],[pagado]])),"dd")&amp;" Dias")</f>
        <v>#VALUE!</v>
      </c>
      <c r="AS7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759" s="19" t="str">
        <f t="shared" si="11"/>
        <v>05:59</v>
      </c>
    </row>
    <row r="760" spans="1:46" x14ac:dyDescent="0.25">
      <c r="A760" s="14" t="s">
        <v>2634</v>
      </c>
      <c r="B760" s="14" t="s">
        <v>292</v>
      </c>
      <c r="C760" s="14" t="s">
        <v>49</v>
      </c>
      <c r="D760" s="14" t="s">
        <v>50</v>
      </c>
      <c r="E760" s="14" t="s">
        <v>51</v>
      </c>
      <c r="F760" s="14" t="s">
        <v>51</v>
      </c>
      <c r="G760" s="14" t="s">
        <v>30</v>
      </c>
      <c r="H760" s="14" t="s">
        <v>2635</v>
      </c>
      <c r="I760" s="14" t="s">
        <v>288</v>
      </c>
      <c r="J760" s="15">
        <v>45448</v>
      </c>
      <c r="K760" s="14" t="s">
        <v>2636</v>
      </c>
      <c r="L760" s="16">
        <v>45439.761921296296</v>
      </c>
      <c r="M760" s="16">
        <v>45439.83353009259</v>
      </c>
      <c r="N760" s="16"/>
      <c r="O760" s="14" t="s">
        <v>288</v>
      </c>
      <c r="P760" s="14" t="s">
        <v>288</v>
      </c>
      <c r="Q760" s="14" t="s">
        <v>288</v>
      </c>
      <c r="R760" s="14" t="s">
        <v>288</v>
      </c>
      <c r="S760" s="14" t="s">
        <v>288</v>
      </c>
      <c r="T760" s="14" t="s">
        <v>292</v>
      </c>
      <c r="U760" s="14" t="s">
        <v>43</v>
      </c>
      <c r="V760" s="14" t="s">
        <v>6</v>
      </c>
      <c r="W760" s="14" t="s">
        <v>49</v>
      </c>
      <c r="X760" s="14" t="s">
        <v>50</v>
      </c>
      <c r="Y760" s="14" t="s">
        <v>51</v>
      </c>
      <c r="Z760" s="14" t="s">
        <v>51</v>
      </c>
      <c r="AA760" s="14" t="s">
        <v>7</v>
      </c>
      <c r="AB760" s="14" t="s">
        <v>2637</v>
      </c>
      <c r="AC760" s="14" t="s">
        <v>8</v>
      </c>
      <c r="AD760" s="14" t="s">
        <v>32</v>
      </c>
      <c r="AE760" s="14" t="s">
        <v>5</v>
      </c>
      <c r="AF760" s="14" t="s">
        <v>290</v>
      </c>
      <c r="AG760" s="14" t="s">
        <v>291</v>
      </c>
      <c r="AH760" s="14" t="s">
        <v>2638</v>
      </c>
      <c r="AI760">
        <v>9999959</v>
      </c>
      <c r="AJ760" s="16">
        <v>45439.761921296296</v>
      </c>
      <c r="AK760">
        <v>2</v>
      </c>
      <c r="AL760">
        <v>50.5</v>
      </c>
      <c r="AM760">
        <v>9.1</v>
      </c>
      <c r="AN760">
        <v>59.6</v>
      </c>
      <c r="AO760" s="14" t="e">
        <f>VLOOKUP(PaquetesTramos_estados_1[[#This Row],[tienda_stock]],#REF!,2,0)</f>
        <v>#REF!</v>
      </c>
      <c r="AP760" s="18">
        <v>1.0138888888888888</v>
      </c>
      <c r="AQ760" s="19" t="str">
        <f>IF(PaquetesTramos_estados_1[[#This Row],[estado_paquete]]="Empaquetado","listo",PaquetesTramos_estados_1[[#This Row],[pagado]]+(PaquetesTramos_estados_1[[#This Row],[Lead Time]]-1))</f>
        <v>listo</v>
      </c>
      <c r="AR760" s="16" t="str">
        <f ca="1">IF(PaquetesTramos_estados_1[[#This Row],[estado_paquete]]="empaquetado","listo",TEXT((DAY(TODAY())-DAY(PaquetesTramos_estados_1[[#This Row],[pagado]])),"dd")&amp;" Dias")</f>
        <v>listo</v>
      </c>
      <c r="AS760" s="14" t="str">
        <f ca="1">IF(PaquetesTramos_estados_1[[#This Row],[estado_paquete]]="Empaquetado","listo",IF(NOW()&lt;PaquetesTramos_estados_1[[#This Row],[TimeLimite]],"Dentro de Tiempo","Fuera de Tiempo"))</f>
        <v>listo</v>
      </c>
      <c r="AT760" s="19" t="str">
        <f t="shared" si="11"/>
        <v>18:17</v>
      </c>
    </row>
    <row r="761" spans="1:46" x14ac:dyDescent="0.25">
      <c r="A761" s="14" t="s">
        <v>2639</v>
      </c>
      <c r="B761" s="14" t="s">
        <v>17</v>
      </c>
      <c r="C761" s="14" t="s">
        <v>288</v>
      </c>
      <c r="D761" s="14" t="s">
        <v>219</v>
      </c>
      <c r="E761" s="14" t="s">
        <v>219</v>
      </c>
      <c r="F761" s="14" t="s">
        <v>219</v>
      </c>
      <c r="G761" s="14" t="s">
        <v>30</v>
      </c>
      <c r="H761" s="14" t="s">
        <v>288</v>
      </c>
      <c r="I761" s="14" t="s">
        <v>288</v>
      </c>
      <c r="J761" s="15">
        <v>45443</v>
      </c>
      <c r="K761" s="14" t="s">
        <v>2640</v>
      </c>
      <c r="L761" s="16">
        <v>45439.315428240741</v>
      </c>
      <c r="M761" s="16"/>
      <c r="N761" s="16"/>
      <c r="O761" s="14" t="s">
        <v>288</v>
      </c>
      <c r="P761" s="14" t="s">
        <v>288</v>
      </c>
      <c r="Q761" s="14" t="s">
        <v>288</v>
      </c>
      <c r="R761" s="14" t="s">
        <v>288</v>
      </c>
      <c r="S761" s="14" t="s">
        <v>288</v>
      </c>
      <c r="T761" s="14" t="s">
        <v>17</v>
      </c>
      <c r="U761" s="14" t="s">
        <v>165</v>
      </c>
      <c r="V761" s="14" t="s">
        <v>87</v>
      </c>
      <c r="W761" s="14" t="s">
        <v>288</v>
      </c>
      <c r="X761" s="14" t="s">
        <v>288</v>
      </c>
      <c r="Y761" s="14" t="s">
        <v>288</v>
      </c>
      <c r="Z761" s="14" t="s">
        <v>288</v>
      </c>
      <c r="AA761" s="14" t="s">
        <v>7</v>
      </c>
      <c r="AB761" s="14" t="s">
        <v>2641</v>
      </c>
      <c r="AC761" s="14" t="s">
        <v>8</v>
      </c>
      <c r="AD761" s="14" t="s">
        <v>10</v>
      </c>
      <c r="AE761" s="14" t="s">
        <v>5</v>
      </c>
      <c r="AF761" s="14" t="s">
        <v>290</v>
      </c>
      <c r="AG761" s="14" t="s">
        <v>291</v>
      </c>
      <c r="AH761" s="14" t="s">
        <v>2642</v>
      </c>
      <c r="AI761">
        <v>41358574</v>
      </c>
      <c r="AJ761" s="16">
        <v>45439.315428240741</v>
      </c>
      <c r="AK761">
        <v>1</v>
      </c>
      <c r="AL761">
        <v>211.1</v>
      </c>
      <c r="AM761">
        <v>38</v>
      </c>
      <c r="AN761">
        <v>249.1</v>
      </c>
      <c r="AO761" s="14" t="e">
        <f>VLOOKUP(PaquetesTramos_estados_1[[#This Row],[tienda_stock]],#REF!,2,0)</f>
        <v>#REF!</v>
      </c>
      <c r="AP761" s="18">
        <v>1.0138888888888888</v>
      </c>
      <c r="AQ761" s="19">
        <f>IF(PaquetesTramos_estados_1[[#This Row],[estado_paquete]]="Empaquetado","listo",PaquetesTramos_estados_1[[#This Row],[pagado]]+(PaquetesTramos_estados_1[[#This Row],[Lead Time]]-1))</f>
        <v>45439.329317129632</v>
      </c>
      <c r="AR761" s="16" t="e">
        <f ca="1">IF(PaquetesTramos_estados_1[[#This Row],[estado_paquete]]="empaquetado","listo",TEXT((DAY(TODAY())-DAY(PaquetesTramos_estados_1[[#This Row],[pagado]])),"dd")&amp;" Dias")</f>
        <v>#VALUE!</v>
      </c>
      <c r="AS7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761" s="19" t="str">
        <f t="shared" si="11"/>
        <v>07:34</v>
      </c>
    </row>
    <row r="762" spans="1:46" x14ac:dyDescent="0.25">
      <c r="A762" s="14" t="s">
        <v>2643</v>
      </c>
      <c r="B762" s="14" t="s">
        <v>292</v>
      </c>
      <c r="C762" s="14" t="s">
        <v>288</v>
      </c>
      <c r="D762" s="14" t="s">
        <v>147</v>
      </c>
      <c r="E762" s="14" t="s">
        <v>148</v>
      </c>
      <c r="F762" s="14" t="s">
        <v>218</v>
      </c>
      <c r="G762" s="14" t="s">
        <v>30</v>
      </c>
      <c r="H762" s="14" t="s">
        <v>2644</v>
      </c>
      <c r="I762" s="14" t="s">
        <v>288</v>
      </c>
      <c r="J762" s="15">
        <v>45441</v>
      </c>
      <c r="K762" s="14" t="s">
        <v>2645</v>
      </c>
      <c r="L762" s="16">
        <v>45439.40420138889</v>
      </c>
      <c r="M762" s="16">
        <v>45439.424143518518</v>
      </c>
      <c r="N762" s="16"/>
      <c r="O762" s="14" t="s">
        <v>288</v>
      </c>
      <c r="P762" s="14" t="s">
        <v>288</v>
      </c>
      <c r="Q762" s="14" t="s">
        <v>288</v>
      </c>
      <c r="R762" s="14" t="s">
        <v>288</v>
      </c>
      <c r="S762" s="14" t="s">
        <v>288</v>
      </c>
      <c r="T762" s="14" t="s">
        <v>292</v>
      </c>
      <c r="U762" s="14" t="s">
        <v>142</v>
      </c>
      <c r="V762" s="14" t="s">
        <v>87</v>
      </c>
      <c r="W762" s="14" t="s">
        <v>288</v>
      </c>
      <c r="X762" s="14" t="s">
        <v>288</v>
      </c>
      <c r="Y762" s="14" t="s">
        <v>288</v>
      </c>
      <c r="Z762" s="14" t="s">
        <v>288</v>
      </c>
      <c r="AA762" s="14" t="s">
        <v>7</v>
      </c>
      <c r="AB762" s="14" t="s">
        <v>2646</v>
      </c>
      <c r="AC762" s="14" t="s">
        <v>8</v>
      </c>
      <c r="AD762" s="14" t="s">
        <v>32</v>
      </c>
      <c r="AE762" s="14" t="s">
        <v>5</v>
      </c>
      <c r="AF762" s="14" t="s">
        <v>290</v>
      </c>
      <c r="AG762" s="14" t="s">
        <v>291</v>
      </c>
      <c r="AH762" s="14" t="s">
        <v>2647</v>
      </c>
      <c r="AI762">
        <v>73013209</v>
      </c>
      <c r="AJ762" s="16">
        <v>45439.40420138889</v>
      </c>
      <c r="AK762">
        <v>1</v>
      </c>
      <c r="AL762">
        <v>38.81</v>
      </c>
      <c r="AM762">
        <v>6.99</v>
      </c>
      <c r="AN762">
        <v>45.8</v>
      </c>
      <c r="AO762" s="14" t="e">
        <f>VLOOKUP(PaquetesTramos_estados_1[[#This Row],[tienda_stock]],#REF!,2,0)</f>
        <v>#REF!</v>
      </c>
      <c r="AP762" s="18">
        <v>1.0138888888888888</v>
      </c>
      <c r="AQ762" s="19" t="str">
        <f>IF(PaquetesTramos_estados_1[[#This Row],[estado_paquete]]="Empaquetado","listo",PaquetesTramos_estados_1[[#This Row],[pagado]]+(PaquetesTramos_estados_1[[#This Row],[Lead Time]]-1))</f>
        <v>listo</v>
      </c>
      <c r="AR762" s="16" t="str">
        <f ca="1">IF(PaquetesTramos_estados_1[[#This Row],[estado_paquete]]="empaquetado","listo",TEXT((DAY(TODAY())-DAY(PaquetesTramos_estados_1[[#This Row],[pagado]])),"dd")&amp;" Dias")</f>
        <v>listo</v>
      </c>
      <c r="AS762" s="14" t="str">
        <f ca="1">IF(PaquetesTramos_estados_1[[#This Row],[estado_paquete]]="Empaquetado","listo",IF(NOW()&lt;PaquetesTramos_estados_1[[#This Row],[TimeLimite]],"Dentro de Tiempo","Fuera de Tiempo"))</f>
        <v>listo</v>
      </c>
      <c r="AT762" s="19" t="str">
        <f t="shared" si="11"/>
        <v>09:42</v>
      </c>
    </row>
    <row r="763" spans="1:46" x14ac:dyDescent="0.25">
      <c r="A763" s="14" t="s">
        <v>2648</v>
      </c>
      <c r="B763" s="14" t="s">
        <v>292</v>
      </c>
      <c r="C763" s="14" t="s">
        <v>288</v>
      </c>
      <c r="D763" s="14" t="s">
        <v>1</v>
      </c>
      <c r="E763" s="14" t="s">
        <v>1</v>
      </c>
      <c r="F763" s="14" t="s">
        <v>2</v>
      </c>
      <c r="G763" s="14" t="s">
        <v>89</v>
      </c>
      <c r="H763" s="14" t="s">
        <v>288</v>
      </c>
      <c r="I763" s="14" t="s">
        <v>288</v>
      </c>
      <c r="J763" s="15">
        <v>45440</v>
      </c>
      <c r="K763" s="14" t="s">
        <v>2649</v>
      </c>
      <c r="L763" s="16">
        <v>45439.467951388891</v>
      </c>
      <c r="M763" s="16">
        <v>45439.609270833331</v>
      </c>
      <c r="N763" s="16"/>
      <c r="O763" s="14" t="s">
        <v>288</v>
      </c>
      <c r="P763" s="14" t="s">
        <v>288</v>
      </c>
      <c r="Q763" s="14" t="s">
        <v>288</v>
      </c>
      <c r="R763" s="14" t="s">
        <v>288</v>
      </c>
      <c r="S763" s="14" t="s">
        <v>288</v>
      </c>
      <c r="T763" s="14" t="s">
        <v>292</v>
      </c>
      <c r="U763" s="14" t="s">
        <v>5</v>
      </c>
      <c r="V763" s="14" t="s">
        <v>87</v>
      </c>
      <c r="W763" s="14" t="s">
        <v>288</v>
      </c>
      <c r="X763" s="14" t="s">
        <v>288</v>
      </c>
      <c r="Y763" s="14" t="s">
        <v>288</v>
      </c>
      <c r="Z763" s="14" t="s">
        <v>288</v>
      </c>
      <c r="AA763" s="14" t="s">
        <v>7</v>
      </c>
      <c r="AB763" s="14" t="s">
        <v>2650</v>
      </c>
      <c r="AC763" s="14" t="s">
        <v>8</v>
      </c>
      <c r="AD763" s="14" t="s">
        <v>88</v>
      </c>
      <c r="AE763" s="14" t="s">
        <v>5</v>
      </c>
      <c r="AF763" s="14" t="s">
        <v>290</v>
      </c>
      <c r="AG763" s="14" t="s">
        <v>291</v>
      </c>
      <c r="AH763" s="14" t="s">
        <v>2651</v>
      </c>
      <c r="AI763">
        <v>41298347</v>
      </c>
      <c r="AJ763" s="16">
        <v>45439.467951388891</v>
      </c>
      <c r="AK763">
        <v>2</v>
      </c>
      <c r="AL763">
        <v>193.48</v>
      </c>
      <c r="AM763">
        <v>34.82</v>
      </c>
      <c r="AN763">
        <v>228.3</v>
      </c>
      <c r="AO763" s="14" t="e">
        <f>VLOOKUP(PaquetesTramos_estados_1[[#This Row],[tienda_stock]],#REF!,2,0)</f>
        <v>#REF!</v>
      </c>
      <c r="AP763" s="18">
        <v>1.0138888888888888</v>
      </c>
      <c r="AQ763" s="19" t="str">
        <f>IF(PaquetesTramos_estados_1[[#This Row],[estado_paquete]]="Empaquetado","listo",PaquetesTramos_estados_1[[#This Row],[pagado]]+(PaquetesTramos_estados_1[[#This Row],[Lead Time]]-1))</f>
        <v>listo</v>
      </c>
      <c r="AR763" s="16" t="str">
        <f ca="1">IF(PaquetesTramos_estados_1[[#This Row],[estado_paquete]]="empaquetado","listo",TEXT((DAY(TODAY())-DAY(PaquetesTramos_estados_1[[#This Row],[pagado]])),"dd")&amp;" Dias")</f>
        <v>listo</v>
      </c>
      <c r="AS763" s="14" t="str">
        <f ca="1">IF(PaquetesTramos_estados_1[[#This Row],[estado_paquete]]="Empaquetado","listo",IF(NOW()&lt;PaquetesTramos_estados_1[[#This Row],[TimeLimite]],"Dentro de Tiempo","Fuera de Tiempo"))</f>
        <v>listo</v>
      </c>
      <c r="AT763" s="19" t="str">
        <f t="shared" si="11"/>
        <v>11:13</v>
      </c>
    </row>
    <row r="764" spans="1:46" x14ac:dyDescent="0.25">
      <c r="A764" s="14" t="s">
        <v>2652</v>
      </c>
      <c r="B764" s="14" t="s">
        <v>17</v>
      </c>
      <c r="C764" s="14" t="s">
        <v>5</v>
      </c>
      <c r="D764" s="14" t="s">
        <v>1</v>
      </c>
      <c r="E764" s="14" t="s">
        <v>1</v>
      </c>
      <c r="F764" s="14" t="s">
        <v>19</v>
      </c>
      <c r="G764" s="14" t="s">
        <v>3</v>
      </c>
      <c r="H764" s="14" t="s">
        <v>288</v>
      </c>
      <c r="I764" s="14" t="s">
        <v>288</v>
      </c>
      <c r="J764" s="15">
        <v>45443</v>
      </c>
      <c r="K764" s="14" t="s">
        <v>2653</v>
      </c>
      <c r="L764" s="16">
        <v>45439.561064814814</v>
      </c>
      <c r="M764" s="16"/>
      <c r="N764" s="16"/>
      <c r="O764" s="14" t="s">
        <v>288</v>
      </c>
      <c r="P764" s="14" t="s">
        <v>288</v>
      </c>
      <c r="Q764" s="14" t="s">
        <v>288</v>
      </c>
      <c r="R764" s="14" t="s">
        <v>288</v>
      </c>
      <c r="S764" s="14" t="s">
        <v>288</v>
      </c>
      <c r="T764" s="14" t="s">
        <v>17</v>
      </c>
      <c r="U764" s="14" t="s">
        <v>75</v>
      </c>
      <c r="V764" s="14" t="s">
        <v>6</v>
      </c>
      <c r="W764" s="14" t="s">
        <v>123</v>
      </c>
      <c r="X764" s="14" t="s">
        <v>105</v>
      </c>
      <c r="Y764" s="14" t="s">
        <v>105</v>
      </c>
      <c r="Z764" s="14" t="s">
        <v>105</v>
      </c>
      <c r="AA764" s="14" t="s">
        <v>7</v>
      </c>
      <c r="AB764" s="14" t="s">
        <v>2654</v>
      </c>
      <c r="AC764" s="14" t="s">
        <v>8</v>
      </c>
      <c r="AD764" s="14" t="s">
        <v>27</v>
      </c>
      <c r="AE764" s="14" t="s">
        <v>5</v>
      </c>
      <c r="AF764" s="14" t="s">
        <v>290</v>
      </c>
      <c r="AG764" s="14" t="s">
        <v>291</v>
      </c>
      <c r="AH764" s="14" t="s">
        <v>2655</v>
      </c>
      <c r="AI764">
        <v>76275464</v>
      </c>
      <c r="AJ764" s="16">
        <v>45439.561064814814</v>
      </c>
      <c r="AK764">
        <v>2</v>
      </c>
      <c r="AL764">
        <v>58.98</v>
      </c>
      <c r="AM764">
        <v>10.62</v>
      </c>
      <c r="AN764">
        <v>69.599999999999994</v>
      </c>
      <c r="AO764" s="14" t="e">
        <f>VLOOKUP(PaquetesTramos_estados_1[[#This Row],[tienda_stock]],#REF!,2,0)</f>
        <v>#REF!</v>
      </c>
      <c r="AP764" s="18">
        <v>1.0138888888888888</v>
      </c>
      <c r="AQ764" s="19">
        <f>IF(PaquetesTramos_estados_1[[#This Row],[estado_paquete]]="Empaquetado","listo",PaquetesTramos_estados_1[[#This Row],[pagado]]+(PaquetesTramos_estados_1[[#This Row],[Lead Time]]-1))</f>
        <v>45439.574953703705</v>
      </c>
      <c r="AR764" s="16" t="e">
        <f ca="1">IF(PaquetesTramos_estados_1[[#This Row],[estado_paquete]]="empaquetado","listo",TEXT((DAY(TODAY())-DAY(PaquetesTramos_estados_1[[#This Row],[pagado]])),"dd")&amp;" Dias")</f>
        <v>#VALUE!</v>
      </c>
      <c r="AS7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764" s="19" t="str">
        <f t="shared" si="11"/>
        <v>13:27</v>
      </c>
    </row>
    <row r="765" spans="1:46" x14ac:dyDescent="0.25">
      <c r="A765" s="14" t="s">
        <v>2656</v>
      </c>
      <c r="B765" s="14" t="s">
        <v>292</v>
      </c>
      <c r="C765" s="14" t="s">
        <v>34</v>
      </c>
      <c r="D765" s="14" t="s">
        <v>64</v>
      </c>
      <c r="E765" s="14" t="s">
        <v>112</v>
      </c>
      <c r="F765" s="14" t="s">
        <v>112</v>
      </c>
      <c r="G765" s="14" t="s">
        <v>35</v>
      </c>
      <c r="H765" s="14" t="s">
        <v>288</v>
      </c>
      <c r="I765" s="14" t="s">
        <v>288</v>
      </c>
      <c r="J765" s="15">
        <v>45443</v>
      </c>
      <c r="K765" s="14" t="s">
        <v>2657</v>
      </c>
      <c r="L765" s="16">
        <v>45439.610532407409</v>
      </c>
      <c r="M765" s="16">
        <v>45439.854849537034</v>
      </c>
      <c r="N765" s="16"/>
      <c r="O765" s="14" t="s">
        <v>288</v>
      </c>
      <c r="P765" s="14" t="s">
        <v>288</v>
      </c>
      <c r="Q765" s="14" t="s">
        <v>288</v>
      </c>
      <c r="R765" s="14" t="s">
        <v>288</v>
      </c>
      <c r="S765" s="14" t="s">
        <v>288</v>
      </c>
      <c r="T765" s="14" t="s">
        <v>292</v>
      </c>
      <c r="U765" s="14" t="s">
        <v>5</v>
      </c>
      <c r="V765" s="14" t="s">
        <v>6</v>
      </c>
      <c r="W765" s="14" t="s">
        <v>34</v>
      </c>
      <c r="X765" s="14" t="s">
        <v>64</v>
      </c>
      <c r="Y765" s="14" t="s">
        <v>112</v>
      </c>
      <c r="Z765" s="14" t="s">
        <v>112</v>
      </c>
      <c r="AA765" s="14" t="s">
        <v>7</v>
      </c>
      <c r="AB765" s="14" t="s">
        <v>2658</v>
      </c>
      <c r="AC765" s="14" t="s">
        <v>8</v>
      </c>
      <c r="AD765" s="14" t="s">
        <v>9</v>
      </c>
      <c r="AE765" s="14" t="s">
        <v>34</v>
      </c>
      <c r="AF765" s="14" t="s">
        <v>290</v>
      </c>
      <c r="AG765" s="14" t="s">
        <v>291</v>
      </c>
      <c r="AH765" s="14" t="s">
        <v>2659</v>
      </c>
      <c r="AI765">
        <v>70745631</v>
      </c>
      <c r="AJ765" s="16">
        <v>45439.610532407409</v>
      </c>
      <c r="AK765">
        <v>1</v>
      </c>
      <c r="AL765">
        <v>135.76</v>
      </c>
      <c r="AM765">
        <v>24.44</v>
      </c>
      <c r="AN765">
        <v>160.19999999999999</v>
      </c>
      <c r="AO765" s="14" t="e">
        <f>VLOOKUP(PaquetesTramos_estados_1[[#This Row],[tienda_stock]],#REF!,2,0)</f>
        <v>#REF!</v>
      </c>
      <c r="AP765" s="18">
        <v>1.0138888888888888</v>
      </c>
      <c r="AQ765" s="19" t="str">
        <f>IF(PaquetesTramos_estados_1[[#This Row],[estado_paquete]]="Empaquetado","listo",PaquetesTramos_estados_1[[#This Row],[pagado]]+(PaquetesTramos_estados_1[[#This Row],[Lead Time]]-1))</f>
        <v>listo</v>
      </c>
      <c r="AR765" s="16" t="str">
        <f ca="1">IF(PaquetesTramos_estados_1[[#This Row],[estado_paquete]]="empaquetado","listo",TEXT((DAY(TODAY())-DAY(PaquetesTramos_estados_1[[#This Row],[pagado]])),"dd")&amp;" Dias")</f>
        <v>listo</v>
      </c>
      <c r="AS765" s="14" t="str">
        <f ca="1">IF(PaquetesTramos_estados_1[[#This Row],[estado_paquete]]="Empaquetado","listo",IF(NOW()&lt;PaquetesTramos_estados_1[[#This Row],[TimeLimite]],"Dentro de Tiempo","Fuera de Tiempo"))</f>
        <v>listo</v>
      </c>
      <c r="AT765" s="19" t="str">
        <f t="shared" si="11"/>
        <v>14:39</v>
      </c>
    </row>
    <row r="766" spans="1:46" x14ac:dyDescent="0.25">
      <c r="A766" s="14" t="s">
        <v>2660</v>
      </c>
      <c r="B766" s="14" t="s">
        <v>292</v>
      </c>
      <c r="C766" s="14" t="s">
        <v>288</v>
      </c>
      <c r="D766" s="14" t="s">
        <v>69</v>
      </c>
      <c r="E766" s="14" t="s">
        <v>220</v>
      </c>
      <c r="F766" s="14" t="s">
        <v>220</v>
      </c>
      <c r="G766" s="14" t="s">
        <v>494</v>
      </c>
      <c r="H766" s="14" t="s">
        <v>2661</v>
      </c>
      <c r="I766" s="14" t="s">
        <v>288</v>
      </c>
      <c r="J766" s="15">
        <v>45441</v>
      </c>
      <c r="K766" s="14" t="s">
        <v>2662</v>
      </c>
      <c r="L766" s="16">
        <v>45439.616168981483</v>
      </c>
      <c r="M766" s="16">
        <v>45440.174537037034</v>
      </c>
      <c r="N766" s="16"/>
      <c r="O766" s="14" t="s">
        <v>288</v>
      </c>
      <c r="P766" s="14" t="s">
        <v>288</v>
      </c>
      <c r="Q766" s="14" t="s">
        <v>288</v>
      </c>
      <c r="R766" s="14" t="s">
        <v>288</v>
      </c>
      <c r="S766" s="14" t="s">
        <v>288</v>
      </c>
      <c r="T766" s="14" t="s">
        <v>292</v>
      </c>
      <c r="U766" s="14" t="s">
        <v>5</v>
      </c>
      <c r="V766" s="14" t="s">
        <v>87</v>
      </c>
      <c r="W766" s="14" t="s">
        <v>288</v>
      </c>
      <c r="X766" s="14" t="s">
        <v>288</v>
      </c>
      <c r="Y766" s="14" t="s">
        <v>288</v>
      </c>
      <c r="Z766" s="14" t="s">
        <v>288</v>
      </c>
      <c r="AA766" s="14" t="s">
        <v>7</v>
      </c>
      <c r="AB766" s="14" t="s">
        <v>2663</v>
      </c>
      <c r="AC766" s="14" t="s">
        <v>8</v>
      </c>
      <c r="AD766" s="14" t="s">
        <v>27</v>
      </c>
      <c r="AE766" s="14" t="s">
        <v>5</v>
      </c>
      <c r="AF766" s="14" t="s">
        <v>290</v>
      </c>
      <c r="AG766" s="14" t="s">
        <v>291</v>
      </c>
      <c r="AH766" s="14" t="s">
        <v>2664</v>
      </c>
      <c r="AI766">
        <v>71396770</v>
      </c>
      <c r="AJ766" s="16">
        <v>45439.616168981483</v>
      </c>
      <c r="AK766">
        <v>2</v>
      </c>
      <c r="AL766">
        <v>223.98</v>
      </c>
      <c r="AM766">
        <v>40.32</v>
      </c>
      <c r="AN766">
        <v>264.3</v>
      </c>
      <c r="AO766" s="14" t="e">
        <f>VLOOKUP(PaquetesTramos_estados_1[[#This Row],[tienda_stock]],#REF!,2,0)</f>
        <v>#REF!</v>
      </c>
      <c r="AP766" s="18">
        <v>1.0138888888888888</v>
      </c>
      <c r="AQ766" s="19" t="str">
        <f>IF(PaquetesTramos_estados_1[[#This Row],[estado_paquete]]="Empaquetado","listo",PaquetesTramos_estados_1[[#This Row],[pagado]]+(PaquetesTramos_estados_1[[#This Row],[Lead Time]]-1))</f>
        <v>listo</v>
      </c>
      <c r="AR766" s="16" t="str">
        <f ca="1">IF(PaquetesTramos_estados_1[[#This Row],[estado_paquete]]="empaquetado","listo",TEXT((DAY(TODAY())-DAY(PaquetesTramos_estados_1[[#This Row],[pagado]])),"dd")&amp;" Dias")</f>
        <v>listo</v>
      </c>
      <c r="AS766" s="14" t="str">
        <f ca="1">IF(PaquetesTramos_estados_1[[#This Row],[estado_paquete]]="Empaquetado","listo",IF(NOW()&lt;PaquetesTramos_estados_1[[#This Row],[TimeLimite]],"Dentro de Tiempo","Fuera de Tiempo"))</f>
        <v>listo</v>
      </c>
      <c r="AT766" s="19" t="str">
        <f t="shared" si="11"/>
        <v>14:47</v>
      </c>
    </row>
    <row r="767" spans="1:46" x14ac:dyDescent="0.25">
      <c r="A767" s="14" t="s">
        <v>2665</v>
      </c>
      <c r="B767" s="14" t="s">
        <v>292</v>
      </c>
      <c r="C767" s="14" t="s">
        <v>5</v>
      </c>
      <c r="D767" s="14" t="s">
        <v>1</v>
      </c>
      <c r="E767" s="14" t="s">
        <v>1</v>
      </c>
      <c r="F767" s="14" t="s">
        <v>19</v>
      </c>
      <c r="G767" s="14" t="s">
        <v>332</v>
      </c>
      <c r="H767" s="14" t="s">
        <v>288</v>
      </c>
      <c r="I767" s="14" t="s">
        <v>288</v>
      </c>
      <c r="J767" s="15">
        <v>45441</v>
      </c>
      <c r="K767" s="14" t="s">
        <v>2666</v>
      </c>
      <c r="L767" s="16">
        <v>45439.677523148152</v>
      </c>
      <c r="M767" s="16">
        <v>45439.759270833332</v>
      </c>
      <c r="N767" s="16"/>
      <c r="O767" s="14" t="s">
        <v>288</v>
      </c>
      <c r="P767" s="14" t="s">
        <v>288</v>
      </c>
      <c r="Q767" s="14" t="s">
        <v>288</v>
      </c>
      <c r="R767" s="14" t="s">
        <v>288</v>
      </c>
      <c r="S767" s="14" t="s">
        <v>288</v>
      </c>
      <c r="T767" s="14" t="s">
        <v>292</v>
      </c>
      <c r="U767" s="14" t="s">
        <v>38</v>
      </c>
      <c r="V767" s="14" t="s">
        <v>6</v>
      </c>
      <c r="W767" s="14" t="s">
        <v>149</v>
      </c>
      <c r="X767" s="14" t="s">
        <v>1</v>
      </c>
      <c r="Y767" s="14" t="s">
        <v>1</v>
      </c>
      <c r="Z767" s="14" t="s">
        <v>15</v>
      </c>
      <c r="AA767" s="14" t="s">
        <v>7</v>
      </c>
      <c r="AB767" s="14" t="s">
        <v>2667</v>
      </c>
      <c r="AC767" s="14" t="s">
        <v>8</v>
      </c>
      <c r="AD767" s="14" t="s">
        <v>93</v>
      </c>
      <c r="AE767" s="14" t="s">
        <v>5</v>
      </c>
      <c r="AF767" s="14" t="s">
        <v>290</v>
      </c>
      <c r="AG767" s="14" t="s">
        <v>291</v>
      </c>
      <c r="AH767" s="14" t="s">
        <v>2668</v>
      </c>
      <c r="AI767">
        <v>72380766</v>
      </c>
      <c r="AJ767" s="16">
        <v>45439.677523148152</v>
      </c>
      <c r="AK767">
        <v>1</v>
      </c>
      <c r="AL767">
        <v>35.42</v>
      </c>
      <c r="AM767">
        <v>6.38</v>
      </c>
      <c r="AN767">
        <v>41.8</v>
      </c>
      <c r="AO767" s="14" t="e">
        <f>VLOOKUP(PaquetesTramos_estados_1[[#This Row],[tienda_stock]],#REF!,2,0)</f>
        <v>#REF!</v>
      </c>
      <c r="AP767" s="18">
        <v>1.0138888888888888</v>
      </c>
      <c r="AQ767" s="19" t="str">
        <f>IF(PaquetesTramos_estados_1[[#This Row],[estado_paquete]]="Empaquetado","listo",PaquetesTramos_estados_1[[#This Row],[pagado]]+(PaquetesTramos_estados_1[[#This Row],[Lead Time]]-1))</f>
        <v>listo</v>
      </c>
      <c r="AR767" s="16" t="str">
        <f ca="1">IF(PaquetesTramos_estados_1[[#This Row],[estado_paquete]]="empaquetado","listo",TEXT((DAY(TODAY())-DAY(PaquetesTramos_estados_1[[#This Row],[pagado]])),"dd")&amp;" Dias")</f>
        <v>listo</v>
      </c>
      <c r="AS767" s="14" t="str">
        <f ca="1">IF(PaquetesTramos_estados_1[[#This Row],[estado_paquete]]="Empaquetado","listo",IF(NOW()&lt;PaquetesTramos_estados_1[[#This Row],[TimeLimite]],"Dentro de Tiempo","Fuera de Tiempo"))</f>
        <v>listo</v>
      </c>
      <c r="AT767" s="19" t="str">
        <f t="shared" si="11"/>
        <v>16:15</v>
      </c>
    </row>
    <row r="768" spans="1:46" x14ac:dyDescent="0.25">
      <c r="A768" s="14" t="s">
        <v>2669</v>
      </c>
      <c r="B768" s="14" t="s">
        <v>292</v>
      </c>
      <c r="C768" s="14" t="s">
        <v>58</v>
      </c>
      <c r="D768" s="14" t="s">
        <v>1</v>
      </c>
      <c r="E768" s="14" t="s">
        <v>1</v>
      </c>
      <c r="F768" s="14" t="s">
        <v>19</v>
      </c>
      <c r="G768" s="14" t="s">
        <v>30</v>
      </c>
      <c r="H768" s="14" t="s">
        <v>2670</v>
      </c>
      <c r="I768" s="14" t="s">
        <v>288</v>
      </c>
      <c r="J768" s="15">
        <v>45444</v>
      </c>
      <c r="K768" s="14" t="s">
        <v>2671</v>
      </c>
      <c r="L768" s="16">
        <v>45439.685312499998</v>
      </c>
      <c r="M768" s="16">
        <v>45439.871759259258</v>
      </c>
      <c r="N768" s="16"/>
      <c r="O768" s="14" t="s">
        <v>288</v>
      </c>
      <c r="P768" s="14" t="s">
        <v>288</v>
      </c>
      <c r="Q768" s="14" t="s">
        <v>288</v>
      </c>
      <c r="R768" s="14" t="s">
        <v>288</v>
      </c>
      <c r="S768" s="14" t="s">
        <v>288</v>
      </c>
      <c r="T768" s="14" t="s">
        <v>292</v>
      </c>
      <c r="U768" s="14" t="s">
        <v>126</v>
      </c>
      <c r="V768" s="14" t="s">
        <v>6</v>
      </c>
      <c r="W768" s="14" t="s">
        <v>58</v>
      </c>
      <c r="X768" s="14" t="s">
        <v>1</v>
      </c>
      <c r="Y768" s="14" t="s">
        <v>1</v>
      </c>
      <c r="Z768" s="14" t="s">
        <v>19</v>
      </c>
      <c r="AA768" s="14" t="s">
        <v>7</v>
      </c>
      <c r="AB768" s="14" t="s">
        <v>2672</v>
      </c>
      <c r="AC768" s="14" t="s">
        <v>8</v>
      </c>
      <c r="AD768" s="14" t="s">
        <v>10</v>
      </c>
      <c r="AE768" s="14" t="s">
        <v>75</v>
      </c>
      <c r="AF768" s="14" t="s">
        <v>290</v>
      </c>
      <c r="AG768" s="14" t="s">
        <v>291</v>
      </c>
      <c r="AH768" s="14" t="s">
        <v>2673</v>
      </c>
      <c r="AI768">
        <v>42514733</v>
      </c>
      <c r="AJ768" s="16">
        <v>45439.685312499998</v>
      </c>
      <c r="AK768">
        <v>1</v>
      </c>
      <c r="AL768">
        <v>29.49</v>
      </c>
      <c r="AM768">
        <v>5.31</v>
      </c>
      <c r="AN768">
        <v>34.799999999999997</v>
      </c>
      <c r="AO768" s="14" t="e">
        <f>VLOOKUP(PaquetesTramos_estados_1[[#This Row],[tienda_stock]],#REF!,2,0)</f>
        <v>#REF!</v>
      </c>
      <c r="AP768" s="18">
        <v>1.0138888888888888</v>
      </c>
      <c r="AQ768" s="19" t="str">
        <f>IF(PaquetesTramos_estados_1[[#This Row],[estado_paquete]]="Empaquetado","listo",PaquetesTramos_estados_1[[#This Row],[pagado]]+(PaquetesTramos_estados_1[[#This Row],[Lead Time]]-1))</f>
        <v>listo</v>
      </c>
      <c r="AR768" s="16" t="str">
        <f ca="1">IF(PaquetesTramos_estados_1[[#This Row],[estado_paquete]]="empaquetado","listo",TEXT((DAY(TODAY())-DAY(PaquetesTramos_estados_1[[#This Row],[pagado]])),"dd")&amp;" Dias")</f>
        <v>listo</v>
      </c>
      <c r="AS768" s="14" t="str">
        <f ca="1">IF(PaquetesTramos_estados_1[[#This Row],[estado_paquete]]="Empaquetado","listo",IF(NOW()&lt;PaquetesTramos_estados_1[[#This Row],[TimeLimite]],"Dentro de Tiempo","Fuera de Tiempo"))</f>
        <v>listo</v>
      </c>
      <c r="AT768" s="19" t="str">
        <f t="shared" si="11"/>
        <v>16:26</v>
      </c>
    </row>
    <row r="769" spans="1:46" x14ac:dyDescent="0.25">
      <c r="A769" s="14" t="s">
        <v>2674</v>
      </c>
      <c r="B769" s="14" t="s">
        <v>292</v>
      </c>
      <c r="C769" s="14" t="s">
        <v>34</v>
      </c>
      <c r="D769" s="14" t="s">
        <v>64</v>
      </c>
      <c r="E769" s="14" t="s">
        <v>112</v>
      </c>
      <c r="F769" s="14" t="s">
        <v>112</v>
      </c>
      <c r="G769" s="14" t="s">
        <v>35</v>
      </c>
      <c r="H769" s="14" t="s">
        <v>288</v>
      </c>
      <c r="I769" s="14" t="s">
        <v>288</v>
      </c>
      <c r="J769" s="15">
        <v>45443</v>
      </c>
      <c r="K769" s="14" t="s">
        <v>2675</v>
      </c>
      <c r="L769" s="16">
        <v>45439.72965277778</v>
      </c>
      <c r="M769" s="16">
        <v>45439.846446759257</v>
      </c>
      <c r="N769" s="16"/>
      <c r="O769" s="14" t="s">
        <v>288</v>
      </c>
      <c r="P769" s="14" t="s">
        <v>288</v>
      </c>
      <c r="Q769" s="14" t="s">
        <v>288</v>
      </c>
      <c r="R769" s="14" t="s">
        <v>288</v>
      </c>
      <c r="S769" s="14" t="s">
        <v>288</v>
      </c>
      <c r="T769" s="14" t="s">
        <v>292</v>
      </c>
      <c r="U769" s="14" t="s">
        <v>5</v>
      </c>
      <c r="V769" s="14" t="s">
        <v>6</v>
      </c>
      <c r="W769" s="14" t="s">
        <v>34</v>
      </c>
      <c r="X769" s="14" t="s">
        <v>64</v>
      </c>
      <c r="Y769" s="14" t="s">
        <v>112</v>
      </c>
      <c r="Z769" s="14" t="s">
        <v>112</v>
      </c>
      <c r="AA769" s="14" t="s">
        <v>7</v>
      </c>
      <c r="AB769" s="14" t="s">
        <v>2676</v>
      </c>
      <c r="AC769" s="14" t="s">
        <v>8</v>
      </c>
      <c r="AD769" s="14" t="s">
        <v>10</v>
      </c>
      <c r="AE769" s="14" t="s">
        <v>5</v>
      </c>
      <c r="AF769" s="14" t="s">
        <v>290</v>
      </c>
      <c r="AG769" s="14" t="s">
        <v>291</v>
      </c>
      <c r="AH769" s="14" t="s">
        <v>2677</v>
      </c>
      <c r="AI769">
        <v>72560903</v>
      </c>
      <c r="AJ769" s="16">
        <v>45439.72965277778</v>
      </c>
      <c r="AK769">
        <v>1</v>
      </c>
      <c r="AL769">
        <v>171.44</v>
      </c>
      <c r="AM769">
        <v>30.86</v>
      </c>
      <c r="AN769">
        <v>202.3</v>
      </c>
      <c r="AO769" s="14" t="e">
        <f>VLOOKUP(PaquetesTramos_estados_1[[#This Row],[tienda_stock]],#REF!,2,0)</f>
        <v>#REF!</v>
      </c>
      <c r="AP769" s="18">
        <v>1.0138888888888888</v>
      </c>
      <c r="AQ769" s="19" t="str">
        <f>IF(PaquetesTramos_estados_1[[#This Row],[estado_paquete]]="Empaquetado","listo",PaquetesTramos_estados_1[[#This Row],[pagado]]+(PaquetesTramos_estados_1[[#This Row],[Lead Time]]-1))</f>
        <v>listo</v>
      </c>
      <c r="AR769" s="16" t="str">
        <f ca="1">IF(PaquetesTramos_estados_1[[#This Row],[estado_paquete]]="empaquetado","listo",TEXT((DAY(TODAY())-DAY(PaquetesTramos_estados_1[[#This Row],[pagado]])),"dd")&amp;" Dias")</f>
        <v>listo</v>
      </c>
      <c r="AS769" s="14" t="str">
        <f ca="1">IF(PaquetesTramos_estados_1[[#This Row],[estado_paquete]]="Empaquetado","listo",IF(NOW()&lt;PaquetesTramos_estados_1[[#This Row],[TimeLimite]],"Dentro de Tiempo","Fuera de Tiempo"))</f>
        <v>listo</v>
      </c>
      <c r="AT769" s="19" t="str">
        <f t="shared" si="11"/>
        <v>17:30</v>
      </c>
    </row>
    <row r="770" spans="1:46" x14ac:dyDescent="0.25">
      <c r="A770" s="14" t="s">
        <v>2678</v>
      </c>
      <c r="B770" s="14" t="s">
        <v>20</v>
      </c>
      <c r="C770" s="14" t="s">
        <v>288</v>
      </c>
      <c r="D770" s="14" t="s">
        <v>1</v>
      </c>
      <c r="E770" s="14" t="s">
        <v>226</v>
      </c>
      <c r="F770" s="14" t="s">
        <v>225</v>
      </c>
      <c r="G770" s="14" t="s">
        <v>30</v>
      </c>
      <c r="H770" s="14" t="s">
        <v>288</v>
      </c>
      <c r="I770" s="14" t="s">
        <v>288</v>
      </c>
      <c r="J770" s="15">
        <v>45443</v>
      </c>
      <c r="K770" s="14" t="s">
        <v>2679</v>
      </c>
      <c r="L770" s="16">
        <v>45439.826273148145</v>
      </c>
      <c r="M770" s="16"/>
      <c r="N770" s="16"/>
      <c r="O770" s="14" t="s">
        <v>288</v>
      </c>
      <c r="P770" s="14" t="s">
        <v>288</v>
      </c>
      <c r="Q770" s="14" t="s">
        <v>288</v>
      </c>
      <c r="R770" s="14" t="s">
        <v>288</v>
      </c>
      <c r="S770" s="14" t="s">
        <v>288</v>
      </c>
      <c r="T770" s="14" t="s">
        <v>20</v>
      </c>
      <c r="U770" s="14" t="s">
        <v>38</v>
      </c>
      <c r="V770" s="14" t="s">
        <v>87</v>
      </c>
      <c r="W770" s="14" t="s">
        <v>288</v>
      </c>
      <c r="X770" s="14" t="s">
        <v>288</v>
      </c>
      <c r="Y770" s="14" t="s">
        <v>288</v>
      </c>
      <c r="Z770" s="14" t="s">
        <v>288</v>
      </c>
      <c r="AA770" s="14" t="s">
        <v>7</v>
      </c>
      <c r="AB770" s="14" t="s">
        <v>2680</v>
      </c>
      <c r="AC770" s="14" t="s">
        <v>8</v>
      </c>
      <c r="AD770" s="14" t="s">
        <v>93</v>
      </c>
      <c r="AE770" s="14" t="s">
        <v>5</v>
      </c>
      <c r="AF770" s="14" t="s">
        <v>290</v>
      </c>
      <c r="AG770" s="14" t="s">
        <v>291</v>
      </c>
      <c r="AH770" s="14" t="s">
        <v>2681</v>
      </c>
      <c r="AI770">
        <v>71987472</v>
      </c>
      <c r="AJ770" s="16">
        <v>45439.826273148145</v>
      </c>
      <c r="AK770">
        <v>3</v>
      </c>
      <c r="AL770">
        <v>92.45</v>
      </c>
      <c r="AM770">
        <v>16.649999999999999</v>
      </c>
      <c r="AN770">
        <v>109.1</v>
      </c>
      <c r="AO770" s="14" t="e">
        <f>VLOOKUP(PaquetesTramos_estados_1[[#This Row],[tienda_stock]],#REF!,2,0)</f>
        <v>#REF!</v>
      </c>
      <c r="AP770" s="18">
        <v>1.0138888888888888</v>
      </c>
      <c r="AQ770" s="19">
        <f>IF(PaquetesTramos_estados_1[[#This Row],[estado_paquete]]="Empaquetado","listo",PaquetesTramos_estados_1[[#This Row],[pagado]]+(PaquetesTramos_estados_1[[#This Row],[Lead Time]]-1))</f>
        <v>45439.840162037035</v>
      </c>
      <c r="AR770" s="16" t="e">
        <f ca="1">IF(PaquetesTramos_estados_1[[#This Row],[estado_paquete]]="empaquetado","listo",TEXT((DAY(TODAY())-DAY(PaquetesTramos_estados_1[[#This Row],[pagado]])),"dd")&amp;" Dias")</f>
        <v>#VALUE!</v>
      </c>
      <c r="AS770" s="14" t="str">
        <f ca="1">IF(PaquetesTramos_estados_1[[#This Row],[estado_paquete]]="Empaquetado","listo",IF(NOW()&lt;PaquetesTramos_estados_1[[#This Row],[TimeLimite]],"Dentro de Tiempo","Fuera de Tiempo"))</f>
        <v>Fuera de Tiempo</v>
      </c>
      <c r="AT770" s="19" t="str">
        <f t="shared" ref="AT770:AT833" si="12">TEXT(L770,"HH:MM")</f>
        <v>19:49</v>
      </c>
    </row>
    <row r="771" spans="1:46" x14ac:dyDescent="0.25">
      <c r="A771" s="14" t="s">
        <v>2682</v>
      </c>
      <c r="B771" s="14" t="s">
        <v>292</v>
      </c>
      <c r="C771" s="14" t="s">
        <v>288</v>
      </c>
      <c r="D771" s="14" t="s">
        <v>1</v>
      </c>
      <c r="E771" s="14" t="s">
        <v>1</v>
      </c>
      <c r="F771" s="14" t="s">
        <v>2</v>
      </c>
      <c r="G771" s="14" t="s">
        <v>89</v>
      </c>
      <c r="H771" s="14" t="s">
        <v>288</v>
      </c>
      <c r="I771" s="14" t="s">
        <v>288</v>
      </c>
      <c r="J771" s="15">
        <v>45440</v>
      </c>
      <c r="K771" s="14" t="s">
        <v>2683</v>
      </c>
      <c r="L771" s="16">
        <v>45439.867673611108</v>
      </c>
      <c r="M771" s="16">
        <v>45440.175219907411</v>
      </c>
      <c r="N771" s="16"/>
      <c r="O771" s="14" t="s">
        <v>288</v>
      </c>
      <c r="P771" s="14" t="s">
        <v>288</v>
      </c>
      <c r="Q771" s="14" t="s">
        <v>288</v>
      </c>
      <c r="R771" s="14" t="s">
        <v>288</v>
      </c>
      <c r="S771" s="14" t="s">
        <v>288</v>
      </c>
      <c r="T771" s="14" t="s">
        <v>292</v>
      </c>
      <c r="U771" s="14" t="s">
        <v>5</v>
      </c>
      <c r="V771" s="14" t="s">
        <v>87</v>
      </c>
      <c r="W771" s="14" t="s">
        <v>288</v>
      </c>
      <c r="X771" s="14" t="s">
        <v>288</v>
      </c>
      <c r="Y771" s="14" t="s">
        <v>288</v>
      </c>
      <c r="Z771" s="14" t="s">
        <v>288</v>
      </c>
      <c r="AA771" s="14" t="s">
        <v>7</v>
      </c>
      <c r="AB771" s="14" t="s">
        <v>2684</v>
      </c>
      <c r="AC771" s="14" t="s">
        <v>8</v>
      </c>
      <c r="AD771" s="14" t="s">
        <v>88</v>
      </c>
      <c r="AE771" s="14" t="s">
        <v>5</v>
      </c>
      <c r="AF771" s="14" t="s">
        <v>290</v>
      </c>
      <c r="AG771" s="14" t="s">
        <v>291</v>
      </c>
      <c r="AH771" s="14" t="s">
        <v>2685</v>
      </c>
      <c r="AI771">
        <v>9643049</v>
      </c>
      <c r="AJ771" s="16">
        <v>45439.867673611108</v>
      </c>
      <c r="AK771">
        <v>1</v>
      </c>
      <c r="AL771">
        <v>89.66</v>
      </c>
      <c r="AM771">
        <v>16.14</v>
      </c>
      <c r="AN771">
        <v>105.8</v>
      </c>
      <c r="AO771" s="14" t="e">
        <f>VLOOKUP(PaquetesTramos_estados_1[[#This Row],[tienda_stock]],#REF!,2,0)</f>
        <v>#REF!</v>
      </c>
      <c r="AP771" s="18">
        <v>1.0138888888888888</v>
      </c>
      <c r="AQ771" s="19" t="str">
        <f>IF(PaquetesTramos_estados_1[[#This Row],[estado_paquete]]="Empaquetado","listo",PaquetesTramos_estados_1[[#This Row],[pagado]]+(PaquetesTramos_estados_1[[#This Row],[Lead Time]]-1))</f>
        <v>listo</v>
      </c>
      <c r="AR771" s="16" t="str">
        <f ca="1">IF(PaquetesTramos_estados_1[[#This Row],[estado_paquete]]="empaquetado","listo",TEXT((DAY(TODAY())-DAY(PaquetesTramos_estados_1[[#This Row],[pagado]])),"dd")&amp;" Dias")</f>
        <v>listo</v>
      </c>
      <c r="AS771" s="14" t="str">
        <f ca="1">IF(PaquetesTramos_estados_1[[#This Row],[estado_paquete]]="Empaquetado","listo",IF(NOW()&lt;PaquetesTramos_estados_1[[#This Row],[TimeLimite]],"Dentro de Tiempo","Fuera de Tiempo"))</f>
        <v>listo</v>
      </c>
      <c r="AT771" s="19" t="str">
        <f t="shared" si="12"/>
        <v>20:49</v>
      </c>
    </row>
    <row r="772" spans="1:46" x14ac:dyDescent="0.25">
      <c r="A772" s="14" t="s">
        <v>2872</v>
      </c>
      <c r="B772" s="14" t="s">
        <v>17</v>
      </c>
      <c r="C772" s="14" t="s">
        <v>101</v>
      </c>
      <c r="D772" s="14" t="s">
        <v>102</v>
      </c>
      <c r="E772" s="14" t="s">
        <v>103</v>
      </c>
      <c r="F772" s="14" t="s">
        <v>102</v>
      </c>
      <c r="G772" s="14" t="s">
        <v>30</v>
      </c>
      <c r="H772" s="14" t="s">
        <v>288</v>
      </c>
      <c r="I772" s="14" t="s">
        <v>288</v>
      </c>
      <c r="J772" s="15">
        <v>45443</v>
      </c>
      <c r="K772" s="14" t="s">
        <v>2873</v>
      </c>
      <c r="L772" s="16">
        <v>45439.873807870368</v>
      </c>
      <c r="M772" s="16"/>
      <c r="N772" s="16"/>
      <c r="O772" s="14" t="s">
        <v>288</v>
      </c>
      <c r="P772" s="14" t="s">
        <v>288</v>
      </c>
      <c r="Q772" s="14" t="s">
        <v>288</v>
      </c>
      <c r="R772" s="14" t="s">
        <v>288</v>
      </c>
      <c r="S772" s="14" t="s">
        <v>288</v>
      </c>
      <c r="T772" s="14" t="s">
        <v>17</v>
      </c>
      <c r="U772" s="14" t="s">
        <v>168</v>
      </c>
      <c r="V772" s="14" t="s">
        <v>6</v>
      </c>
      <c r="W772" s="14" t="s">
        <v>101</v>
      </c>
      <c r="X772" s="14" t="s">
        <v>102</v>
      </c>
      <c r="Y772" s="14" t="s">
        <v>103</v>
      </c>
      <c r="Z772" s="14" t="s">
        <v>102</v>
      </c>
      <c r="AA772" s="14" t="s">
        <v>7</v>
      </c>
      <c r="AB772" s="14" t="s">
        <v>2801</v>
      </c>
      <c r="AC772" s="14" t="s">
        <v>8</v>
      </c>
      <c r="AD772" s="14" t="s">
        <v>32</v>
      </c>
      <c r="AE772" s="14" t="s">
        <v>5</v>
      </c>
      <c r="AF772" s="14" t="s">
        <v>290</v>
      </c>
      <c r="AG772" s="14" t="s">
        <v>291</v>
      </c>
      <c r="AH772" s="14" t="s">
        <v>2802</v>
      </c>
      <c r="AI772">
        <v>71422005</v>
      </c>
      <c r="AJ772" s="16">
        <v>45439.873807870368</v>
      </c>
      <c r="AK772">
        <v>6</v>
      </c>
      <c r="AL772">
        <v>202.52</v>
      </c>
      <c r="AM772">
        <v>36.479999999999997</v>
      </c>
      <c r="AN772">
        <v>239</v>
      </c>
      <c r="AO772" s="14" t="e">
        <f>VLOOKUP(PaquetesTramos_estados_1[[#This Row],[tienda_stock]],#REF!,2,0)</f>
        <v>#REF!</v>
      </c>
      <c r="AP772" s="18">
        <v>1.0138888888888888</v>
      </c>
      <c r="AQ772" s="19">
        <f>IF(PaquetesTramos_estados_1[[#This Row],[estado_paquete]]="Empaquetado","listo",PaquetesTramos_estados_1[[#This Row],[pagado]]+(PaquetesTramos_estados_1[[#This Row],[Lead Time]]-1))</f>
        <v>45439.887696759259</v>
      </c>
      <c r="AR772" s="16" t="e">
        <f ca="1">IF(PaquetesTramos_estados_1[[#This Row],[estado_paquete]]="empaquetado","listo",TEXT((DAY(TODAY())-DAY(PaquetesTramos_estados_1[[#This Row],[pagado]])),"dd")&amp;" Dias")</f>
        <v>#VALUE!</v>
      </c>
      <c r="AS772" s="14" t="str">
        <f ca="1">IF(PaquetesTramos_estados_1[[#This Row],[estado_paquete]]="Empaquetado","listo",IF(NOW()&lt;PaquetesTramos_estados_1[[#This Row],[TimeLimite]],"Dentro de Tiempo","Fuera de Tiempo"))</f>
        <v>Fuera de Tiempo</v>
      </c>
      <c r="AT772" s="19" t="str">
        <f t="shared" si="12"/>
        <v>20:58</v>
      </c>
    </row>
    <row r="773" spans="1:46" x14ac:dyDescent="0.25">
      <c r="A773" s="14" t="s">
        <v>3575</v>
      </c>
      <c r="B773" s="14" t="s">
        <v>292</v>
      </c>
      <c r="C773" s="14" t="s">
        <v>61</v>
      </c>
      <c r="D773" s="14" t="s">
        <v>1</v>
      </c>
      <c r="E773" s="14" t="s">
        <v>1</v>
      </c>
      <c r="F773" s="14" t="s">
        <v>62</v>
      </c>
      <c r="G773" s="14" t="s">
        <v>399</v>
      </c>
      <c r="H773" s="14" t="s">
        <v>288</v>
      </c>
      <c r="I773" s="14" t="s">
        <v>288</v>
      </c>
      <c r="J773" s="15">
        <v>45440</v>
      </c>
      <c r="K773" s="14" t="s">
        <v>3576</v>
      </c>
      <c r="L773" s="16">
        <v>45439.834999999999</v>
      </c>
      <c r="M773" s="16">
        <v>45440.176620370374</v>
      </c>
      <c r="N773" s="16"/>
      <c r="O773" s="14" t="s">
        <v>288</v>
      </c>
      <c r="P773" s="14" t="s">
        <v>288</v>
      </c>
      <c r="Q773" s="14" t="s">
        <v>288</v>
      </c>
      <c r="R773" s="14" t="s">
        <v>288</v>
      </c>
      <c r="S773" s="14" t="s">
        <v>288</v>
      </c>
      <c r="T773" s="14" t="s">
        <v>292</v>
      </c>
      <c r="U773" s="14" t="s">
        <v>5</v>
      </c>
      <c r="V773" s="14" t="s">
        <v>6</v>
      </c>
      <c r="W773" s="14" t="s">
        <v>61</v>
      </c>
      <c r="X773" s="14" t="s">
        <v>1</v>
      </c>
      <c r="Y773" s="14" t="s">
        <v>1</v>
      </c>
      <c r="Z773" s="14" t="s">
        <v>62</v>
      </c>
      <c r="AA773" s="14" t="s">
        <v>7</v>
      </c>
      <c r="AB773" s="14" t="s">
        <v>3577</v>
      </c>
      <c r="AC773" s="14" t="s">
        <v>8</v>
      </c>
      <c r="AD773" s="14" t="s">
        <v>88</v>
      </c>
      <c r="AE773" s="14" t="s">
        <v>5</v>
      </c>
      <c r="AF773" s="14" t="s">
        <v>290</v>
      </c>
      <c r="AG773" s="14" t="s">
        <v>291</v>
      </c>
      <c r="AH773" s="14" t="s">
        <v>3578</v>
      </c>
      <c r="AI773">
        <v>22875054</v>
      </c>
      <c r="AJ773" s="16">
        <v>45439.834999999999</v>
      </c>
      <c r="AK773">
        <v>2</v>
      </c>
      <c r="AL773">
        <v>187.88</v>
      </c>
      <c r="AM773">
        <v>33.82</v>
      </c>
      <c r="AN773">
        <v>221.7</v>
      </c>
      <c r="AO773" s="14" t="e">
        <f>VLOOKUP(PaquetesTramos_estados_1[[#This Row],[tienda_stock]],#REF!,2,0)</f>
        <v>#REF!</v>
      </c>
      <c r="AP773" s="18">
        <v>1.0138888888888888</v>
      </c>
      <c r="AQ773" s="19" t="str">
        <f>IF(PaquetesTramos_estados_1[[#This Row],[estado_paquete]]="Empaquetado","listo",PaquetesTramos_estados_1[[#This Row],[pagado]]+(PaquetesTramos_estados_1[[#This Row],[Lead Time]]-1))</f>
        <v>listo</v>
      </c>
      <c r="AR773" s="16" t="str">
        <f ca="1">IF(PaquetesTramos_estados_1[[#This Row],[estado_paquete]]="empaquetado","listo",TEXT((DAY(TODAY())-DAY(PaquetesTramos_estados_1[[#This Row],[pagado]])),"dd")&amp;" Dias")</f>
        <v>listo</v>
      </c>
      <c r="AS773" s="14" t="str">
        <f ca="1">IF(PaquetesTramos_estados_1[[#This Row],[estado_paquete]]="Empaquetado","listo",IF(NOW()&lt;PaquetesTramos_estados_1[[#This Row],[TimeLimite]],"Dentro de Tiempo","Fuera de Tiempo"))</f>
        <v>listo</v>
      </c>
      <c r="AT773" s="19" t="str">
        <f t="shared" si="12"/>
        <v>20:02</v>
      </c>
    </row>
    <row r="774" spans="1:46" x14ac:dyDescent="0.25">
      <c r="A774" s="14" t="s">
        <v>3579</v>
      </c>
      <c r="B774" s="14" t="s">
        <v>292</v>
      </c>
      <c r="C774" s="14" t="s">
        <v>151</v>
      </c>
      <c r="D774" s="14" t="s">
        <v>81</v>
      </c>
      <c r="E774" s="14" t="s">
        <v>82</v>
      </c>
      <c r="F774" s="14" t="s">
        <v>82</v>
      </c>
      <c r="G774" s="14" t="s">
        <v>35</v>
      </c>
      <c r="H774" s="14" t="s">
        <v>288</v>
      </c>
      <c r="I774" s="14" t="s">
        <v>288</v>
      </c>
      <c r="J774" s="15">
        <v>45443</v>
      </c>
      <c r="K774" s="14" t="s">
        <v>3580</v>
      </c>
      <c r="L774" s="16">
        <v>45439.834803240738</v>
      </c>
      <c r="M774" s="16">
        <v>45440.311354166668</v>
      </c>
      <c r="N774" s="16"/>
      <c r="O774" s="14" t="s">
        <v>288</v>
      </c>
      <c r="P774" s="14" t="s">
        <v>288</v>
      </c>
      <c r="Q774" s="14" t="s">
        <v>288</v>
      </c>
      <c r="R774" s="14" t="s">
        <v>288</v>
      </c>
      <c r="S774" s="14" t="s">
        <v>288</v>
      </c>
      <c r="T774" s="14" t="s">
        <v>292</v>
      </c>
      <c r="U774" s="14" t="s">
        <v>5</v>
      </c>
      <c r="V774" s="14" t="s">
        <v>6</v>
      </c>
      <c r="W774" s="14" t="s">
        <v>151</v>
      </c>
      <c r="X774" s="14" t="s">
        <v>81</v>
      </c>
      <c r="Y774" s="14" t="s">
        <v>82</v>
      </c>
      <c r="Z774" s="14" t="s">
        <v>82</v>
      </c>
      <c r="AA774" s="14" t="s">
        <v>7</v>
      </c>
      <c r="AB774" s="14" t="s">
        <v>3581</v>
      </c>
      <c r="AC774" s="14" t="s">
        <v>8</v>
      </c>
      <c r="AD774" s="14" t="s">
        <v>9</v>
      </c>
      <c r="AE774" s="14" t="s">
        <v>151</v>
      </c>
      <c r="AF774" s="14" t="s">
        <v>290</v>
      </c>
      <c r="AG774" s="14" t="s">
        <v>291</v>
      </c>
      <c r="AH774" s="14" t="s">
        <v>3582</v>
      </c>
      <c r="AI774">
        <v>17858253</v>
      </c>
      <c r="AJ774" s="16">
        <v>45439.834803240738</v>
      </c>
      <c r="AK774">
        <v>1</v>
      </c>
      <c r="AL774">
        <v>156.61000000000001</v>
      </c>
      <c r="AM774">
        <v>28.19</v>
      </c>
      <c r="AN774">
        <v>184.8</v>
      </c>
      <c r="AO774" s="14" t="e">
        <f>VLOOKUP(PaquetesTramos_estados_1[[#This Row],[tienda_stock]],#REF!,2,0)</f>
        <v>#REF!</v>
      </c>
      <c r="AP774" s="18">
        <v>1.0138888888888888</v>
      </c>
      <c r="AQ774" s="19" t="str">
        <f>IF(PaquetesTramos_estados_1[[#This Row],[estado_paquete]]="Empaquetado","listo",PaquetesTramos_estados_1[[#This Row],[pagado]]+(PaquetesTramos_estados_1[[#This Row],[Lead Time]]-1))</f>
        <v>listo</v>
      </c>
      <c r="AR774" s="16" t="str">
        <f ca="1">IF(PaquetesTramos_estados_1[[#This Row],[estado_paquete]]="empaquetado","listo",TEXT((DAY(TODAY())-DAY(PaquetesTramos_estados_1[[#This Row],[pagado]])),"dd")&amp;" Dias")</f>
        <v>listo</v>
      </c>
      <c r="AS774" s="14" t="str">
        <f ca="1">IF(PaquetesTramos_estados_1[[#This Row],[estado_paquete]]="Empaquetado","listo",IF(NOW()&lt;PaquetesTramos_estados_1[[#This Row],[TimeLimite]],"Dentro de Tiempo","Fuera de Tiempo"))</f>
        <v>listo</v>
      </c>
      <c r="AT774" s="19" t="str">
        <f t="shared" si="12"/>
        <v>20:02</v>
      </c>
    </row>
    <row r="775" spans="1:46" x14ac:dyDescent="0.25">
      <c r="A775" s="14" t="s">
        <v>3583</v>
      </c>
      <c r="B775" s="14" t="s">
        <v>292</v>
      </c>
      <c r="C775" s="14" t="s">
        <v>100</v>
      </c>
      <c r="D775" s="14" t="s">
        <v>1</v>
      </c>
      <c r="E775" s="14" t="s">
        <v>1</v>
      </c>
      <c r="F775" s="14" t="s">
        <v>62</v>
      </c>
      <c r="G775" s="14" t="s">
        <v>399</v>
      </c>
      <c r="H775" s="14" t="s">
        <v>288</v>
      </c>
      <c r="I775" s="14" t="s">
        <v>288</v>
      </c>
      <c r="J775" s="15">
        <v>45440</v>
      </c>
      <c r="K775" s="14" t="s">
        <v>3584</v>
      </c>
      <c r="L775" s="16">
        <v>45439.832256944443</v>
      </c>
      <c r="M775" s="16">
        <v>45440.1641087963</v>
      </c>
      <c r="N775" s="16"/>
      <c r="O775" s="14" t="s">
        <v>288</v>
      </c>
      <c r="P775" s="14" t="s">
        <v>288</v>
      </c>
      <c r="Q775" s="14" t="s">
        <v>288</v>
      </c>
      <c r="R775" s="14" t="s">
        <v>288</v>
      </c>
      <c r="S775" s="14" t="s">
        <v>288</v>
      </c>
      <c r="T775" s="14" t="s">
        <v>292</v>
      </c>
      <c r="U775" s="14" t="s">
        <v>5</v>
      </c>
      <c r="V775" s="14" t="s">
        <v>6</v>
      </c>
      <c r="W775" s="14" t="s">
        <v>100</v>
      </c>
      <c r="X775" s="14" t="s">
        <v>1</v>
      </c>
      <c r="Y775" s="14" t="s">
        <v>1</v>
      </c>
      <c r="Z775" s="14" t="s">
        <v>62</v>
      </c>
      <c r="AA775" s="14" t="s">
        <v>7</v>
      </c>
      <c r="AB775" s="14" t="s">
        <v>3585</v>
      </c>
      <c r="AC775" s="14" t="s">
        <v>8</v>
      </c>
      <c r="AD775" s="14" t="s">
        <v>9</v>
      </c>
      <c r="AE775" s="14" t="s">
        <v>100</v>
      </c>
      <c r="AF775" s="14" t="s">
        <v>290</v>
      </c>
      <c r="AG775" s="14" t="s">
        <v>291</v>
      </c>
      <c r="AH775" s="14" t="s">
        <v>3586</v>
      </c>
      <c r="AI775">
        <v>74066450</v>
      </c>
      <c r="AJ775" s="16">
        <v>45439.832256944443</v>
      </c>
      <c r="AK775">
        <v>2</v>
      </c>
      <c r="AL775">
        <v>187.89</v>
      </c>
      <c r="AM775">
        <v>33.81</v>
      </c>
      <c r="AN775">
        <v>221.7</v>
      </c>
      <c r="AO775" s="14" t="e">
        <f>VLOOKUP(PaquetesTramos_estados_1[[#This Row],[tienda_stock]],#REF!,2,0)</f>
        <v>#REF!</v>
      </c>
      <c r="AP775" s="18">
        <v>1.0138888888888888</v>
      </c>
      <c r="AQ775" s="19" t="str">
        <f>IF(PaquetesTramos_estados_1[[#This Row],[estado_paquete]]="Empaquetado","listo",PaquetesTramos_estados_1[[#This Row],[pagado]]+(PaquetesTramos_estados_1[[#This Row],[Lead Time]]-1))</f>
        <v>listo</v>
      </c>
      <c r="AR775" s="16" t="str">
        <f ca="1">IF(PaquetesTramos_estados_1[[#This Row],[estado_paquete]]="empaquetado","listo",TEXT((DAY(TODAY())-DAY(PaquetesTramos_estados_1[[#This Row],[pagado]])),"dd")&amp;" Dias")</f>
        <v>listo</v>
      </c>
      <c r="AS775" s="14" t="str">
        <f ca="1">IF(PaquetesTramos_estados_1[[#This Row],[estado_paquete]]="Empaquetado","listo",IF(NOW()&lt;PaquetesTramos_estados_1[[#This Row],[TimeLimite]],"Dentro de Tiempo","Fuera de Tiempo"))</f>
        <v>listo</v>
      </c>
      <c r="AT775" s="19" t="str">
        <f t="shared" si="12"/>
        <v>19:58</v>
      </c>
    </row>
    <row r="776" spans="1:46" x14ac:dyDescent="0.25">
      <c r="A776" s="14" t="s">
        <v>3587</v>
      </c>
      <c r="B776" s="14" t="s">
        <v>292</v>
      </c>
      <c r="C776" s="14" t="s">
        <v>288</v>
      </c>
      <c r="D776" s="14" t="s">
        <v>81</v>
      </c>
      <c r="E776" s="14" t="s">
        <v>308</v>
      </c>
      <c r="F776" s="14" t="s">
        <v>308</v>
      </c>
      <c r="G776" s="14" t="s">
        <v>30</v>
      </c>
      <c r="H776" s="14" t="s">
        <v>288</v>
      </c>
      <c r="I776" s="14" t="s">
        <v>288</v>
      </c>
      <c r="J776" s="15">
        <v>45442</v>
      </c>
      <c r="K776" s="14" t="s">
        <v>3588</v>
      </c>
      <c r="L776" s="16">
        <v>45439.874039351853</v>
      </c>
      <c r="M776" s="16">
        <v>45439.992314814815</v>
      </c>
      <c r="N776" s="16"/>
      <c r="O776" s="14" t="s">
        <v>288</v>
      </c>
      <c r="P776" s="14" t="s">
        <v>288</v>
      </c>
      <c r="Q776" s="14" t="s">
        <v>288</v>
      </c>
      <c r="R776" s="14" t="s">
        <v>288</v>
      </c>
      <c r="S776" s="14" t="s">
        <v>288</v>
      </c>
      <c r="T776" s="14" t="s">
        <v>292</v>
      </c>
      <c r="U776" s="14" t="s">
        <v>5</v>
      </c>
      <c r="V776" s="14" t="s">
        <v>87</v>
      </c>
      <c r="W776" s="14" t="s">
        <v>288</v>
      </c>
      <c r="X776" s="14" t="s">
        <v>288</v>
      </c>
      <c r="Y776" s="14" t="s">
        <v>288</v>
      </c>
      <c r="Z776" s="14" t="s">
        <v>288</v>
      </c>
      <c r="AA776" s="14" t="s">
        <v>56</v>
      </c>
      <c r="AB776" s="14" t="s">
        <v>3589</v>
      </c>
      <c r="AC776" s="14" t="s">
        <v>8</v>
      </c>
      <c r="AD776" s="14" t="s">
        <v>32</v>
      </c>
      <c r="AE776" s="14" t="s">
        <v>5</v>
      </c>
      <c r="AF776" s="14" t="s">
        <v>290</v>
      </c>
      <c r="AG776" s="14" t="s">
        <v>291</v>
      </c>
      <c r="AH776" s="14" t="s">
        <v>3590</v>
      </c>
      <c r="AI776">
        <v>62216970</v>
      </c>
      <c r="AJ776" s="16">
        <v>45439.874039351853</v>
      </c>
      <c r="AK776">
        <v>4</v>
      </c>
      <c r="AL776">
        <v>473.05</v>
      </c>
      <c r="AM776">
        <v>85.15</v>
      </c>
      <c r="AN776">
        <v>558.20000000000005</v>
      </c>
      <c r="AO776" s="14" t="e">
        <f>VLOOKUP(PaquetesTramos_estados_1[[#This Row],[tienda_stock]],#REF!,2,0)</f>
        <v>#REF!</v>
      </c>
      <c r="AP776" s="18">
        <v>1.0138888888888888</v>
      </c>
      <c r="AQ776" s="19" t="str">
        <f>IF(PaquetesTramos_estados_1[[#This Row],[estado_paquete]]="Empaquetado","listo",PaquetesTramos_estados_1[[#This Row],[pagado]]+(PaquetesTramos_estados_1[[#This Row],[Lead Time]]-1))</f>
        <v>listo</v>
      </c>
      <c r="AR776" s="16" t="str">
        <f ca="1">IF(PaquetesTramos_estados_1[[#This Row],[estado_paquete]]="empaquetado","listo",TEXT((DAY(TODAY())-DAY(PaquetesTramos_estados_1[[#This Row],[pagado]])),"dd")&amp;" Dias")</f>
        <v>listo</v>
      </c>
      <c r="AS776" s="14" t="str">
        <f ca="1">IF(PaquetesTramos_estados_1[[#This Row],[estado_paquete]]="Empaquetado","listo",IF(NOW()&lt;PaquetesTramos_estados_1[[#This Row],[TimeLimite]],"Dentro de Tiempo","Fuera de Tiempo"))</f>
        <v>listo</v>
      </c>
      <c r="AT776" s="19" t="str">
        <f t="shared" si="12"/>
        <v>20:58</v>
      </c>
    </row>
    <row r="777" spans="1:46" x14ac:dyDescent="0.25">
      <c r="A777" s="14" t="s">
        <v>3591</v>
      </c>
      <c r="B777" s="14" t="s">
        <v>17</v>
      </c>
      <c r="C777" s="14" t="s">
        <v>5</v>
      </c>
      <c r="D777" s="14" t="s">
        <v>1</v>
      </c>
      <c r="E777" s="14" t="s">
        <v>1</v>
      </c>
      <c r="F777" s="14" t="s">
        <v>19</v>
      </c>
      <c r="G777" s="14" t="s">
        <v>3</v>
      </c>
      <c r="H777" s="14" t="s">
        <v>288</v>
      </c>
      <c r="I777" s="14" t="s">
        <v>288</v>
      </c>
      <c r="J777" s="15">
        <v>45443</v>
      </c>
      <c r="K777" s="14" t="s">
        <v>3592</v>
      </c>
      <c r="L777" s="16">
        <v>45439.890775462962</v>
      </c>
      <c r="M777" s="16"/>
      <c r="N777" s="16"/>
      <c r="O777" s="14" t="s">
        <v>288</v>
      </c>
      <c r="P777" s="14" t="s">
        <v>288</v>
      </c>
      <c r="Q777" s="14" t="s">
        <v>288</v>
      </c>
      <c r="R777" s="14" t="s">
        <v>288</v>
      </c>
      <c r="S777" s="14" t="s">
        <v>288</v>
      </c>
      <c r="T777" s="14" t="s">
        <v>17</v>
      </c>
      <c r="U777" s="14" t="s">
        <v>75</v>
      </c>
      <c r="V777" s="14" t="s">
        <v>6</v>
      </c>
      <c r="W777" s="14" t="s">
        <v>123</v>
      </c>
      <c r="X777" s="14" t="s">
        <v>105</v>
      </c>
      <c r="Y777" s="14" t="s">
        <v>105</v>
      </c>
      <c r="Z777" s="14" t="s">
        <v>105</v>
      </c>
      <c r="AA777" s="14" t="s">
        <v>56</v>
      </c>
      <c r="AB777" s="14" t="s">
        <v>3593</v>
      </c>
      <c r="AC777" s="14" t="s">
        <v>8</v>
      </c>
      <c r="AD777" s="14" t="s">
        <v>10</v>
      </c>
      <c r="AE777" s="14" t="s">
        <v>123</v>
      </c>
      <c r="AF777" s="14" t="s">
        <v>290</v>
      </c>
      <c r="AG777" s="14" t="s">
        <v>291</v>
      </c>
      <c r="AH777" s="14" t="s">
        <v>3594</v>
      </c>
      <c r="AI777">
        <v>41774954</v>
      </c>
      <c r="AJ777" s="16">
        <v>45439.890775462962</v>
      </c>
      <c r="AK777">
        <v>2</v>
      </c>
      <c r="AL777">
        <v>144.65</v>
      </c>
      <c r="AM777">
        <v>26.05</v>
      </c>
      <c r="AN777">
        <v>170.7</v>
      </c>
      <c r="AO777" s="14" t="e">
        <f>VLOOKUP(PaquetesTramos_estados_1[[#This Row],[tienda_stock]],#REF!,2,0)</f>
        <v>#REF!</v>
      </c>
      <c r="AP777" s="18">
        <v>1.0138888888888888</v>
      </c>
      <c r="AQ777" s="19">
        <f>IF(PaquetesTramos_estados_1[[#This Row],[estado_paquete]]="Empaquetado","listo",PaquetesTramos_estados_1[[#This Row],[pagado]]+(PaquetesTramos_estados_1[[#This Row],[Lead Time]]-1))</f>
        <v>45439.904664351852</v>
      </c>
      <c r="AR777" s="16" t="e">
        <f ca="1">IF(PaquetesTramos_estados_1[[#This Row],[estado_paquete]]="empaquetado","listo",TEXT((DAY(TODAY())-DAY(PaquetesTramos_estados_1[[#This Row],[pagado]])),"dd")&amp;" Dias")</f>
        <v>#VALUE!</v>
      </c>
      <c r="AS7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777" s="19" t="str">
        <f t="shared" si="12"/>
        <v>21:22</v>
      </c>
    </row>
    <row r="778" spans="1:46" x14ac:dyDescent="0.25">
      <c r="A778" s="14" t="s">
        <v>3595</v>
      </c>
      <c r="B778" s="14" t="s">
        <v>20</v>
      </c>
      <c r="C778" s="14" t="s">
        <v>123</v>
      </c>
      <c r="D778" s="14" t="s">
        <v>105</v>
      </c>
      <c r="E778" s="14" t="s">
        <v>105</v>
      </c>
      <c r="F778" s="14" t="s">
        <v>105</v>
      </c>
      <c r="G778" s="14" t="s">
        <v>35</v>
      </c>
      <c r="H778" s="14" t="s">
        <v>288</v>
      </c>
      <c r="I778" s="14" t="s">
        <v>288</v>
      </c>
      <c r="J778" s="15">
        <v>45443</v>
      </c>
      <c r="K778" s="14" t="s">
        <v>3596</v>
      </c>
      <c r="L778" s="16">
        <v>45439.890775462962</v>
      </c>
      <c r="M778" s="16"/>
      <c r="N778" s="16"/>
      <c r="O778" s="14" t="s">
        <v>288</v>
      </c>
      <c r="P778" s="14" t="s">
        <v>288</v>
      </c>
      <c r="Q778" s="14" t="s">
        <v>288</v>
      </c>
      <c r="R778" s="14" t="s">
        <v>288</v>
      </c>
      <c r="S778" s="14" t="s">
        <v>288</v>
      </c>
      <c r="T778" s="14" t="s">
        <v>20</v>
      </c>
      <c r="U778" s="14" t="s">
        <v>5</v>
      </c>
      <c r="V778" s="14" t="s">
        <v>6</v>
      </c>
      <c r="W778" s="14" t="s">
        <v>123</v>
      </c>
      <c r="X778" s="14" t="s">
        <v>105</v>
      </c>
      <c r="Y778" s="14" t="s">
        <v>105</v>
      </c>
      <c r="Z778" s="14" t="s">
        <v>105</v>
      </c>
      <c r="AA778" s="14" t="s">
        <v>56</v>
      </c>
      <c r="AB778" s="14" t="s">
        <v>3593</v>
      </c>
      <c r="AC778" s="14" t="s">
        <v>8</v>
      </c>
      <c r="AD778" s="14" t="s">
        <v>10</v>
      </c>
      <c r="AE778" s="14" t="s">
        <v>123</v>
      </c>
      <c r="AF778" s="14" t="s">
        <v>290</v>
      </c>
      <c r="AG778" s="14" t="s">
        <v>291</v>
      </c>
      <c r="AH778" s="14" t="s">
        <v>3594</v>
      </c>
      <c r="AI778">
        <v>41774954</v>
      </c>
      <c r="AJ778" s="16">
        <v>45439.890775462962</v>
      </c>
      <c r="AK778">
        <v>2</v>
      </c>
      <c r="AL778">
        <v>144.65</v>
      </c>
      <c r="AM778">
        <v>26.05</v>
      </c>
      <c r="AN778">
        <v>170.7</v>
      </c>
      <c r="AO778" s="14" t="e">
        <f>VLOOKUP(PaquetesTramos_estados_1[[#This Row],[tienda_stock]],#REF!,2,0)</f>
        <v>#REF!</v>
      </c>
      <c r="AP778" s="18">
        <v>1.0138888888888888</v>
      </c>
      <c r="AQ778" s="19">
        <f>IF(PaquetesTramos_estados_1[[#This Row],[estado_paquete]]="Empaquetado","listo",PaquetesTramos_estados_1[[#This Row],[pagado]]+(PaquetesTramos_estados_1[[#This Row],[Lead Time]]-1))</f>
        <v>45439.904664351852</v>
      </c>
      <c r="AR778" s="16" t="e">
        <f ca="1">IF(PaquetesTramos_estados_1[[#This Row],[estado_paquete]]="empaquetado","listo",TEXT((DAY(TODAY())-DAY(PaquetesTramos_estados_1[[#This Row],[pagado]])),"dd")&amp;" Dias")</f>
        <v>#VALUE!</v>
      </c>
      <c r="AS7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778" s="19" t="str">
        <f t="shared" si="12"/>
        <v>21:22</v>
      </c>
    </row>
    <row r="779" spans="1:46" x14ac:dyDescent="0.25">
      <c r="A779" s="14" t="s">
        <v>3597</v>
      </c>
      <c r="B779" s="14" t="s">
        <v>17</v>
      </c>
      <c r="C779" s="14" t="s">
        <v>288</v>
      </c>
      <c r="D779" s="14" t="s">
        <v>1</v>
      </c>
      <c r="E779" s="14" t="s">
        <v>1</v>
      </c>
      <c r="F779" s="14" t="s">
        <v>204</v>
      </c>
      <c r="G779" s="14" t="s">
        <v>30</v>
      </c>
      <c r="H779" s="14" t="s">
        <v>288</v>
      </c>
      <c r="I779" s="14" t="s">
        <v>288</v>
      </c>
      <c r="J779" s="15">
        <v>45443</v>
      </c>
      <c r="K779" s="14" t="s">
        <v>3598</v>
      </c>
      <c r="L779" s="16">
        <v>45440.312557870369</v>
      </c>
      <c r="M779" s="16"/>
      <c r="N779" s="16"/>
      <c r="O779" s="14" t="s">
        <v>288</v>
      </c>
      <c r="P779" s="14" t="s">
        <v>288</v>
      </c>
      <c r="Q779" s="14" t="s">
        <v>288</v>
      </c>
      <c r="R779" s="14" t="s">
        <v>288</v>
      </c>
      <c r="S779" s="14" t="s">
        <v>288</v>
      </c>
      <c r="T779" s="14" t="s">
        <v>17</v>
      </c>
      <c r="U779" s="14" t="s">
        <v>170</v>
      </c>
      <c r="V779" s="14" t="s">
        <v>87</v>
      </c>
      <c r="W779" s="14" t="s">
        <v>288</v>
      </c>
      <c r="X779" s="14" t="s">
        <v>288</v>
      </c>
      <c r="Y779" s="14" t="s">
        <v>288</v>
      </c>
      <c r="Z779" s="14" t="s">
        <v>288</v>
      </c>
      <c r="AA779" s="14" t="s">
        <v>7</v>
      </c>
      <c r="AB779" s="14" t="s">
        <v>3599</v>
      </c>
      <c r="AC779" s="14" t="s">
        <v>8</v>
      </c>
      <c r="AD779" s="14" t="s">
        <v>32</v>
      </c>
      <c r="AE779" s="14" t="s">
        <v>5</v>
      </c>
      <c r="AF779" s="14" t="s">
        <v>290</v>
      </c>
      <c r="AG779" s="14" t="s">
        <v>291</v>
      </c>
      <c r="AH779" s="14" t="s">
        <v>3600</v>
      </c>
      <c r="AI779">
        <v>46920522</v>
      </c>
      <c r="AJ779" s="16">
        <v>45440.312557870369</v>
      </c>
      <c r="AK779">
        <v>22</v>
      </c>
      <c r="AL779">
        <v>677.16</v>
      </c>
      <c r="AM779">
        <v>121.94</v>
      </c>
      <c r="AN779">
        <v>799.1</v>
      </c>
      <c r="AO779" s="14" t="e">
        <f>VLOOKUP(PaquetesTramos_estados_1[[#This Row],[tienda_stock]],#REF!,2,0)</f>
        <v>#REF!</v>
      </c>
      <c r="AP779" s="18">
        <v>1.0138888888888888</v>
      </c>
      <c r="AQ779" s="19">
        <f>IF(PaquetesTramos_estados_1[[#This Row],[estado_paquete]]="Empaquetado","listo",PaquetesTramos_estados_1[[#This Row],[pagado]]+(PaquetesTramos_estados_1[[#This Row],[Lead Time]]-1))</f>
        <v>45440.32644675926</v>
      </c>
      <c r="AR779" s="16" t="e">
        <f ca="1">IF(PaquetesTramos_estados_1[[#This Row],[estado_paquete]]="empaquetado","listo",TEXT((DAY(TODAY())-DAY(PaquetesTramos_estados_1[[#This Row],[pagado]])),"dd")&amp;" Dias")</f>
        <v>#VALUE!</v>
      </c>
      <c r="AS7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779" s="19" t="str">
        <f t="shared" si="12"/>
        <v>07:30</v>
      </c>
    </row>
    <row r="780" spans="1:46" x14ac:dyDescent="0.25">
      <c r="A780" s="14" t="s">
        <v>3601</v>
      </c>
      <c r="B780" s="14" t="s">
        <v>17</v>
      </c>
      <c r="C780" s="14" t="s">
        <v>288</v>
      </c>
      <c r="D780" s="14" t="s">
        <v>1</v>
      </c>
      <c r="E780" s="14" t="s">
        <v>1</v>
      </c>
      <c r="F780" s="14" t="s">
        <v>204</v>
      </c>
      <c r="G780" s="14" t="s">
        <v>30</v>
      </c>
      <c r="H780" s="14" t="s">
        <v>288</v>
      </c>
      <c r="I780" s="14" t="s">
        <v>288</v>
      </c>
      <c r="J780" s="15">
        <v>45444</v>
      </c>
      <c r="K780" s="14" t="s">
        <v>3602</v>
      </c>
      <c r="L780" s="16">
        <v>45440.312557870369</v>
      </c>
      <c r="M780" s="16"/>
      <c r="N780" s="16"/>
      <c r="O780" s="14" t="s">
        <v>288</v>
      </c>
      <c r="P780" s="14" t="s">
        <v>288</v>
      </c>
      <c r="Q780" s="14" t="s">
        <v>288</v>
      </c>
      <c r="R780" s="14" t="s">
        <v>288</v>
      </c>
      <c r="S780" s="14" t="s">
        <v>288</v>
      </c>
      <c r="T780" s="14" t="s">
        <v>17</v>
      </c>
      <c r="U780" s="14" t="s">
        <v>968</v>
      </c>
      <c r="V780" s="14" t="s">
        <v>87</v>
      </c>
      <c r="W780" s="14" t="s">
        <v>288</v>
      </c>
      <c r="X780" s="14" t="s">
        <v>288</v>
      </c>
      <c r="Y780" s="14" t="s">
        <v>288</v>
      </c>
      <c r="Z780" s="14" t="s">
        <v>288</v>
      </c>
      <c r="AA780" s="14" t="s">
        <v>7</v>
      </c>
      <c r="AB780" s="14" t="s">
        <v>3599</v>
      </c>
      <c r="AC780" s="14" t="s">
        <v>8</v>
      </c>
      <c r="AD780" s="14" t="s">
        <v>32</v>
      </c>
      <c r="AE780" s="14" t="s">
        <v>5</v>
      </c>
      <c r="AF780" s="14" t="s">
        <v>290</v>
      </c>
      <c r="AG780" s="14" t="s">
        <v>291</v>
      </c>
      <c r="AH780" s="14" t="s">
        <v>3600</v>
      </c>
      <c r="AI780">
        <v>46920522</v>
      </c>
      <c r="AJ780" s="16">
        <v>45440.312557870369</v>
      </c>
      <c r="AK780">
        <v>22</v>
      </c>
      <c r="AL780">
        <v>677.16</v>
      </c>
      <c r="AM780">
        <v>121.94</v>
      </c>
      <c r="AN780">
        <v>799.1</v>
      </c>
      <c r="AO780" s="14" t="e">
        <f>VLOOKUP(PaquetesTramos_estados_1[[#This Row],[tienda_stock]],#REF!,2,0)</f>
        <v>#REF!</v>
      </c>
      <c r="AP780" s="18">
        <v>1.0138888888888888</v>
      </c>
      <c r="AQ780" s="19">
        <f>IF(PaquetesTramos_estados_1[[#This Row],[estado_paquete]]="Empaquetado","listo",PaquetesTramos_estados_1[[#This Row],[pagado]]+(PaquetesTramos_estados_1[[#This Row],[Lead Time]]-1))</f>
        <v>45440.32644675926</v>
      </c>
      <c r="AR780" s="16" t="e">
        <f ca="1">IF(PaquetesTramos_estados_1[[#This Row],[estado_paquete]]="empaquetado","listo",TEXT((DAY(TODAY())-DAY(PaquetesTramos_estados_1[[#This Row],[pagado]])),"dd")&amp;" Dias")</f>
        <v>#VALUE!</v>
      </c>
      <c r="AS7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780" s="19" t="str">
        <f t="shared" si="12"/>
        <v>07:30</v>
      </c>
    </row>
    <row r="781" spans="1:46" x14ac:dyDescent="0.25">
      <c r="A781" s="14" t="s">
        <v>3603</v>
      </c>
      <c r="B781" s="14" t="s">
        <v>17</v>
      </c>
      <c r="C781" s="14" t="s">
        <v>5</v>
      </c>
      <c r="D781" s="14" t="s">
        <v>1</v>
      </c>
      <c r="E781" s="14" t="s">
        <v>1</v>
      </c>
      <c r="F781" s="14" t="s">
        <v>19</v>
      </c>
      <c r="G781" s="14" t="s">
        <v>3</v>
      </c>
      <c r="H781" s="14" t="s">
        <v>288</v>
      </c>
      <c r="I781" s="14" t="s">
        <v>288</v>
      </c>
      <c r="J781" s="15">
        <v>45442</v>
      </c>
      <c r="K781" s="14" t="s">
        <v>3604</v>
      </c>
      <c r="L781" s="16">
        <v>45440.312557870369</v>
      </c>
      <c r="M781" s="16"/>
      <c r="N781" s="16"/>
      <c r="O781" s="14" t="s">
        <v>288</v>
      </c>
      <c r="P781" s="14" t="s">
        <v>288</v>
      </c>
      <c r="Q781" s="14" t="s">
        <v>288</v>
      </c>
      <c r="R781" s="14" t="s">
        <v>288</v>
      </c>
      <c r="S781" s="14" t="s">
        <v>288</v>
      </c>
      <c r="T781" s="14" t="s">
        <v>17</v>
      </c>
      <c r="U781" s="14" t="s">
        <v>75</v>
      </c>
      <c r="V781" s="14" t="s">
        <v>87</v>
      </c>
      <c r="W781" s="14" t="s">
        <v>288</v>
      </c>
      <c r="X781" s="14" t="s">
        <v>288</v>
      </c>
      <c r="Y781" s="14" t="s">
        <v>288</v>
      </c>
      <c r="Z781" s="14" t="s">
        <v>288</v>
      </c>
      <c r="AA781" s="14" t="s">
        <v>56</v>
      </c>
      <c r="AB781" s="14" t="s">
        <v>3599</v>
      </c>
      <c r="AC781" s="14" t="s">
        <v>8</v>
      </c>
      <c r="AD781" s="14" t="s">
        <v>32</v>
      </c>
      <c r="AE781" s="14" t="s">
        <v>5</v>
      </c>
      <c r="AF781" s="14" t="s">
        <v>290</v>
      </c>
      <c r="AG781" s="14" t="s">
        <v>291</v>
      </c>
      <c r="AH781" s="14" t="s">
        <v>3600</v>
      </c>
      <c r="AI781">
        <v>46920522</v>
      </c>
      <c r="AJ781" s="16">
        <v>45440.312557870369</v>
      </c>
      <c r="AK781">
        <v>22</v>
      </c>
      <c r="AL781">
        <v>677.16</v>
      </c>
      <c r="AM781">
        <v>121.94</v>
      </c>
      <c r="AN781">
        <v>799.1</v>
      </c>
      <c r="AO781" s="14" t="e">
        <f>VLOOKUP(PaquetesTramos_estados_1[[#This Row],[tienda_stock]],#REF!,2,0)</f>
        <v>#REF!</v>
      </c>
      <c r="AP781" s="18">
        <v>1.0138888888888888</v>
      </c>
      <c r="AQ781" s="19">
        <f>IF(PaquetesTramos_estados_1[[#This Row],[estado_paquete]]="Empaquetado","listo",PaquetesTramos_estados_1[[#This Row],[pagado]]+(PaquetesTramos_estados_1[[#This Row],[Lead Time]]-1))</f>
        <v>45440.32644675926</v>
      </c>
      <c r="AR781" s="16" t="e">
        <f ca="1">IF(PaquetesTramos_estados_1[[#This Row],[estado_paquete]]="empaquetado","listo",TEXT((DAY(TODAY())-DAY(PaquetesTramos_estados_1[[#This Row],[pagado]])),"dd")&amp;" Dias")</f>
        <v>#VALUE!</v>
      </c>
      <c r="AS7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781" s="19" t="str">
        <f t="shared" si="12"/>
        <v>07:30</v>
      </c>
    </row>
    <row r="782" spans="1:46" x14ac:dyDescent="0.25">
      <c r="A782" s="14" t="s">
        <v>3605</v>
      </c>
      <c r="B782" s="14" t="s">
        <v>17</v>
      </c>
      <c r="C782" s="14" t="s">
        <v>288</v>
      </c>
      <c r="D782" s="14" t="s">
        <v>1</v>
      </c>
      <c r="E782" s="14" t="s">
        <v>1</v>
      </c>
      <c r="F782" s="14" t="s">
        <v>204</v>
      </c>
      <c r="G782" s="14" t="s">
        <v>30</v>
      </c>
      <c r="H782" s="14" t="s">
        <v>288</v>
      </c>
      <c r="I782" s="14" t="s">
        <v>288</v>
      </c>
      <c r="J782" s="15">
        <v>45443</v>
      </c>
      <c r="K782" s="14" t="s">
        <v>3606</v>
      </c>
      <c r="L782" s="16">
        <v>45440.312557870369</v>
      </c>
      <c r="M782" s="16"/>
      <c r="N782" s="16"/>
      <c r="O782" s="14" t="s">
        <v>288</v>
      </c>
      <c r="P782" s="14" t="s">
        <v>288</v>
      </c>
      <c r="Q782" s="14" t="s">
        <v>288</v>
      </c>
      <c r="R782" s="14" t="s">
        <v>288</v>
      </c>
      <c r="S782" s="14" t="s">
        <v>288</v>
      </c>
      <c r="T782" s="14" t="s">
        <v>17</v>
      </c>
      <c r="U782" s="14" t="s">
        <v>26</v>
      </c>
      <c r="V782" s="14" t="s">
        <v>87</v>
      </c>
      <c r="W782" s="14" t="s">
        <v>288</v>
      </c>
      <c r="X782" s="14" t="s">
        <v>288</v>
      </c>
      <c r="Y782" s="14" t="s">
        <v>288</v>
      </c>
      <c r="Z782" s="14" t="s">
        <v>288</v>
      </c>
      <c r="AA782" s="14" t="s">
        <v>7</v>
      </c>
      <c r="AB782" s="14" t="s">
        <v>3599</v>
      </c>
      <c r="AC782" s="14" t="s">
        <v>8</v>
      </c>
      <c r="AD782" s="14" t="s">
        <v>32</v>
      </c>
      <c r="AE782" s="14" t="s">
        <v>5</v>
      </c>
      <c r="AF782" s="14" t="s">
        <v>290</v>
      </c>
      <c r="AG782" s="14" t="s">
        <v>291</v>
      </c>
      <c r="AH782" s="14" t="s">
        <v>3600</v>
      </c>
      <c r="AI782">
        <v>46920522</v>
      </c>
      <c r="AJ782" s="16">
        <v>45440.312557870369</v>
      </c>
      <c r="AK782">
        <v>22</v>
      </c>
      <c r="AL782">
        <v>677.16</v>
      </c>
      <c r="AM782">
        <v>121.94</v>
      </c>
      <c r="AN782">
        <v>799.1</v>
      </c>
      <c r="AO782" s="14" t="e">
        <f>VLOOKUP(PaquetesTramos_estados_1[[#This Row],[tienda_stock]],#REF!,2,0)</f>
        <v>#REF!</v>
      </c>
      <c r="AP782" s="18">
        <v>1.0138888888888888</v>
      </c>
      <c r="AQ782" s="19">
        <f>IF(PaquetesTramos_estados_1[[#This Row],[estado_paquete]]="Empaquetado","listo",PaquetesTramos_estados_1[[#This Row],[pagado]]+(PaquetesTramos_estados_1[[#This Row],[Lead Time]]-1))</f>
        <v>45440.32644675926</v>
      </c>
      <c r="AR782" s="16" t="e">
        <f ca="1">IF(PaquetesTramos_estados_1[[#This Row],[estado_paquete]]="empaquetado","listo",TEXT((DAY(TODAY())-DAY(PaquetesTramos_estados_1[[#This Row],[pagado]])),"dd")&amp;" Dias")</f>
        <v>#VALUE!</v>
      </c>
      <c r="AS7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782" s="19" t="str">
        <f t="shared" si="12"/>
        <v>07:30</v>
      </c>
    </row>
    <row r="783" spans="1:46" x14ac:dyDescent="0.25">
      <c r="A783" s="14" t="s">
        <v>4058</v>
      </c>
      <c r="B783" s="14" t="s">
        <v>292</v>
      </c>
      <c r="C783" s="14" t="s">
        <v>33</v>
      </c>
      <c r="D783" s="14" t="s">
        <v>29</v>
      </c>
      <c r="E783" s="14" t="s">
        <v>29</v>
      </c>
      <c r="F783" s="14" t="s">
        <v>29</v>
      </c>
      <c r="G783" s="14" t="s">
        <v>3</v>
      </c>
      <c r="H783" s="14" t="s">
        <v>288</v>
      </c>
      <c r="I783" s="14" t="s">
        <v>288</v>
      </c>
      <c r="J783" s="15">
        <v>45434</v>
      </c>
      <c r="K783" s="14" t="s">
        <v>4059</v>
      </c>
      <c r="L783" s="16">
        <v>45432.682152777779</v>
      </c>
      <c r="M783" s="16">
        <v>45432.820949074077</v>
      </c>
      <c r="N783" s="16"/>
      <c r="O783" s="14" t="s">
        <v>288</v>
      </c>
      <c r="P783" s="14" t="s">
        <v>288</v>
      </c>
      <c r="Q783" s="14" t="s">
        <v>288</v>
      </c>
      <c r="R783" s="14" t="s">
        <v>288</v>
      </c>
      <c r="S783" s="14" t="s">
        <v>288</v>
      </c>
      <c r="T783" s="14" t="s">
        <v>292</v>
      </c>
      <c r="U783" s="14" t="s">
        <v>42</v>
      </c>
      <c r="V783" s="14" t="s">
        <v>6</v>
      </c>
      <c r="W783" s="14" t="s">
        <v>33</v>
      </c>
      <c r="X783" s="14" t="s">
        <v>29</v>
      </c>
      <c r="Y783" s="14" t="s">
        <v>29</v>
      </c>
      <c r="Z783" s="14" t="s">
        <v>29</v>
      </c>
      <c r="AA783" s="14" t="s">
        <v>7</v>
      </c>
      <c r="AB783" s="14" t="s">
        <v>4060</v>
      </c>
      <c r="AC783" s="14" t="s">
        <v>8</v>
      </c>
      <c r="AD783" s="14" t="s">
        <v>10</v>
      </c>
      <c r="AE783" s="14" t="s">
        <v>5</v>
      </c>
      <c r="AF783" s="14" t="s">
        <v>290</v>
      </c>
      <c r="AG783" s="14" t="s">
        <v>291</v>
      </c>
      <c r="AH783" s="14" t="s">
        <v>4061</v>
      </c>
      <c r="AI783">
        <v>2670293</v>
      </c>
      <c r="AJ783" s="16">
        <v>45432.682152777779</v>
      </c>
      <c r="AK783">
        <v>1</v>
      </c>
      <c r="AL783">
        <v>16.86</v>
      </c>
      <c r="AM783">
        <v>3.04</v>
      </c>
      <c r="AN783">
        <v>19.899999999999999</v>
      </c>
      <c r="AO783" s="14" t="e">
        <f>VLOOKUP(PaquetesTramos_estados_1[[#This Row],[tienda_stock]],#REF!,2,0)</f>
        <v>#REF!</v>
      </c>
      <c r="AP783" s="18">
        <v>1.0138888888888888</v>
      </c>
      <c r="AQ783" s="19" t="str">
        <f>IF(PaquetesTramos_estados_1[[#This Row],[estado_paquete]]="Empaquetado","listo",PaquetesTramos_estados_1[[#This Row],[pagado]]+(PaquetesTramos_estados_1[[#This Row],[Lead Time]]-1))</f>
        <v>listo</v>
      </c>
      <c r="AR783" s="16" t="str">
        <f ca="1">IF(PaquetesTramos_estados_1[[#This Row],[estado_paquete]]="empaquetado","listo",TEXT((DAY(TODAY())-DAY(PaquetesTramos_estados_1[[#This Row],[pagado]])),"dd")&amp;" Dias")</f>
        <v>listo</v>
      </c>
      <c r="AS783" s="14" t="str">
        <f ca="1">IF(PaquetesTramos_estados_1[[#This Row],[estado_paquete]]="Empaquetado","listo",IF(NOW()&lt;PaquetesTramos_estados_1[[#This Row],[TimeLimite]],"Dentro de Tiempo","Fuera de Tiempo"))</f>
        <v>listo</v>
      </c>
      <c r="AT783" s="19" t="str">
        <f t="shared" si="12"/>
        <v>16:22</v>
      </c>
    </row>
    <row r="784" spans="1:46" x14ac:dyDescent="0.25">
      <c r="A784" s="14" t="s">
        <v>4062</v>
      </c>
      <c r="B784" s="14" t="s">
        <v>292</v>
      </c>
      <c r="C784" s="14" t="s">
        <v>52</v>
      </c>
      <c r="D784" s="14" t="s">
        <v>53</v>
      </c>
      <c r="E784" s="14" t="s">
        <v>54</v>
      </c>
      <c r="F784" s="14" t="s">
        <v>55</v>
      </c>
      <c r="G784" s="14" t="s">
        <v>30</v>
      </c>
      <c r="H784" s="14" t="s">
        <v>4063</v>
      </c>
      <c r="I784" s="14" t="s">
        <v>288</v>
      </c>
      <c r="J784" s="15">
        <v>45443</v>
      </c>
      <c r="K784" s="14" t="s">
        <v>4064</v>
      </c>
      <c r="L784" s="16">
        <v>45436.689050925925</v>
      </c>
      <c r="M784" s="16">
        <v>45437.582604166666</v>
      </c>
      <c r="N784" s="16"/>
      <c r="O784" s="14" t="s">
        <v>288</v>
      </c>
      <c r="P784" s="14" t="s">
        <v>288</v>
      </c>
      <c r="Q784" s="14" t="s">
        <v>288</v>
      </c>
      <c r="R784" s="14" t="s">
        <v>288</v>
      </c>
      <c r="S784" s="14" t="s">
        <v>288</v>
      </c>
      <c r="T784" s="14" t="s">
        <v>292</v>
      </c>
      <c r="U784" s="14" t="s">
        <v>544</v>
      </c>
      <c r="V784" s="14" t="s">
        <v>6</v>
      </c>
      <c r="W784" s="14" t="s">
        <v>52</v>
      </c>
      <c r="X784" s="14" t="s">
        <v>53</v>
      </c>
      <c r="Y784" s="14" t="s">
        <v>54</v>
      </c>
      <c r="Z784" s="14" t="s">
        <v>55</v>
      </c>
      <c r="AA784" s="14" t="s">
        <v>7</v>
      </c>
      <c r="AB784" s="14" t="s">
        <v>4065</v>
      </c>
      <c r="AC784" s="14" t="s">
        <v>8</v>
      </c>
      <c r="AD784" s="14" t="s">
        <v>9</v>
      </c>
      <c r="AE784" s="14" t="s">
        <v>52</v>
      </c>
      <c r="AF784" s="14" t="s">
        <v>290</v>
      </c>
      <c r="AG784" s="14" t="s">
        <v>291</v>
      </c>
      <c r="AH784" s="14" t="s">
        <v>4066</v>
      </c>
      <c r="AI784">
        <v>2429214</v>
      </c>
      <c r="AJ784" s="16">
        <v>45436.689050925925</v>
      </c>
      <c r="AK784">
        <v>1</v>
      </c>
      <c r="AL784">
        <v>80.34</v>
      </c>
      <c r="AM784">
        <v>14.46</v>
      </c>
      <c r="AN784">
        <v>94.8</v>
      </c>
      <c r="AO784" s="14" t="e">
        <f>VLOOKUP(PaquetesTramos_estados_1[[#This Row],[tienda_stock]],#REF!,2,0)</f>
        <v>#REF!</v>
      </c>
      <c r="AP784" s="18">
        <v>1.0138888888888888</v>
      </c>
      <c r="AQ784" s="19" t="str">
        <f>IF(PaquetesTramos_estados_1[[#This Row],[estado_paquete]]="Empaquetado","listo",PaquetesTramos_estados_1[[#This Row],[pagado]]+(PaquetesTramos_estados_1[[#This Row],[Lead Time]]-1))</f>
        <v>listo</v>
      </c>
      <c r="AR784" s="16" t="str">
        <f ca="1">IF(PaquetesTramos_estados_1[[#This Row],[estado_paquete]]="empaquetado","listo",TEXT((DAY(TODAY())-DAY(PaquetesTramos_estados_1[[#This Row],[pagado]])),"dd")&amp;" Dias")</f>
        <v>listo</v>
      </c>
      <c r="AS784" s="14" t="str">
        <f ca="1">IF(PaquetesTramos_estados_1[[#This Row],[estado_paquete]]="Empaquetado","listo",IF(NOW()&lt;PaquetesTramos_estados_1[[#This Row],[TimeLimite]],"Dentro de Tiempo","Fuera de Tiempo"))</f>
        <v>listo</v>
      </c>
      <c r="AT784" s="19" t="str">
        <f t="shared" si="12"/>
        <v>16:32</v>
      </c>
    </row>
    <row r="785" spans="1:46" x14ac:dyDescent="0.25">
      <c r="A785" s="14" t="s">
        <v>4067</v>
      </c>
      <c r="B785" s="14" t="s">
        <v>292</v>
      </c>
      <c r="C785" s="14" t="s">
        <v>72</v>
      </c>
      <c r="D785" s="14" t="s">
        <v>73</v>
      </c>
      <c r="E785" s="14" t="s">
        <v>74</v>
      </c>
      <c r="F785" s="14" t="s">
        <v>74</v>
      </c>
      <c r="G785" s="14" t="s">
        <v>3</v>
      </c>
      <c r="H785" s="14" t="s">
        <v>288</v>
      </c>
      <c r="I785" s="14" t="s">
        <v>288</v>
      </c>
      <c r="J785" s="15">
        <v>45440</v>
      </c>
      <c r="K785" s="14" t="s">
        <v>4068</v>
      </c>
      <c r="L785" s="16">
        <v>45437.667349537034</v>
      </c>
      <c r="M785" s="16">
        <v>45437.715208333335</v>
      </c>
      <c r="N785" s="16"/>
      <c r="O785" s="14" t="s">
        <v>288</v>
      </c>
      <c r="P785" s="14" t="s">
        <v>288</v>
      </c>
      <c r="Q785" s="14" t="s">
        <v>288</v>
      </c>
      <c r="R785" s="14" t="s">
        <v>288</v>
      </c>
      <c r="S785" s="14" t="s">
        <v>288</v>
      </c>
      <c r="T785" s="14" t="s">
        <v>292</v>
      </c>
      <c r="U785" s="14" t="s">
        <v>136</v>
      </c>
      <c r="V785" s="14" t="s">
        <v>6</v>
      </c>
      <c r="W785" s="14" t="s">
        <v>72</v>
      </c>
      <c r="X785" s="14" t="s">
        <v>73</v>
      </c>
      <c r="Y785" s="14" t="s">
        <v>74</v>
      </c>
      <c r="Z785" s="14" t="s">
        <v>74</v>
      </c>
      <c r="AA785" s="14" t="s">
        <v>7</v>
      </c>
      <c r="AB785" s="14" t="s">
        <v>3609</v>
      </c>
      <c r="AC785" s="14" t="s">
        <v>8</v>
      </c>
      <c r="AD785" s="14" t="s">
        <v>32</v>
      </c>
      <c r="AE785" s="14" t="s">
        <v>5</v>
      </c>
      <c r="AF785" s="14" t="s">
        <v>290</v>
      </c>
      <c r="AG785" s="14" t="s">
        <v>291</v>
      </c>
      <c r="AH785" s="14" t="s">
        <v>3610</v>
      </c>
      <c r="AI785">
        <v>16706276</v>
      </c>
      <c r="AJ785" s="16">
        <v>45437.667349537034</v>
      </c>
      <c r="AK785">
        <v>2</v>
      </c>
      <c r="AL785">
        <v>21.77</v>
      </c>
      <c r="AM785">
        <v>3.93</v>
      </c>
      <c r="AN785">
        <v>25.7</v>
      </c>
      <c r="AO785" s="14" t="e">
        <f>VLOOKUP(PaquetesTramos_estados_1[[#This Row],[tienda_stock]],#REF!,2,0)</f>
        <v>#REF!</v>
      </c>
      <c r="AP785" s="18">
        <v>1.0138888888888888</v>
      </c>
      <c r="AQ785" s="19" t="str">
        <f>IF(PaquetesTramos_estados_1[[#This Row],[estado_paquete]]="Empaquetado","listo",PaquetesTramos_estados_1[[#This Row],[pagado]]+(PaquetesTramos_estados_1[[#This Row],[Lead Time]]-1))</f>
        <v>listo</v>
      </c>
      <c r="AR785" s="16" t="str">
        <f ca="1">IF(PaquetesTramos_estados_1[[#This Row],[estado_paquete]]="empaquetado","listo",TEXT((DAY(TODAY())-DAY(PaquetesTramos_estados_1[[#This Row],[pagado]])),"dd")&amp;" Dias")</f>
        <v>listo</v>
      </c>
      <c r="AS785" s="14" t="str">
        <f ca="1">IF(PaquetesTramos_estados_1[[#This Row],[estado_paquete]]="Empaquetado","listo",IF(NOW()&lt;PaquetesTramos_estados_1[[#This Row],[TimeLimite]],"Dentro de Tiempo","Fuera de Tiempo"))</f>
        <v>listo</v>
      </c>
      <c r="AT785" s="19" t="str">
        <f t="shared" si="12"/>
        <v>16:00</v>
      </c>
    </row>
    <row r="786" spans="1:46" x14ac:dyDescent="0.25">
      <c r="A786" s="14" t="s">
        <v>4265</v>
      </c>
      <c r="B786" s="14" t="s">
        <v>292</v>
      </c>
      <c r="C786" s="14" t="s">
        <v>135</v>
      </c>
      <c r="D786" s="14" t="s">
        <v>81</v>
      </c>
      <c r="E786" s="14" t="s">
        <v>185</v>
      </c>
      <c r="F786" s="14" t="s">
        <v>186</v>
      </c>
      <c r="G786" s="14" t="s">
        <v>35</v>
      </c>
      <c r="H786" s="14" t="s">
        <v>288</v>
      </c>
      <c r="I786" s="14" t="s">
        <v>288</v>
      </c>
      <c r="J786" s="15">
        <v>45443</v>
      </c>
      <c r="K786" s="14" t="s">
        <v>4266</v>
      </c>
      <c r="L786" s="16">
        <v>45438.909895833334</v>
      </c>
      <c r="M786" s="16">
        <v>45439.326342592591</v>
      </c>
      <c r="N786" s="16"/>
      <c r="O786" s="14" t="s">
        <v>288</v>
      </c>
      <c r="P786" s="14" t="s">
        <v>288</v>
      </c>
      <c r="Q786" s="14" t="s">
        <v>288</v>
      </c>
      <c r="R786" s="14" t="s">
        <v>288</v>
      </c>
      <c r="S786" s="14" t="s">
        <v>288</v>
      </c>
      <c r="T786" s="14" t="s">
        <v>292</v>
      </c>
      <c r="U786" s="14" t="s">
        <v>5</v>
      </c>
      <c r="V786" s="14" t="s">
        <v>6</v>
      </c>
      <c r="W786" s="14" t="s">
        <v>135</v>
      </c>
      <c r="X786" s="14" t="s">
        <v>81</v>
      </c>
      <c r="Y786" s="14" t="s">
        <v>185</v>
      </c>
      <c r="Z786" s="14" t="s">
        <v>186</v>
      </c>
      <c r="AA786" s="14" t="s">
        <v>7</v>
      </c>
      <c r="AB786" s="14" t="s">
        <v>4267</v>
      </c>
      <c r="AC786" s="14" t="s">
        <v>8</v>
      </c>
      <c r="AD786" s="14" t="s">
        <v>32</v>
      </c>
      <c r="AE786" s="14" t="s">
        <v>5</v>
      </c>
      <c r="AF786" s="14" t="s">
        <v>290</v>
      </c>
      <c r="AG786" s="14" t="s">
        <v>291</v>
      </c>
      <c r="AH786" s="14" t="s">
        <v>4268</v>
      </c>
      <c r="AI786">
        <v>70262750</v>
      </c>
      <c r="AJ786" s="16">
        <v>45438.909895833334</v>
      </c>
      <c r="AK786">
        <v>3</v>
      </c>
      <c r="AL786">
        <v>419.07</v>
      </c>
      <c r="AM786">
        <v>75.430000000000007</v>
      </c>
      <c r="AN786">
        <v>494.5</v>
      </c>
      <c r="AO786" s="14" t="e">
        <f>VLOOKUP(PaquetesTramos_estados_1[[#This Row],[tienda_stock]],#REF!,2,0)</f>
        <v>#REF!</v>
      </c>
      <c r="AP786" s="18">
        <v>1.0138888888888888</v>
      </c>
      <c r="AQ786" s="19" t="str">
        <f>IF(PaquetesTramos_estados_1[[#This Row],[estado_paquete]]="Empaquetado","listo",PaquetesTramos_estados_1[[#This Row],[pagado]]+(PaquetesTramos_estados_1[[#This Row],[Lead Time]]-1))</f>
        <v>listo</v>
      </c>
      <c r="AR786" s="16" t="str">
        <f ca="1">IF(PaquetesTramos_estados_1[[#This Row],[estado_paquete]]="empaquetado","listo",TEXT((DAY(TODAY())-DAY(PaquetesTramos_estados_1[[#This Row],[pagado]])),"dd")&amp;" Dias")</f>
        <v>listo</v>
      </c>
      <c r="AS786" s="14" t="str">
        <f ca="1">IF(PaquetesTramos_estados_1[[#This Row],[estado_paquete]]="Empaquetado","listo",IF(NOW()&lt;PaquetesTramos_estados_1[[#This Row],[TimeLimite]],"Dentro de Tiempo","Fuera de Tiempo"))</f>
        <v>listo</v>
      </c>
      <c r="AT786" s="19" t="str">
        <f t="shared" si="12"/>
        <v>21:50</v>
      </c>
    </row>
    <row r="787" spans="1:46" x14ac:dyDescent="0.25">
      <c r="A787" s="14" t="s">
        <v>4269</v>
      </c>
      <c r="B787" s="14" t="s">
        <v>292</v>
      </c>
      <c r="C787" s="14" t="s">
        <v>150</v>
      </c>
      <c r="D787" s="14" t="s">
        <v>109</v>
      </c>
      <c r="E787" s="14" t="s">
        <v>310</v>
      </c>
      <c r="F787" s="14" t="s">
        <v>310</v>
      </c>
      <c r="G787" s="14" t="s">
        <v>35</v>
      </c>
      <c r="H787" s="14" t="s">
        <v>288</v>
      </c>
      <c r="I787" s="14" t="s">
        <v>288</v>
      </c>
      <c r="J787" s="15">
        <v>45446</v>
      </c>
      <c r="K787" s="14" t="s">
        <v>4270</v>
      </c>
      <c r="L787" s="16">
        <v>45439.411226851851</v>
      </c>
      <c r="M787" s="16">
        <v>45439.487766203703</v>
      </c>
      <c r="N787" s="16"/>
      <c r="O787" s="14" t="s">
        <v>288</v>
      </c>
      <c r="P787" s="14" t="s">
        <v>288</v>
      </c>
      <c r="Q787" s="14" t="s">
        <v>288</v>
      </c>
      <c r="R787" s="14" t="s">
        <v>288</v>
      </c>
      <c r="S787" s="14" t="s">
        <v>288</v>
      </c>
      <c r="T787" s="14" t="s">
        <v>292</v>
      </c>
      <c r="U787" s="14" t="s">
        <v>5</v>
      </c>
      <c r="V787" s="14" t="s">
        <v>6</v>
      </c>
      <c r="W787" s="14" t="s">
        <v>150</v>
      </c>
      <c r="X787" s="14" t="s">
        <v>109</v>
      </c>
      <c r="Y787" s="14" t="s">
        <v>310</v>
      </c>
      <c r="Z787" s="14" t="s">
        <v>310</v>
      </c>
      <c r="AA787" s="14" t="s">
        <v>7</v>
      </c>
      <c r="AB787" s="14" t="s">
        <v>4271</v>
      </c>
      <c r="AC787" s="14" t="s">
        <v>8</v>
      </c>
      <c r="AD787" s="14" t="s">
        <v>9</v>
      </c>
      <c r="AE787" s="14" t="s">
        <v>150</v>
      </c>
      <c r="AF787" s="14" t="s">
        <v>290</v>
      </c>
      <c r="AG787" s="14" t="s">
        <v>291</v>
      </c>
      <c r="AH787" s="14" t="s">
        <v>4272</v>
      </c>
      <c r="AI787">
        <v>71477448</v>
      </c>
      <c r="AJ787" s="16">
        <v>45439.411226851851</v>
      </c>
      <c r="AK787">
        <v>1</v>
      </c>
      <c r="AL787">
        <v>139.66</v>
      </c>
      <c r="AM787">
        <v>25.14</v>
      </c>
      <c r="AN787">
        <v>164.8</v>
      </c>
      <c r="AO787" s="14" t="e">
        <f>VLOOKUP(PaquetesTramos_estados_1[[#This Row],[tienda_stock]],#REF!,2,0)</f>
        <v>#REF!</v>
      </c>
      <c r="AP787" s="18">
        <v>1.0138888888888888</v>
      </c>
      <c r="AQ787" s="19" t="str">
        <f>IF(PaquetesTramos_estados_1[[#This Row],[estado_paquete]]="Empaquetado","listo",PaquetesTramos_estados_1[[#This Row],[pagado]]+(PaquetesTramos_estados_1[[#This Row],[Lead Time]]-1))</f>
        <v>listo</v>
      </c>
      <c r="AR787" s="16" t="str">
        <f ca="1">IF(PaquetesTramos_estados_1[[#This Row],[estado_paquete]]="empaquetado","listo",TEXT((DAY(TODAY())-DAY(PaquetesTramos_estados_1[[#This Row],[pagado]])),"dd")&amp;" Dias")</f>
        <v>listo</v>
      </c>
      <c r="AS787" s="14" t="str">
        <f ca="1">IF(PaquetesTramos_estados_1[[#This Row],[estado_paquete]]="Empaquetado","listo",IF(NOW()&lt;PaquetesTramos_estados_1[[#This Row],[TimeLimite]],"Dentro de Tiempo","Fuera de Tiempo"))</f>
        <v>listo</v>
      </c>
      <c r="AT787" s="19" t="str">
        <f t="shared" si="12"/>
        <v>09:52</v>
      </c>
    </row>
    <row r="788" spans="1:46" x14ac:dyDescent="0.25">
      <c r="A788" s="14" t="s">
        <v>4273</v>
      </c>
      <c r="B788" s="14" t="s">
        <v>17</v>
      </c>
      <c r="C788" s="14" t="s">
        <v>5</v>
      </c>
      <c r="D788" s="14" t="s">
        <v>1</v>
      </c>
      <c r="E788" s="14" t="s">
        <v>1</v>
      </c>
      <c r="F788" s="14" t="s">
        <v>19</v>
      </c>
      <c r="G788" s="14" t="s">
        <v>3</v>
      </c>
      <c r="H788" s="14" t="s">
        <v>288</v>
      </c>
      <c r="I788" s="14" t="s">
        <v>288</v>
      </c>
      <c r="J788" s="15">
        <v>45440</v>
      </c>
      <c r="K788" s="14" t="s">
        <v>4274</v>
      </c>
      <c r="L788" s="16">
        <v>45439.513541666667</v>
      </c>
      <c r="M788" s="16"/>
      <c r="N788" s="16"/>
      <c r="O788" s="14" t="s">
        <v>288</v>
      </c>
      <c r="P788" s="14" t="s">
        <v>288</v>
      </c>
      <c r="Q788" s="14" t="s">
        <v>288</v>
      </c>
      <c r="R788" s="14" t="s">
        <v>288</v>
      </c>
      <c r="S788" s="14" t="s">
        <v>288</v>
      </c>
      <c r="T788" s="14" t="s">
        <v>17</v>
      </c>
      <c r="U788" s="14" t="s">
        <v>18</v>
      </c>
      <c r="V788" s="14" t="s">
        <v>87</v>
      </c>
      <c r="W788" s="14" t="s">
        <v>288</v>
      </c>
      <c r="X788" s="14" t="s">
        <v>288</v>
      </c>
      <c r="Y788" s="14" t="s">
        <v>288</v>
      </c>
      <c r="Z788" s="14" t="s">
        <v>288</v>
      </c>
      <c r="AA788" s="14" t="s">
        <v>7</v>
      </c>
      <c r="AB788" s="14" t="s">
        <v>4275</v>
      </c>
      <c r="AC788" s="14" t="s">
        <v>8</v>
      </c>
      <c r="AD788" s="14" t="s">
        <v>27</v>
      </c>
      <c r="AE788" s="14" t="s">
        <v>5</v>
      </c>
      <c r="AF788" s="14" t="s">
        <v>290</v>
      </c>
      <c r="AG788" s="14" t="s">
        <v>291</v>
      </c>
      <c r="AH788" s="14" t="s">
        <v>4276</v>
      </c>
      <c r="AI788">
        <v>47156440</v>
      </c>
      <c r="AJ788" s="16">
        <v>45439.513541666667</v>
      </c>
      <c r="AK788">
        <v>1</v>
      </c>
      <c r="AL788">
        <v>81.53</v>
      </c>
      <c r="AM788">
        <v>14.67</v>
      </c>
      <c r="AN788">
        <v>96.2</v>
      </c>
      <c r="AO788" s="14" t="e">
        <f>VLOOKUP(PaquetesTramos_estados_1[[#This Row],[tienda_stock]],#REF!,2,0)</f>
        <v>#REF!</v>
      </c>
      <c r="AP788" s="18">
        <v>1.0138888888888888</v>
      </c>
      <c r="AQ788" s="19">
        <f>IF(PaquetesTramos_estados_1[[#This Row],[estado_paquete]]="Empaquetado","listo",PaquetesTramos_estados_1[[#This Row],[pagado]]+(PaquetesTramos_estados_1[[#This Row],[Lead Time]]-1))</f>
        <v>45439.527430555558</v>
      </c>
      <c r="AR788" s="16" t="e">
        <f ca="1">IF(PaquetesTramos_estados_1[[#This Row],[estado_paquete]]="empaquetado","listo",TEXT((DAY(TODAY())-DAY(PaquetesTramos_estados_1[[#This Row],[pagado]])),"dd")&amp;" Dias")</f>
        <v>#VALUE!</v>
      </c>
      <c r="AS7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788" s="19" t="str">
        <f t="shared" si="12"/>
        <v>12:19</v>
      </c>
    </row>
    <row r="789" spans="1:46" x14ac:dyDescent="0.25">
      <c r="A789" s="14" t="s">
        <v>4277</v>
      </c>
      <c r="B789" s="14" t="s">
        <v>292</v>
      </c>
      <c r="C789" s="14" t="s">
        <v>288</v>
      </c>
      <c r="D789" s="14" t="s">
        <v>69</v>
      </c>
      <c r="E789" s="14" t="s">
        <v>231</v>
      </c>
      <c r="F789" s="14" t="s">
        <v>311</v>
      </c>
      <c r="G789" s="14" t="s">
        <v>30</v>
      </c>
      <c r="H789" s="14" t="s">
        <v>4278</v>
      </c>
      <c r="I789" s="14" t="s">
        <v>288</v>
      </c>
      <c r="J789" s="15">
        <v>45444</v>
      </c>
      <c r="K789" s="14" t="s">
        <v>4279</v>
      </c>
      <c r="L789" s="16">
        <v>45439.598865740743</v>
      </c>
      <c r="M789" s="16">
        <v>45439.707372685189</v>
      </c>
      <c r="N789" s="16"/>
      <c r="O789" s="14" t="s">
        <v>288</v>
      </c>
      <c r="P789" s="14" t="s">
        <v>288</v>
      </c>
      <c r="Q789" s="14" t="s">
        <v>288</v>
      </c>
      <c r="R789" s="14" t="s">
        <v>288</v>
      </c>
      <c r="S789" s="14" t="s">
        <v>288</v>
      </c>
      <c r="T789" s="14" t="s">
        <v>292</v>
      </c>
      <c r="U789" s="14" t="s">
        <v>191</v>
      </c>
      <c r="V789" s="14" t="s">
        <v>87</v>
      </c>
      <c r="W789" s="14" t="s">
        <v>288</v>
      </c>
      <c r="X789" s="14" t="s">
        <v>288</v>
      </c>
      <c r="Y789" s="14" t="s">
        <v>288</v>
      </c>
      <c r="Z789" s="14" t="s">
        <v>288</v>
      </c>
      <c r="AA789" s="14" t="s">
        <v>7</v>
      </c>
      <c r="AB789" s="14" t="s">
        <v>4280</v>
      </c>
      <c r="AC789" s="14" t="s">
        <v>8</v>
      </c>
      <c r="AD789" s="14" t="s">
        <v>32</v>
      </c>
      <c r="AE789" s="14" t="s">
        <v>5</v>
      </c>
      <c r="AF789" s="14" t="s">
        <v>290</v>
      </c>
      <c r="AG789" s="14" t="s">
        <v>291</v>
      </c>
      <c r="AH789" s="14" t="s">
        <v>4281</v>
      </c>
      <c r="AI789">
        <v>43554921</v>
      </c>
      <c r="AJ789" s="16">
        <v>45439.598865740743</v>
      </c>
      <c r="AK789">
        <v>1</v>
      </c>
      <c r="AL789">
        <v>124.92</v>
      </c>
      <c r="AM789">
        <v>22.48</v>
      </c>
      <c r="AN789">
        <v>147.4</v>
      </c>
      <c r="AO789" s="14" t="e">
        <f>VLOOKUP(PaquetesTramos_estados_1[[#This Row],[tienda_stock]],#REF!,2,0)</f>
        <v>#REF!</v>
      </c>
      <c r="AP789" s="18">
        <v>1.0138888888888888</v>
      </c>
      <c r="AQ789" s="19" t="str">
        <f>IF(PaquetesTramos_estados_1[[#This Row],[estado_paquete]]="Empaquetado","listo",PaquetesTramos_estados_1[[#This Row],[pagado]]+(PaquetesTramos_estados_1[[#This Row],[Lead Time]]-1))</f>
        <v>listo</v>
      </c>
      <c r="AR789" s="16" t="str">
        <f ca="1">IF(PaquetesTramos_estados_1[[#This Row],[estado_paquete]]="empaquetado","listo",TEXT((DAY(TODAY())-DAY(PaquetesTramos_estados_1[[#This Row],[pagado]])),"dd")&amp;" Dias")</f>
        <v>listo</v>
      </c>
      <c r="AS789" s="14" t="str">
        <f ca="1">IF(PaquetesTramos_estados_1[[#This Row],[estado_paquete]]="Empaquetado","listo",IF(NOW()&lt;PaquetesTramos_estados_1[[#This Row],[TimeLimite]],"Dentro de Tiempo","Fuera de Tiempo"))</f>
        <v>listo</v>
      </c>
      <c r="AT789" s="19" t="str">
        <f t="shared" si="12"/>
        <v>14:22</v>
      </c>
    </row>
    <row r="790" spans="1:46" x14ac:dyDescent="0.25">
      <c r="A790" s="14" t="s">
        <v>4282</v>
      </c>
      <c r="B790" s="14" t="s">
        <v>292</v>
      </c>
      <c r="C790" s="14" t="s">
        <v>80</v>
      </c>
      <c r="D790" s="14" t="s">
        <v>81</v>
      </c>
      <c r="E790" s="14" t="s">
        <v>82</v>
      </c>
      <c r="F790" s="14" t="s">
        <v>82</v>
      </c>
      <c r="G790" s="14" t="s">
        <v>30</v>
      </c>
      <c r="H790" s="14" t="s">
        <v>4283</v>
      </c>
      <c r="I790" s="14" t="s">
        <v>288</v>
      </c>
      <c r="J790" s="15">
        <v>45448</v>
      </c>
      <c r="K790" s="14" t="s">
        <v>4284</v>
      </c>
      <c r="L790" s="16">
        <v>45439.657476851855</v>
      </c>
      <c r="M790" s="16">
        <v>45439.71733796296</v>
      </c>
      <c r="N790" s="16"/>
      <c r="O790" s="14" t="s">
        <v>288</v>
      </c>
      <c r="P790" s="14" t="s">
        <v>288</v>
      </c>
      <c r="Q790" s="14" t="s">
        <v>288</v>
      </c>
      <c r="R790" s="14" t="s">
        <v>288</v>
      </c>
      <c r="S790" s="14" t="s">
        <v>288</v>
      </c>
      <c r="T790" s="14" t="s">
        <v>292</v>
      </c>
      <c r="U790" s="14" t="s">
        <v>43</v>
      </c>
      <c r="V790" s="14" t="s">
        <v>6</v>
      </c>
      <c r="W790" s="14" t="s">
        <v>80</v>
      </c>
      <c r="X790" s="14" t="s">
        <v>81</v>
      </c>
      <c r="Y790" s="14" t="s">
        <v>82</v>
      </c>
      <c r="Z790" s="14" t="s">
        <v>82</v>
      </c>
      <c r="AA790" s="14" t="s">
        <v>7</v>
      </c>
      <c r="AB790" s="14" t="s">
        <v>4285</v>
      </c>
      <c r="AC790" s="14" t="s">
        <v>8</v>
      </c>
      <c r="AD790" s="14" t="s">
        <v>9</v>
      </c>
      <c r="AE790" s="14" t="s">
        <v>80</v>
      </c>
      <c r="AF790" s="14" t="s">
        <v>290</v>
      </c>
      <c r="AG790" s="14" t="s">
        <v>291</v>
      </c>
      <c r="AH790" s="14" t="s">
        <v>3801</v>
      </c>
      <c r="AI790">
        <v>44368816</v>
      </c>
      <c r="AJ790" s="16">
        <v>45439.657476851855</v>
      </c>
      <c r="AK790">
        <v>1</v>
      </c>
      <c r="AL790">
        <v>37.96</v>
      </c>
      <c r="AM790">
        <v>6.84</v>
      </c>
      <c r="AN790">
        <v>44.8</v>
      </c>
      <c r="AO790" s="14" t="e">
        <f>VLOOKUP(PaquetesTramos_estados_1[[#This Row],[tienda_stock]],#REF!,2,0)</f>
        <v>#REF!</v>
      </c>
      <c r="AP790" s="18">
        <v>1.0138888888888888</v>
      </c>
      <c r="AQ790" s="19" t="str">
        <f>IF(PaquetesTramos_estados_1[[#This Row],[estado_paquete]]="Empaquetado","listo",PaquetesTramos_estados_1[[#This Row],[pagado]]+(PaquetesTramos_estados_1[[#This Row],[Lead Time]]-1))</f>
        <v>listo</v>
      </c>
      <c r="AR790" s="16" t="str">
        <f ca="1">IF(PaquetesTramos_estados_1[[#This Row],[estado_paquete]]="empaquetado","listo",TEXT((DAY(TODAY())-DAY(PaquetesTramos_estados_1[[#This Row],[pagado]])),"dd")&amp;" Dias")</f>
        <v>listo</v>
      </c>
      <c r="AS790" s="14" t="str">
        <f ca="1">IF(PaquetesTramos_estados_1[[#This Row],[estado_paquete]]="Empaquetado","listo",IF(NOW()&lt;PaquetesTramos_estados_1[[#This Row],[TimeLimite]],"Dentro de Tiempo","Fuera de Tiempo"))</f>
        <v>listo</v>
      </c>
      <c r="AT790" s="19" t="str">
        <f t="shared" si="12"/>
        <v>15:46</v>
      </c>
    </row>
    <row r="791" spans="1:46" x14ac:dyDescent="0.25">
      <c r="A791" s="14" t="s">
        <v>4286</v>
      </c>
      <c r="B791" s="14" t="s">
        <v>292</v>
      </c>
      <c r="C791" s="14" t="s">
        <v>156</v>
      </c>
      <c r="D791" s="14" t="s">
        <v>46</v>
      </c>
      <c r="E791" s="14" t="s">
        <v>157</v>
      </c>
      <c r="F791" s="14" t="s">
        <v>158</v>
      </c>
      <c r="G791" s="14" t="s">
        <v>35</v>
      </c>
      <c r="H791" s="14" t="s">
        <v>288</v>
      </c>
      <c r="I791" s="14" t="s">
        <v>288</v>
      </c>
      <c r="J791" s="15">
        <v>45442</v>
      </c>
      <c r="K791" s="14" t="s">
        <v>4287</v>
      </c>
      <c r="L791" s="16">
        <v>45439.786990740744</v>
      </c>
      <c r="M791" s="16">
        <v>45440.229375000003</v>
      </c>
      <c r="N791" s="16"/>
      <c r="O791" s="14" t="s">
        <v>288</v>
      </c>
      <c r="P791" s="14" t="s">
        <v>288</v>
      </c>
      <c r="Q791" s="14" t="s">
        <v>288</v>
      </c>
      <c r="R791" s="14" t="s">
        <v>288</v>
      </c>
      <c r="S791" s="14" t="s">
        <v>288</v>
      </c>
      <c r="T791" s="14" t="s">
        <v>292</v>
      </c>
      <c r="U791" s="14" t="s">
        <v>5</v>
      </c>
      <c r="V791" s="14" t="s">
        <v>6</v>
      </c>
      <c r="W791" s="14" t="s">
        <v>156</v>
      </c>
      <c r="X791" s="14" t="s">
        <v>46</v>
      </c>
      <c r="Y791" s="14" t="s">
        <v>157</v>
      </c>
      <c r="Z791" s="14" t="s">
        <v>158</v>
      </c>
      <c r="AA791" s="14" t="s">
        <v>7</v>
      </c>
      <c r="AB791" s="14" t="s">
        <v>4288</v>
      </c>
      <c r="AC791" s="14" t="s">
        <v>8</v>
      </c>
      <c r="AD791" s="14" t="s">
        <v>9</v>
      </c>
      <c r="AE791" s="14" t="s">
        <v>156</v>
      </c>
      <c r="AF791" s="14" t="s">
        <v>290</v>
      </c>
      <c r="AG791" s="14" t="s">
        <v>291</v>
      </c>
      <c r="AH791" s="14" t="s">
        <v>4289</v>
      </c>
      <c r="AI791">
        <v>47281609</v>
      </c>
      <c r="AJ791" s="16">
        <v>45439.786990740744</v>
      </c>
      <c r="AK791">
        <v>1</v>
      </c>
      <c r="AL791">
        <v>88.81</v>
      </c>
      <c r="AM791">
        <v>15.99</v>
      </c>
      <c r="AN791">
        <v>104.8</v>
      </c>
      <c r="AO791" s="14" t="e">
        <f>VLOOKUP(PaquetesTramos_estados_1[[#This Row],[tienda_stock]],#REF!,2,0)</f>
        <v>#REF!</v>
      </c>
      <c r="AP791" s="18">
        <v>1.0138888888888888</v>
      </c>
      <c r="AQ791" s="19" t="str">
        <f>IF(PaquetesTramos_estados_1[[#This Row],[estado_paquete]]="Empaquetado","listo",PaquetesTramos_estados_1[[#This Row],[pagado]]+(PaquetesTramos_estados_1[[#This Row],[Lead Time]]-1))</f>
        <v>listo</v>
      </c>
      <c r="AR791" s="16" t="str">
        <f ca="1">IF(PaquetesTramos_estados_1[[#This Row],[estado_paquete]]="empaquetado","listo",TEXT((DAY(TODAY())-DAY(PaquetesTramos_estados_1[[#This Row],[pagado]])),"dd")&amp;" Dias")</f>
        <v>listo</v>
      </c>
      <c r="AS791" s="14" t="str">
        <f ca="1">IF(PaquetesTramos_estados_1[[#This Row],[estado_paquete]]="Empaquetado","listo",IF(NOW()&lt;PaquetesTramos_estados_1[[#This Row],[TimeLimite]],"Dentro de Tiempo","Fuera de Tiempo"))</f>
        <v>listo</v>
      </c>
      <c r="AT791" s="19" t="str">
        <f t="shared" si="12"/>
        <v>18:53</v>
      </c>
    </row>
    <row r="792" spans="1:46" x14ac:dyDescent="0.25">
      <c r="A792" s="14" t="s">
        <v>4290</v>
      </c>
      <c r="B792" s="14" t="s">
        <v>20</v>
      </c>
      <c r="C792" s="14" t="s">
        <v>52</v>
      </c>
      <c r="D792" s="14" t="s">
        <v>53</v>
      </c>
      <c r="E792" s="14" t="s">
        <v>54</v>
      </c>
      <c r="F792" s="14" t="s">
        <v>55</v>
      </c>
      <c r="G792" s="14" t="s">
        <v>35</v>
      </c>
      <c r="H792" s="14" t="s">
        <v>288</v>
      </c>
      <c r="I792" s="14" t="s">
        <v>288</v>
      </c>
      <c r="J792" s="15">
        <v>45444</v>
      </c>
      <c r="K792" s="14" t="s">
        <v>4291</v>
      </c>
      <c r="L792" s="16">
        <v>45439.812673611108</v>
      </c>
      <c r="M792" s="16"/>
      <c r="N792" s="16"/>
      <c r="O792" s="14" t="s">
        <v>288</v>
      </c>
      <c r="P792" s="14" t="s">
        <v>288</v>
      </c>
      <c r="Q792" s="14" t="s">
        <v>288</v>
      </c>
      <c r="R792" s="14" t="s">
        <v>288</v>
      </c>
      <c r="S792" s="14" t="s">
        <v>288</v>
      </c>
      <c r="T792" s="14" t="s">
        <v>20</v>
      </c>
      <c r="U792" s="14" t="s">
        <v>5</v>
      </c>
      <c r="V792" s="14" t="s">
        <v>6</v>
      </c>
      <c r="W792" s="14" t="s">
        <v>52</v>
      </c>
      <c r="X792" s="14" t="s">
        <v>53</v>
      </c>
      <c r="Y792" s="14" t="s">
        <v>54</v>
      </c>
      <c r="Z792" s="14" t="s">
        <v>55</v>
      </c>
      <c r="AA792" s="14" t="s">
        <v>7</v>
      </c>
      <c r="AB792" s="14" t="s">
        <v>4292</v>
      </c>
      <c r="AC792" s="14" t="s">
        <v>8</v>
      </c>
      <c r="AD792" s="14" t="s">
        <v>9</v>
      </c>
      <c r="AE792" s="14" t="s">
        <v>52</v>
      </c>
      <c r="AF792" s="14" t="s">
        <v>290</v>
      </c>
      <c r="AG792" s="14" t="s">
        <v>291</v>
      </c>
      <c r="AH792" s="14" t="s">
        <v>4293</v>
      </c>
      <c r="AI792">
        <v>41320636</v>
      </c>
      <c r="AJ792" s="16">
        <v>45439.812673611108</v>
      </c>
      <c r="AK792">
        <v>1</v>
      </c>
      <c r="AL792">
        <v>173.56</v>
      </c>
      <c r="AM792">
        <v>31.24</v>
      </c>
      <c r="AN792">
        <v>204.8</v>
      </c>
      <c r="AO792" s="14" t="e">
        <f>VLOOKUP(PaquetesTramos_estados_1[[#This Row],[tienda_stock]],#REF!,2,0)</f>
        <v>#REF!</v>
      </c>
      <c r="AP792" s="18">
        <v>1.0138888888888888</v>
      </c>
      <c r="AQ792" s="19">
        <f>IF(PaquetesTramos_estados_1[[#This Row],[estado_paquete]]="Empaquetado","listo",PaquetesTramos_estados_1[[#This Row],[pagado]]+(PaquetesTramos_estados_1[[#This Row],[Lead Time]]-1))</f>
        <v>45439.826562499999</v>
      </c>
      <c r="AR792" s="16" t="e">
        <f ca="1">IF(PaquetesTramos_estados_1[[#This Row],[estado_paquete]]="empaquetado","listo",TEXT((DAY(TODAY())-DAY(PaquetesTramos_estados_1[[#This Row],[pagado]])),"dd")&amp;" Dias")</f>
        <v>#VALUE!</v>
      </c>
      <c r="AS7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792" s="19" t="str">
        <f t="shared" si="12"/>
        <v>19:30</v>
      </c>
    </row>
    <row r="793" spans="1:46" x14ac:dyDescent="0.25">
      <c r="A793" s="14" t="s">
        <v>4294</v>
      </c>
      <c r="B793" s="14" t="s">
        <v>17</v>
      </c>
      <c r="C793" s="14" t="s">
        <v>21</v>
      </c>
      <c r="D793" s="14" t="s">
        <v>1</v>
      </c>
      <c r="E793" s="14" t="s">
        <v>1</v>
      </c>
      <c r="F793" s="14" t="s">
        <v>113</v>
      </c>
      <c r="G793" s="14" t="s">
        <v>288</v>
      </c>
      <c r="H793" s="14" t="s">
        <v>288</v>
      </c>
      <c r="I793" s="14" t="s">
        <v>288</v>
      </c>
      <c r="J793" s="15">
        <v>45439</v>
      </c>
      <c r="K793" s="14" t="s">
        <v>4295</v>
      </c>
      <c r="L793" s="16">
        <v>45439.908113425925</v>
      </c>
      <c r="M793" s="16"/>
      <c r="N793" s="16"/>
      <c r="O793" s="14" t="s">
        <v>288</v>
      </c>
      <c r="P793" s="14" t="s">
        <v>288</v>
      </c>
      <c r="Q793" s="14" t="s">
        <v>288</v>
      </c>
      <c r="R793" s="14" t="s">
        <v>288</v>
      </c>
      <c r="S793" s="14" t="s">
        <v>288</v>
      </c>
      <c r="T793" s="14" t="s">
        <v>17</v>
      </c>
      <c r="U793" s="14" t="s">
        <v>21</v>
      </c>
      <c r="V793" s="14" t="s">
        <v>85</v>
      </c>
      <c r="W793" s="14" t="s">
        <v>21</v>
      </c>
      <c r="X793" s="14" t="s">
        <v>1</v>
      </c>
      <c r="Y793" s="14" t="s">
        <v>1</v>
      </c>
      <c r="Z793" s="14" t="s">
        <v>113</v>
      </c>
      <c r="AA793" s="14" t="s">
        <v>7</v>
      </c>
      <c r="AB793" s="14" t="s">
        <v>4296</v>
      </c>
      <c r="AC793" s="14" t="s">
        <v>8</v>
      </c>
      <c r="AD793" s="14" t="s">
        <v>10</v>
      </c>
      <c r="AE793" s="14" t="s">
        <v>108</v>
      </c>
      <c r="AF793" s="14" t="s">
        <v>290</v>
      </c>
      <c r="AG793" s="14" t="s">
        <v>291</v>
      </c>
      <c r="AH793" s="14" t="s">
        <v>2183</v>
      </c>
      <c r="AI793">
        <v>7453868</v>
      </c>
      <c r="AJ793" s="16">
        <v>45439.908113425925</v>
      </c>
      <c r="AK793">
        <v>2</v>
      </c>
      <c r="AL793">
        <v>8.48</v>
      </c>
      <c r="AM793">
        <v>1.52</v>
      </c>
      <c r="AN793">
        <v>10</v>
      </c>
      <c r="AO793" s="14" t="e">
        <f>VLOOKUP(PaquetesTramos_estados_1[[#This Row],[tienda_stock]],#REF!,2,0)</f>
        <v>#REF!</v>
      </c>
      <c r="AP793" s="18">
        <v>1.0138888888888888</v>
      </c>
      <c r="AQ793" s="19">
        <f>IF(PaquetesTramos_estados_1[[#This Row],[estado_paquete]]="Empaquetado","listo",PaquetesTramos_estados_1[[#This Row],[pagado]]+(PaquetesTramos_estados_1[[#This Row],[Lead Time]]-1))</f>
        <v>45439.922002314815</v>
      </c>
      <c r="AR793" s="16" t="e">
        <f ca="1">IF(PaquetesTramos_estados_1[[#This Row],[estado_paquete]]="empaquetado","listo",TEXT((DAY(TODAY())-DAY(PaquetesTramos_estados_1[[#This Row],[pagado]])),"dd")&amp;" Dias")</f>
        <v>#VALUE!</v>
      </c>
      <c r="AS7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793" s="19" t="str">
        <f t="shared" si="12"/>
        <v>21:47</v>
      </c>
    </row>
    <row r="794" spans="1:46" x14ac:dyDescent="0.25">
      <c r="A794" s="14" t="s">
        <v>4297</v>
      </c>
      <c r="B794" s="14" t="s">
        <v>292</v>
      </c>
      <c r="C794" s="14" t="s">
        <v>288</v>
      </c>
      <c r="D794" s="14" t="s">
        <v>1</v>
      </c>
      <c r="E794" s="14" t="s">
        <v>1</v>
      </c>
      <c r="F794" s="14" t="s">
        <v>169</v>
      </c>
      <c r="G794" s="14" t="s">
        <v>30</v>
      </c>
      <c r="H794" s="14" t="s">
        <v>288</v>
      </c>
      <c r="I794" s="14" t="s">
        <v>288</v>
      </c>
      <c r="J794" s="15">
        <v>45441</v>
      </c>
      <c r="K794" s="14" t="s">
        <v>4298</v>
      </c>
      <c r="L794" s="16">
        <v>45440.015625</v>
      </c>
      <c r="M794" s="16">
        <v>45440.310555555552</v>
      </c>
      <c r="N794" s="16"/>
      <c r="O794" s="14" t="s">
        <v>288</v>
      </c>
      <c r="P794" s="14" t="s">
        <v>288</v>
      </c>
      <c r="Q794" s="14" t="s">
        <v>288</v>
      </c>
      <c r="R794" s="14" t="s">
        <v>288</v>
      </c>
      <c r="S794" s="14" t="s">
        <v>288</v>
      </c>
      <c r="T794" s="14" t="s">
        <v>292</v>
      </c>
      <c r="U794" s="14" t="s">
        <v>5</v>
      </c>
      <c r="V794" s="14" t="s">
        <v>87</v>
      </c>
      <c r="W794" s="14" t="s">
        <v>288</v>
      </c>
      <c r="X794" s="14" t="s">
        <v>288</v>
      </c>
      <c r="Y794" s="14" t="s">
        <v>288</v>
      </c>
      <c r="Z794" s="14" t="s">
        <v>288</v>
      </c>
      <c r="AA794" s="14" t="s">
        <v>56</v>
      </c>
      <c r="AB794" s="14" t="s">
        <v>3686</v>
      </c>
      <c r="AC794" s="14" t="s">
        <v>8</v>
      </c>
      <c r="AD794" s="14" t="s">
        <v>88</v>
      </c>
      <c r="AE794" s="14" t="s">
        <v>5</v>
      </c>
      <c r="AF794" s="14" t="s">
        <v>290</v>
      </c>
      <c r="AG794" s="14" t="s">
        <v>291</v>
      </c>
      <c r="AH794" s="14" t="s">
        <v>3687</v>
      </c>
      <c r="AI794">
        <v>76275099</v>
      </c>
      <c r="AJ794" s="16">
        <v>45440.015625</v>
      </c>
      <c r="AK794">
        <v>2</v>
      </c>
      <c r="AL794">
        <v>55.68</v>
      </c>
      <c r="AM794">
        <v>10.02</v>
      </c>
      <c r="AN794">
        <v>65.7</v>
      </c>
      <c r="AO794" s="14" t="e">
        <f>VLOOKUP(PaquetesTramos_estados_1[[#This Row],[tienda_stock]],#REF!,2,0)</f>
        <v>#REF!</v>
      </c>
      <c r="AP794" s="18">
        <v>1.0138888888888888</v>
      </c>
      <c r="AQ794" s="19" t="str">
        <f>IF(PaquetesTramos_estados_1[[#This Row],[estado_paquete]]="Empaquetado","listo",PaquetesTramos_estados_1[[#This Row],[pagado]]+(PaquetesTramos_estados_1[[#This Row],[Lead Time]]-1))</f>
        <v>listo</v>
      </c>
      <c r="AR794" s="16" t="str">
        <f ca="1">IF(PaquetesTramos_estados_1[[#This Row],[estado_paquete]]="empaquetado","listo",TEXT((DAY(TODAY())-DAY(PaquetesTramos_estados_1[[#This Row],[pagado]])),"dd")&amp;" Dias")</f>
        <v>listo</v>
      </c>
      <c r="AS794" s="14" t="str">
        <f ca="1">IF(PaquetesTramos_estados_1[[#This Row],[estado_paquete]]="Empaquetado","listo",IF(NOW()&lt;PaquetesTramos_estados_1[[#This Row],[TimeLimite]],"Dentro de Tiempo","Fuera de Tiempo"))</f>
        <v>listo</v>
      </c>
      <c r="AT794" s="19" t="str">
        <f t="shared" si="12"/>
        <v>00:22</v>
      </c>
    </row>
    <row r="795" spans="1:46" x14ac:dyDescent="0.25">
      <c r="A795" s="14" t="s">
        <v>4299</v>
      </c>
      <c r="B795" s="14" t="s">
        <v>292</v>
      </c>
      <c r="C795" s="14" t="s">
        <v>34</v>
      </c>
      <c r="D795" s="14" t="s">
        <v>64</v>
      </c>
      <c r="E795" s="14" t="s">
        <v>112</v>
      </c>
      <c r="F795" s="14" t="s">
        <v>112</v>
      </c>
      <c r="G795" s="14" t="s">
        <v>35</v>
      </c>
      <c r="H795" s="14" t="s">
        <v>288</v>
      </c>
      <c r="I795" s="14" t="s">
        <v>288</v>
      </c>
      <c r="J795" s="15">
        <v>45443</v>
      </c>
      <c r="K795" s="14" t="s">
        <v>4300</v>
      </c>
      <c r="L795" s="16">
        <v>45439.690509259257</v>
      </c>
      <c r="M795" s="16">
        <v>45440.196284722224</v>
      </c>
      <c r="N795" s="16"/>
      <c r="O795" s="14" t="s">
        <v>288</v>
      </c>
      <c r="P795" s="14" t="s">
        <v>288</v>
      </c>
      <c r="Q795" s="14" t="s">
        <v>288</v>
      </c>
      <c r="R795" s="14" t="s">
        <v>288</v>
      </c>
      <c r="S795" s="14" t="s">
        <v>288</v>
      </c>
      <c r="T795" s="14" t="s">
        <v>292</v>
      </c>
      <c r="U795" s="14" t="s">
        <v>5</v>
      </c>
      <c r="V795" s="14" t="s">
        <v>6</v>
      </c>
      <c r="W795" s="14" t="s">
        <v>34</v>
      </c>
      <c r="X795" s="14" t="s">
        <v>64</v>
      </c>
      <c r="Y795" s="14" t="s">
        <v>112</v>
      </c>
      <c r="Z795" s="14" t="s">
        <v>112</v>
      </c>
      <c r="AA795" s="14" t="s">
        <v>7</v>
      </c>
      <c r="AB795" s="14" t="s">
        <v>3694</v>
      </c>
      <c r="AC795" s="14" t="s">
        <v>8</v>
      </c>
      <c r="AD795" s="14" t="s">
        <v>32</v>
      </c>
      <c r="AE795" s="14" t="s">
        <v>5</v>
      </c>
      <c r="AF795" s="14" t="s">
        <v>290</v>
      </c>
      <c r="AG795" s="14" t="s">
        <v>291</v>
      </c>
      <c r="AH795" s="14" t="s">
        <v>3695</v>
      </c>
      <c r="AI795">
        <v>31682311</v>
      </c>
      <c r="AJ795" s="16">
        <v>45439.690509259257</v>
      </c>
      <c r="AK795">
        <v>2</v>
      </c>
      <c r="AL795">
        <v>169.23</v>
      </c>
      <c r="AM795">
        <v>30.47</v>
      </c>
      <c r="AN795">
        <v>199.7</v>
      </c>
      <c r="AO795" s="14" t="e">
        <f>VLOOKUP(PaquetesTramos_estados_1[[#This Row],[tienda_stock]],#REF!,2,0)</f>
        <v>#REF!</v>
      </c>
      <c r="AP795" s="18">
        <v>1.0138888888888888</v>
      </c>
      <c r="AQ795" s="19" t="str">
        <f>IF(PaquetesTramos_estados_1[[#This Row],[estado_paquete]]="Empaquetado","listo",PaquetesTramos_estados_1[[#This Row],[pagado]]+(PaquetesTramos_estados_1[[#This Row],[Lead Time]]-1))</f>
        <v>listo</v>
      </c>
      <c r="AR795" s="16" t="str">
        <f ca="1">IF(PaquetesTramos_estados_1[[#This Row],[estado_paquete]]="empaquetado","listo",TEXT((DAY(TODAY())-DAY(PaquetesTramos_estados_1[[#This Row],[pagado]])),"dd")&amp;" Dias")</f>
        <v>listo</v>
      </c>
      <c r="AS795" s="14" t="str">
        <f ca="1">IF(PaquetesTramos_estados_1[[#This Row],[estado_paquete]]="Empaquetado","listo",IF(NOW()&lt;PaquetesTramos_estados_1[[#This Row],[TimeLimite]],"Dentro de Tiempo","Fuera de Tiempo"))</f>
        <v>listo</v>
      </c>
      <c r="AT795" s="19" t="str">
        <f t="shared" si="12"/>
        <v>16:34</v>
      </c>
    </row>
    <row r="796" spans="1:46" x14ac:dyDescent="0.25">
      <c r="A796" s="14" t="s">
        <v>3696</v>
      </c>
      <c r="B796" s="14" t="s">
        <v>17</v>
      </c>
      <c r="C796" s="14" t="s">
        <v>5</v>
      </c>
      <c r="D796" s="14" t="s">
        <v>1</v>
      </c>
      <c r="E796" s="14" t="s">
        <v>1</v>
      </c>
      <c r="F796" s="14" t="s">
        <v>19</v>
      </c>
      <c r="G796" s="14" t="s">
        <v>3</v>
      </c>
      <c r="H796" s="14" t="s">
        <v>288</v>
      </c>
      <c r="I796" s="14" t="s">
        <v>288</v>
      </c>
      <c r="J796" s="15">
        <v>45442</v>
      </c>
      <c r="K796" s="14" t="s">
        <v>3697</v>
      </c>
      <c r="L796" s="16">
        <v>45438.811180555553</v>
      </c>
      <c r="M796" s="16"/>
      <c r="N796" s="16"/>
      <c r="O796" s="14" t="s">
        <v>288</v>
      </c>
      <c r="P796" s="14" t="s">
        <v>288</v>
      </c>
      <c r="Q796" s="14" t="s">
        <v>288</v>
      </c>
      <c r="R796" s="14" t="s">
        <v>288</v>
      </c>
      <c r="S796" s="14" t="s">
        <v>288</v>
      </c>
      <c r="T796" s="14" t="s">
        <v>17</v>
      </c>
      <c r="U796" s="14" t="s">
        <v>18</v>
      </c>
      <c r="V796" s="14" t="s">
        <v>6</v>
      </c>
      <c r="W796" s="14" t="s">
        <v>154</v>
      </c>
      <c r="X796" s="14" t="s">
        <v>91</v>
      </c>
      <c r="Y796" s="14" t="s">
        <v>91</v>
      </c>
      <c r="Z796" s="14" t="s">
        <v>91</v>
      </c>
      <c r="AA796" s="14" t="s">
        <v>7</v>
      </c>
      <c r="AB796" s="14" t="s">
        <v>3698</v>
      </c>
      <c r="AC796" s="14" t="s">
        <v>8</v>
      </c>
      <c r="AD796" s="14" t="s">
        <v>27</v>
      </c>
      <c r="AE796" s="14" t="s">
        <v>5</v>
      </c>
      <c r="AF796" s="14" t="s">
        <v>290</v>
      </c>
      <c r="AG796" s="14" t="s">
        <v>291</v>
      </c>
      <c r="AH796" s="14" t="s">
        <v>3699</v>
      </c>
      <c r="AI796">
        <v>44295217</v>
      </c>
      <c r="AJ796" s="16">
        <v>45438.811180555553</v>
      </c>
      <c r="AK796">
        <v>1</v>
      </c>
      <c r="AL796">
        <v>134.07</v>
      </c>
      <c r="AM796">
        <v>24.13</v>
      </c>
      <c r="AN796">
        <v>158.19999999999999</v>
      </c>
      <c r="AO796" s="14" t="e">
        <f>VLOOKUP(PaquetesTramos_estados_1[[#This Row],[tienda_stock]],#REF!,2,0)</f>
        <v>#REF!</v>
      </c>
      <c r="AP796" s="18">
        <v>1.0138888888888888</v>
      </c>
      <c r="AQ796" s="19">
        <f>IF(PaquetesTramos_estados_1[[#This Row],[estado_paquete]]="Empaquetado","listo",PaquetesTramos_estados_1[[#This Row],[pagado]]+(PaquetesTramos_estados_1[[#This Row],[Lead Time]]-1))</f>
        <v>45438.825069444443</v>
      </c>
      <c r="AR796" s="16" t="e">
        <f ca="1">IF(PaquetesTramos_estados_1[[#This Row],[estado_paquete]]="empaquetado","listo",TEXT((DAY(TODAY())-DAY(PaquetesTramos_estados_1[[#This Row],[pagado]])),"dd")&amp;" Dias")</f>
        <v>#VALUE!</v>
      </c>
      <c r="AS796" s="14" t="str">
        <f ca="1">IF(PaquetesTramos_estados_1[[#This Row],[estado_paquete]]="Empaquetado","listo",IF(NOW()&lt;PaquetesTramos_estados_1[[#This Row],[TimeLimite]],"Dentro de Tiempo","Fuera de Tiempo"))</f>
        <v>Fuera de Tiempo</v>
      </c>
      <c r="AT796" s="19" t="str">
        <f t="shared" si="12"/>
        <v>19:28</v>
      </c>
    </row>
    <row r="797" spans="1:46" x14ac:dyDescent="0.25">
      <c r="A797" s="14" t="s">
        <v>3700</v>
      </c>
      <c r="B797" s="14" t="s">
        <v>292</v>
      </c>
      <c r="C797" s="14" t="s">
        <v>288</v>
      </c>
      <c r="D797" s="14" t="s">
        <v>81</v>
      </c>
      <c r="E797" s="14" t="s">
        <v>82</v>
      </c>
      <c r="F797" s="14" t="s">
        <v>3701</v>
      </c>
      <c r="G797" s="14" t="s">
        <v>30</v>
      </c>
      <c r="H797" s="14" t="s">
        <v>288</v>
      </c>
      <c r="I797" s="14" t="s">
        <v>288</v>
      </c>
      <c r="J797" s="15">
        <v>45441</v>
      </c>
      <c r="K797" s="14" t="s">
        <v>3702</v>
      </c>
      <c r="L797" s="16">
        <v>45438.830648148149</v>
      </c>
      <c r="M797" s="16">
        <v>45438.940532407411</v>
      </c>
      <c r="N797" s="16"/>
      <c r="O797" s="14" t="s">
        <v>288</v>
      </c>
      <c r="P797" s="14" t="s">
        <v>288</v>
      </c>
      <c r="Q797" s="14" t="s">
        <v>288</v>
      </c>
      <c r="R797" s="14" t="s">
        <v>288</v>
      </c>
      <c r="S797" s="14" t="s">
        <v>288</v>
      </c>
      <c r="T797" s="14" t="s">
        <v>292</v>
      </c>
      <c r="U797" s="14" t="s">
        <v>5</v>
      </c>
      <c r="V797" s="14" t="s">
        <v>87</v>
      </c>
      <c r="W797" s="14" t="s">
        <v>288</v>
      </c>
      <c r="X797" s="14" t="s">
        <v>288</v>
      </c>
      <c r="Y797" s="14" t="s">
        <v>288</v>
      </c>
      <c r="Z797" s="14" t="s">
        <v>288</v>
      </c>
      <c r="AA797" s="14" t="s">
        <v>56</v>
      </c>
      <c r="AB797" s="14" t="s">
        <v>3703</v>
      </c>
      <c r="AC797" s="14" t="s">
        <v>8</v>
      </c>
      <c r="AD797" s="14" t="s">
        <v>27</v>
      </c>
      <c r="AE797" s="14" t="s">
        <v>5</v>
      </c>
      <c r="AF797" s="14" t="s">
        <v>290</v>
      </c>
      <c r="AG797" s="14" t="s">
        <v>291</v>
      </c>
      <c r="AH797" s="14" t="s">
        <v>3704</v>
      </c>
      <c r="AI797">
        <v>45463237</v>
      </c>
      <c r="AJ797" s="16">
        <v>45438.830648148149</v>
      </c>
      <c r="AK797">
        <v>3</v>
      </c>
      <c r="AL797">
        <v>262.97000000000003</v>
      </c>
      <c r="AM797">
        <v>47.33</v>
      </c>
      <c r="AN797">
        <v>310.3</v>
      </c>
      <c r="AO797" s="14" t="e">
        <f>VLOOKUP(PaquetesTramos_estados_1[[#This Row],[tienda_stock]],#REF!,2,0)</f>
        <v>#REF!</v>
      </c>
      <c r="AP797" s="18">
        <v>1.0138888888888888</v>
      </c>
      <c r="AQ797" s="19" t="str">
        <f>IF(PaquetesTramos_estados_1[[#This Row],[estado_paquete]]="Empaquetado","listo",PaquetesTramos_estados_1[[#This Row],[pagado]]+(PaquetesTramos_estados_1[[#This Row],[Lead Time]]-1))</f>
        <v>listo</v>
      </c>
      <c r="AR797" s="16" t="str">
        <f ca="1">IF(PaquetesTramos_estados_1[[#This Row],[estado_paquete]]="empaquetado","listo",TEXT((DAY(TODAY())-DAY(PaquetesTramos_estados_1[[#This Row],[pagado]])),"dd")&amp;" Dias")</f>
        <v>listo</v>
      </c>
      <c r="AS797" s="14" t="str">
        <f ca="1">IF(PaquetesTramos_estados_1[[#This Row],[estado_paquete]]="Empaquetado","listo",IF(NOW()&lt;PaquetesTramos_estados_1[[#This Row],[TimeLimite]],"Dentro de Tiempo","Fuera de Tiempo"))</f>
        <v>listo</v>
      </c>
      <c r="AT797" s="19" t="str">
        <f t="shared" si="12"/>
        <v>19:56</v>
      </c>
    </row>
    <row r="798" spans="1:46" x14ac:dyDescent="0.25">
      <c r="A798" s="14" t="s">
        <v>2874</v>
      </c>
      <c r="B798" s="14" t="s">
        <v>292</v>
      </c>
      <c r="C798" s="14" t="s">
        <v>5</v>
      </c>
      <c r="D798" s="14" t="s">
        <v>1</v>
      </c>
      <c r="E798" s="14" t="s">
        <v>1</v>
      </c>
      <c r="F798" s="14" t="s">
        <v>19</v>
      </c>
      <c r="G798" s="14" t="s">
        <v>332</v>
      </c>
      <c r="H798" s="14" t="s">
        <v>288</v>
      </c>
      <c r="I798" s="14" t="s">
        <v>288</v>
      </c>
      <c r="J798" s="15">
        <v>45443</v>
      </c>
      <c r="K798" s="14" t="s">
        <v>2875</v>
      </c>
      <c r="L798" s="16">
        <v>45439.873807870368</v>
      </c>
      <c r="M798" s="16">
        <v>45439.964803240742</v>
      </c>
      <c r="N798" s="16"/>
      <c r="O798" s="14" t="s">
        <v>288</v>
      </c>
      <c r="P798" s="14" t="s">
        <v>288</v>
      </c>
      <c r="Q798" s="14" t="s">
        <v>288</v>
      </c>
      <c r="R798" s="14" t="s">
        <v>288</v>
      </c>
      <c r="S798" s="14" t="s">
        <v>288</v>
      </c>
      <c r="T798" s="14" t="s">
        <v>292</v>
      </c>
      <c r="U798" s="14" t="s">
        <v>38</v>
      </c>
      <c r="V798" s="14" t="s">
        <v>6</v>
      </c>
      <c r="W798" s="14" t="s">
        <v>101</v>
      </c>
      <c r="X798" s="14" t="s">
        <v>102</v>
      </c>
      <c r="Y798" s="14" t="s">
        <v>103</v>
      </c>
      <c r="Z798" s="14" t="s">
        <v>102</v>
      </c>
      <c r="AA798" s="14" t="s">
        <v>7</v>
      </c>
      <c r="AB798" s="14" t="s">
        <v>2801</v>
      </c>
      <c r="AC798" s="14" t="s">
        <v>8</v>
      </c>
      <c r="AD798" s="14" t="s">
        <v>32</v>
      </c>
      <c r="AE798" s="14" t="s">
        <v>5</v>
      </c>
      <c r="AF798" s="14" t="s">
        <v>290</v>
      </c>
      <c r="AG798" s="14" t="s">
        <v>291</v>
      </c>
      <c r="AH798" s="14" t="s">
        <v>2802</v>
      </c>
      <c r="AI798">
        <v>71422005</v>
      </c>
      <c r="AJ798" s="16">
        <v>45439.873807870368</v>
      </c>
      <c r="AK798">
        <v>6</v>
      </c>
      <c r="AL798">
        <v>202.52</v>
      </c>
      <c r="AM798">
        <v>36.479999999999997</v>
      </c>
      <c r="AN798">
        <v>239</v>
      </c>
      <c r="AO798" s="14" t="e">
        <f>VLOOKUP(PaquetesTramos_estados_1[[#This Row],[tienda_stock]],#REF!,2,0)</f>
        <v>#REF!</v>
      </c>
      <c r="AP798" s="18">
        <v>1.0138888888888888</v>
      </c>
      <c r="AQ798" s="19" t="str">
        <f>IF(PaquetesTramos_estados_1[[#This Row],[estado_paquete]]="Empaquetado","listo",PaquetesTramos_estados_1[[#This Row],[pagado]]+(PaquetesTramos_estados_1[[#This Row],[Lead Time]]-1))</f>
        <v>listo</v>
      </c>
      <c r="AR798" s="16" t="str">
        <f ca="1">IF(PaquetesTramos_estados_1[[#This Row],[estado_paquete]]="empaquetado","listo",TEXT((DAY(TODAY())-DAY(PaquetesTramos_estados_1[[#This Row],[pagado]])),"dd")&amp;" Dias")</f>
        <v>listo</v>
      </c>
      <c r="AS798" s="14" t="str">
        <f ca="1">IF(PaquetesTramos_estados_1[[#This Row],[estado_paquete]]="Empaquetado","listo",IF(NOW()&lt;PaquetesTramos_estados_1[[#This Row],[TimeLimite]],"Dentro de Tiempo","Fuera de Tiempo"))</f>
        <v>listo</v>
      </c>
      <c r="AT798" s="19" t="str">
        <f t="shared" si="12"/>
        <v>20:58</v>
      </c>
    </row>
    <row r="799" spans="1:46" x14ac:dyDescent="0.25">
      <c r="A799" s="14" t="s">
        <v>2876</v>
      </c>
      <c r="B799" s="14" t="s">
        <v>17</v>
      </c>
      <c r="C799" s="14" t="s">
        <v>68</v>
      </c>
      <c r="D799" s="14" t="s">
        <v>69</v>
      </c>
      <c r="E799" s="14" t="s">
        <v>70</v>
      </c>
      <c r="F799" s="14" t="s">
        <v>70</v>
      </c>
      <c r="G799" s="14" t="s">
        <v>30</v>
      </c>
      <c r="H799" s="14" t="s">
        <v>288</v>
      </c>
      <c r="I799" s="14" t="s">
        <v>288</v>
      </c>
      <c r="J799" s="15">
        <v>45448</v>
      </c>
      <c r="K799" s="14" t="s">
        <v>2877</v>
      </c>
      <c r="L799" s="16">
        <v>45439.891944444447</v>
      </c>
      <c r="M799" s="16"/>
      <c r="N799" s="16"/>
      <c r="O799" s="14" t="s">
        <v>288</v>
      </c>
      <c r="P799" s="14" t="s">
        <v>288</v>
      </c>
      <c r="Q799" s="14" t="s">
        <v>288</v>
      </c>
      <c r="R799" s="14" t="s">
        <v>288</v>
      </c>
      <c r="S799" s="14" t="s">
        <v>288</v>
      </c>
      <c r="T799" s="14" t="s">
        <v>17</v>
      </c>
      <c r="U799" s="14" t="s">
        <v>130</v>
      </c>
      <c r="V799" s="14" t="s">
        <v>6</v>
      </c>
      <c r="W799" s="14" t="s">
        <v>68</v>
      </c>
      <c r="X799" s="14" t="s">
        <v>69</v>
      </c>
      <c r="Y799" s="14" t="s">
        <v>70</v>
      </c>
      <c r="Z799" s="14" t="s">
        <v>70</v>
      </c>
      <c r="AA799" s="14" t="s">
        <v>7</v>
      </c>
      <c r="AB799" s="14" t="s">
        <v>2807</v>
      </c>
      <c r="AC799" s="14" t="s">
        <v>8</v>
      </c>
      <c r="AD799" s="14" t="s">
        <v>9</v>
      </c>
      <c r="AE799" s="14" t="s">
        <v>68</v>
      </c>
      <c r="AF799" s="14" t="s">
        <v>290</v>
      </c>
      <c r="AG799" s="14" t="s">
        <v>291</v>
      </c>
      <c r="AH799" s="14" t="s">
        <v>2808</v>
      </c>
      <c r="AI799">
        <v>48043046</v>
      </c>
      <c r="AJ799" s="16">
        <v>45439.891944444447</v>
      </c>
      <c r="AK799">
        <v>2</v>
      </c>
      <c r="AL799">
        <v>242.03</v>
      </c>
      <c r="AM799">
        <v>43.57</v>
      </c>
      <c r="AN799">
        <v>285.60000000000002</v>
      </c>
      <c r="AO799" s="14" t="e">
        <f>VLOOKUP(PaquetesTramos_estados_1[[#This Row],[tienda_stock]],#REF!,2,0)</f>
        <v>#REF!</v>
      </c>
      <c r="AP799" s="18">
        <v>1.0138888888888888</v>
      </c>
      <c r="AQ799" s="19">
        <f>IF(PaquetesTramos_estados_1[[#This Row],[estado_paquete]]="Empaquetado","listo",PaquetesTramos_estados_1[[#This Row],[pagado]]+(PaquetesTramos_estados_1[[#This Row],[Lead Time]]-1))</f>
        <v>45439.905833333338</v>
      </c>
      <c r="AR799" s="16" t="e">
        <f ca="1">IF(PaquetesTramos_estados_1[[#This Row],[estado_paquete]]="empaquetado","listo",TEXT((DAY(TODAY())-DAY(PaquetesTramos_estados_1[[#This Row],[pagado]])),"dd")&amp;" Dias")</f>
        <v>#VALUE!</v>
      </c>
      <c r="AS799" s="14" t="str">
        <f ca="1">IF(PaquetesTramos_estados_1[[#This Row],[estado_paquete]]="Empaquetado","listo",IF(NOW()&lt;PaquetesTramos_estados_1[[#This Row],[TimeLimite]],"Dentro de Tiempo","Fuera de Tiempo"))</f>
        <v>Fuera de Tiempo</v>
      </c>
      <c r="AT799" s="19" t="str">
        <f t="shared" si="12"/>
        <v>21:24</v>
      </c>
    </row>
    <row r="800" spans="1:46" x14ac:dyDescent="0.25">
      <c r="A800" s="14" t="s">
        <v>2878</v>
      </c>
      <c r="B800" s="14" t="s">
        <v>20</v>
      </c>
      <c r="C800" s="14" t="s">
        <v>71</v>
      </c>
      <c r="D800" s="14" t="s">
        <v>69</v>
      </c>
      <c r="E800" s="14" t="s">
        <v>70</v>
      </c>
      <c r="F800" s="14" t="s">
        <v>70</v>
      </c>
      <c r="G800" s="14" t="s">
        <v>35</v>
      </c>
      <c r="H800" s="14" t="s">
        <v>288</v>
      </c>
      <c r="I800" s="14" t="s">
        <v>288</v>
      </c>
      <c r="J800" s="15">
        <v>45443</v>
      </c>
      <c r="K800" s="14" t="s">
        <v>2879</v>
      </c>
      <c r="L800" s="16">
        <v>45439.929166666669</v>
      </c>
      <c r="M800" s="16"/>
      <c r="N800" s="16"/>
      <c r="O800" s="14" t="s">
        <v>288</v>
      </c>
      <c r="P800" s="14" t="s">
        <v>288</v>
      </c>
      <c r="Q800" s="14" t="s">
        <v>288</v>
      </c>
      <c r="R800" s="14" t="s">
        <v>288</v>
      </c>
      <c r="S800" s="14" t="s">
        <v>288</v>
      </c>
      <c r="T800" s="14" t="s">
        <v>20</v>
      </c>
      <c r="U800" s="14" t="s">
        <v>5</v>
      </c>
      <c r="V800" s="14" t="s">
        <v>6</v>
      </c>
      <c r="W800" s="14" t="s">
        <v>71</v>
      </c>
      <c r="X800" s="14" t="s">
        <v>69</v>
      </c>
      <c r="Y800" s="14" t="s">
        <v>70</v>
      </c>
      <c r="Z800" s="14" t="s">
        <v>70</v>
      </c>
      <c r="AA800" s="14" t="s">
        <v>7</v>
      </c>
      <c r="AB800" s="14" t="s">
        <v>2880</v>
      </c>
      <c r="AC800" s="14" t="s">
        <v>8</v>
      </c>
      <c r="AD800" s="14" t="s">
        <v>88</v>
      </c>
      <c r="AE800" s="14" t="s">
        <v>5</v>
      </c>
      <c r="AF800" s="14" t="s">
        <v>290</v>
      </c>
      <c r="AG800" s="14" t="s">
        <v>291</v>
      </c>
      <c r="AH800" s="14" t="s">
        <v>2881</v>
      </c>
      <c r="AI800">
        <v>71974407</v>
      </c>
      <c r="AJ800" s="16">
        <v>45439.929166666669</v>
      </c>
      <c r="AK800">
        <v>1</v>
      </c>
      <c r="AL800">
        <v>143.13</v>
      </c>
      <c r="AM800">
        <v>25.77</v>
      </c>
      <c r="AN800">
        <v>168.9</v>
      </c>
      <c r="AO800" s="14" t="e">
        <f>VLOOKUP(PaquetesTramos_estados_1[[#This Row],[tienda_stock]],#REF!,2,0)</f>
        <v>#REF!</v>
      </c>
      <c r="AP800" s="18">
        <v>1.0138888888888888</v>
      </c>
      <c r="AQ800" s="19">
        <f>IF(PaquetesTramos_estados_1[[#This Row],[estado_paquete]]="Empaquetado","listo",PaquetesTramos_estados_1[[#This Row],[pagado]]+(PaquetesTramos_estados_1[[#This Row],[Lead Time]]-1))</f>
        <v>45439.943055555559</v>
      </c>
      <c r="AR800" s="16" t="e">
        <f ca="1">IF(PaquetesTramos_estados_1[[#This Row],[estado_paquete]]="empaquetado","listo",TEXT((DAY(TODAY())-DAY(PaquetesTramos_estados_1[[#This Row],[pagado]])),"dd")&amp;" Dias")</f>
        <v>#VALUE!</v>
      </c>
      <c r="AS800" s="14" t="str">
        <f ca="1">IF(PaquetesTramos_estados_1[[#This Row],[estado_paquete]]="Empaquetado","listo",IF(NOW()&lt;PaquetesTramos_estados_1[[#This Row],[TimeLimite]],"Dentro de Tiempo","Fuera de Tiempo"))</f>
        <v>Fuera de Tiempo</v>
      </c>
      <c r="AT800" s="19" t="str">
        <f t="shared" si="12"/>
        <v>22:18</v>
      </c>
    </row>
    <row r="801" spans="1:46" x14ac:dyDescent="0.25">
      <c r="A801" s="14" t="s">
        <v>2882</v>
      </c>
      <c r="B801" s="14" t="s">
        <v>17</v>
      </c>
      <c r="C801" s="14" t="s">
        <v>42</v>
      </c>
      <c r="D801" s="14" t="s">
        <v>29</v>
      </c>
      <c r="E801" s="14" t="s">
        <v>29</v>
      </c>
      <c r="F801" s="14" t="s">
        <v>29</v>
      </c>
      <c r="G801" s="14" t="s">
        <v>30</v>
      </c>
      <c r="H801" s="14" t="s">
        <v>288</v>
      </c>
      <c r="I801" s="14" t="s">
        <v>288</v>
      </c>
      <c r="J801" s="15">
        <v>45448</v>
      </c>
      <c r="K801" s="14" t="s">
        <v>2883</v>
      </c>
      <c r="L801" s="16">
        <v>45439.971053240741</v>
      </c>
      <c r="M801" s="16"/>
      <c r="N801" s="16"/>
      <c r="O801" s="14" t="s">
        <v>288</v>
      </c>
      <c r="P801" s="14" t="s">
        <v>288</v>
      </c>
      <c r="Q801" s="14" t="s">
        <v>288</v>
      </c>
      <c r="R801" s="14" t="s">
        <v>288</v>
      </c>
      <c r="S801" s="14" t="s">
        <v>288</v>
      </c>
      <c r="T801" s="14" t="s">
        <v>17</v>
      </c>
      <c r="U801" s="14" t="s">
        <v>72</v>
      </c>
      <c r="V801" s="14" t="s">
        <v>6</v>
      </c>
      <c r="W801" s="14" t="s">
        <v>42</v>
      </c>
      <c r="X801" s="14" t="s">
        <v>29</v>
      </c>
      <c r="Y801" s="14" t="s">
        <v>29</v>
      </c>
      <c r="Z801" s="14" t="s">
        <v>29</v>
      </c>
      <c r="AA801" s="14" t="s">
        <v>7</v>
      </c>
      <c r="AB801" s="14" t="s">
        <v>2884</v>
      </c>
      <c r="AC801" s="14" t="s">
        <v>8</v>
      </c>
      <c r="AD801" s="14" t="s">
        <v>32</v>
      </c>
      <c r="AE801" s="14" t="s">
        <v>5</v>
      </c>
      <c r="AF801" s="14" t="s">
        <v>290</v>
      </c>
      <c r="AG801" s="14" t="s">
        <v>291</v>
      </c>
      <c r="AH801" s="14" t="s">
        <v>2885</v>
      </c>
      <c r="AI801">
        <v>71122789</v>
      </c>
      <c r="AJ801" s="16">
        <v>45439.971053240741</v>
      </c>
      <c r="AK801">
        <v>1</v>
      </c>
      <c r="AL801">
        <v>37.96</v>
      </c>
      <c r="AM801">
        <v>6.84</v>
      </c>
      <c r="AN801">
        <v>44.8</v>
      </c>
      <c r="AO801" s="14" t="e">
        <f>VLOOKUP(PaquetesTramos_estados_1[[#This Row],[tienda_stock]],#REF!,2,0)</f>
        <v>#REF!</v>
      </c>
      <c r="AP801" s="18">
        <v>1.0138888888888888</v>
      </c>
      <c r="AQ801" s="19">
        <f>IF(PaquetesTramos_estados_1[[#This Row],[estado_paquete]]="Empaquetado","listo",PaquetesTramos_estados_1[[#This Row],[pagado]]+(PaquetesTramos_estados_1[[#This Row],[Lead Time]]-1))</f>
        <v>45439.984942129631</v>
      </c>
      <c r="AR801" s="16" t="e">
        <f ca="1">IF(PaquetesTramos_estados_1[[#This Row],[estado_paquete]]="empaquetado","listo",TEXT((DAY(TODAY())-DAY(PaquetesTramos_estados_1[[#This Row],[pagado]])),"dd")&amp;" Dias")</f>
        <v>#VALUE!</v>
      </c>
      <c r="AS801" s="14" t="str">
        <f ca="1">IF(PaquetesTramos_estados_1[[#This Row],[estado_paquete]]="Empaquetado","listo",IF(NOW()&lt;PaquetesTramos_estados_1[[#This Row],[TimeLimite]],"Dentro de Tiempo","Fuera de Tiempo"))</f>
        <v>Fuera de Tiempo</v>
      </c>
      <c r="AT801" s="19" t="str">
        <f t="shared" si="12"/>
        <v>23:18</v>
      </c>
    </row>
    <row r="802" spans="1:46" x14ac:dyDescent="0.25">
      <c r="A802" s="14" t="s">
        <v>2886</v>
      </c>
      <c r="B802" s="14" t="s">
        <v>17</v>
      </c>
      <c r="C802" s="14" t="s">
        <v>63</v>
      </c>
      <c r="D802" s="14" t="s">
        <v>64</v>
      </c>
      <c r="E802" s="14" t="s">
        <v>65</v>
      </c>
      <c r="F802" s="14" t="s">
        <v>66</v>
      </c>
      <c r="G802" s="14" t="s">
        <v>288</v>
      </c>
      <c r="H802" s="14" t="s">
        <v>288</v>
      </c>
      <c r="I802" s="14" t="s">
        <v>288</v>
      </c>
      <c r="J802" s="15">
        <v>45439</v>
      </c>
      <c r="K802" s="14" t="s">
        <v>2887</v>
      </c>
      <c r="L802" s="16">
        <v>45439.979351851849</v>
      </c>
      <c r="M802" s="16"/>
      <c r="N802" s="16"/>
      <c r="O802" s="14" t="s">
        <v>288</v>
      </c>
      <c r="P802" s="14" t="s">
        <v>288</v>
      </c>
      <c r="Q802" s="14" t="s">
        <v>288</v>
      </c>
      <c r="R802" s="14" t="s">
        <v>288</v>
      </c>
      <c r="S802" s="14" t="s">
        <v>288</v>
      </c>
      <c r="T802" s="14" t="s">
        <v>17</v>
      </c>
      <c r="U802" s="14" t="s">
        <v>63</v>
      </c>
      <c r="V802" s="14" t="s">
        <v>85</v>
      </c>
      <c r="W802" s="14" t="s">
        <v>63</v>
      </c>
      <c r="X802" s="14" t="s">
        <v>64</v>
      </c>
      <c r="Y802" s="14" t="s">
        <v>65</v>
      </c>
      <c r="Z802" s="14" t="s">
        <v>66</v>
      </c>
      <c r="AA802" s="14" t="s">
        <v>7</v>
      </c>
      <c r="AB802" s="14" t="s">
        <v>2888</v>
      </c>
      <c r="AC802" s="14" t="s">
        <v>8</v>
      </c>
      <c r="AD802" s="14" t="s">
        <v>27</v>
      </c>
      <c r="AE802" s="14" t="s">
        <v>5</v>
      </c>
      <c r="AF802" s="14" t="s">
        <v>290</v>
      </c>
      <c r="AG802" s="14" t="s">
        <v>291</v>
      </c>
      <c r="AH802" s="14" t="s">
        <v>2889</v>
      </c>
      <c r="AI802">
        <v>76141478</v>
      </c>
      <c r="AJ802" s="16">
        <v>45439.979351851849</v>
      </c>
      <c r="AK802">
        <v>1</v>
      </c>
      <c r="AL802">
        <v>169.41</v>
      </c>
      <c r="AM802">
        <v>30.49</v>
      </c>
      <c r="AN802">
        <v>199.9</v>
      </c>
      <c r="AO802" s="14" t="e">
        <f>VLOOKUP(PaquetesTramos_estados_1[[#This Row],[tienda_stock]],#REF!,2,0)</f>
        <v>#REF!</v>
      </c>
      <c r="AP802" s="18">
        <v>1.0138888888888888</v>
      </c>
      <c r="AQ802" s="19">
        <f>IF(PaquetesTramos_estados_1[[#This Row],[estado_paquete]]="Empaquetado","listo",PaquetesTramos_estados_1[[#This Row],[pagado]]+(PaquetesTramos_estados_1[[#This Row],[Lead Time]]-1))</f>
        <v>45439.99324074074</v>
      </c>
      <c r="AR802" s="16" t="e">
        <f ca="1">IF(PaquetesTramos_estados_1[[#This Row],[estado_paquete]]="empaquetado","listo",TEXT((DAY(TODAY())-DAY(PaquetesTramos_estados_1[[#This Row],[pagado]])),"dd")&amp;" Dias")</f>
        <v>#VALUE!</v>
      </c>
      <c r="AS8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802" s="19" t="str">
        <f t="shared" si="12"/>
        <v>23:30</v>
      </c>
    </row>
    <row r="803" spans="1:46" x14ac:dyDescent="0.25">
      <c r="A803" s="14" t="s">
        <v>2890</v>
      </c>
      <c r="B803" s="14" t="s">
        <v>292</v>
      </c>
      <c r="C803" s="14" t="s">
        <v>288</v>
      </c>
      <c r="D803" s="14" t="s">
        <v>1</v>
      </c>
      <c r="E803" s="14" t="s">
        <v>1</v>
      </c>
      <c r="F803" s="14" t="s">
        <v>23</v>
      </c>
      <c r="G803" s="14" t="s">
        <v>89</v>
      </c>
      <c r="H803" s="14" t="s">
        <v>288</v>
      </c>
      <c r="I803" s="14" t="s">
        <v>288</v>
      </c>
      <c r="J803" s="15">
        <v>45441</v>
      </c>
      <c r="K803" s="14" t="s">
        <v>2891</v>
      </c>
      <c r="L803" s="16">
        <v>45440.034826388888</v>
      </c>
      <c r="M803" s="16">
        <v>45440.19327546296</v>
      </c>
      <c r="N803" s="16"/>
      <c r="O803" s="14" t="s">
        <v>288</v>
      </c>
      <c r="P803" s="14" t="s">
        <v>288</v>
      </c>
      <c r="Q803" s="14" t="s">
        <v>288</v>
      </c>
      <c r="R803" s="14" t="s">
        <v>288</v>
      </c>
      <c r="S803" s="14" t="s">
        <v>288</v>
      </c>
      <c r="T803" s="14" t="s">
        <v>292</v>
      </c>
      <c r="U803" s="14" t="s">
        <v>5</v>
      </c>
      <c r="V803" s="14" t="s">
        <v>87</v>
      </c>
      <c r="W803" s="14" t="s">
        <v>288</v>
      </c>
      <c r="X803" s="14" t="s">
        <v>288</v>
      </c>
      <c r="Y803" s="14" t="s">
        <v>288</v>
      </c>
      <c r="Z803" s="14" t="s">
        <v>288</v>
      </c>
      <c r="AA803" s="14" t="s">
        <v>7</v>
      </c>
      <c r="AB803" s="14" t="s">
        <v>2892</v>
      </c>
      <c r="AC803" s="14" t="s">
        <v>8</v>
      </c>
      <c r="AD803" s="14" t="s">
        <v>93</v>
      </c>
      <c r="AE803" s="14" t="s">
        <v>5</v>
      </c>
      <c r="AF803" s="14" t="s">
        <v>290</v>
      </c>
      <c r="AG803" s="14" t="s">
        <v>291</v>
      </c>
      <c r="AH803" s="14" t="s">
        <v>2893</v>
      </c>
      <c r="AI803">
        <v>70167077</v>
      </c>
      <c r="AJ803" s="16">
        <v>45440.034826388888</v>
      </c>
      <c r="AK803">
        <v>1</v>
      </c>
      <c r="AL803">
        <v>87.97</v>
      </c>
      <c r="AM803">
        <v>15.83</v>
      </c>
      <c r="AN803">
        <v>103.8</v>
      </c>
      <c r="AO803" s="14" t="e">
        <f>VLOOKUP(PaquetesTramos_estados_1[[#This Row],[tienda_stock]],#REF!,2,0)</f>
        <v>#REF!</v>
      </c>
      <c r="AP803" s="18">
        <v>1.0138888888888888</v>
      </c>
      <c r="AQ803" s="19" t="str">
        <f>IF(PaquetesTramos_estados_1[[#This Row],[estado_paquete]]="Empaquetado","listo",PaquetesTramos_estados_1[[#This Row],[pagado]]+(PaquetesTramos_estados_1[[#This Row],[Lead Time]]-1))</f>
        <v>listo</v>
      </c>
      <c r="AR803" s="16" t="str">
        <f ca="1">IF(PaquetesTramos_estados_1[[#This Row],[estado_paquete]]="empaquetado","listo",TEXT((DAY(TODAY())-DAY(PaquetesTramos_estados_1[[#This Row],[pagado]])),"dd")&amp;" Dias")</f>
        <v>listo</v>
      </c>
      <c r="AS803" s="14" t="str">
        <f ca="1">IF(PaquetesTramos_estados_1[[#This Row],[estado_paquete]]="Empaquetado","listo",IF(NOW()&lt;PaquetesTramos_estados_1[[#This Row],[TimeLimite]],"Dentro de Tiempo","Fuera de Tiempo"))</f>
        <v>listo</v>
      </c>
      <c r="AT803" s="19" t="str">
        <f t="shared" si="12"/>
        <v>00:50</v>
      </c>
    </row>
    <row r="804" spans="1:46" x14ac:dyDescent="0.25">
      <c r="A804" s="14" t="s">
        <v>2835</v>
      </c>
      <c r="B804" s="14" t="s">
        <v>292</v>
      </c>
      <c r="C804" s="14" t="s">
        <v>154</v>
      </c>
      <c r="D804" s="14" t="s">
        <v>91</v>
      </c>
      <c r="E804" s="14" t="s">
        <v>91</v>
      </c>
      <c r="F804" s="14" t="s">
        <v>91</v>
      </c>
      <c r="G804" s="14" t="s">
        <v>3</v>
      </c>
      <c r="H804" s="14" t="s">
        <v>288</v>
      </c>
      <c r="I804" s="14" t="s">
        <v>288</v>
      </c>
      <c r="J804" s="15">
        <v>45440</v>
      </c>
      <c r="K804" s="14" t="s">
        <v>2836</v>
      </c>
      <c r="L804" s="16">
        <v>45437.504050925927</v>
      </c>
      <c r="M804" s="16">
        <v>45438.428263888891</v>
      </c>
      <c r="N804" s="16"/>
      <c r="O804" s="14" t="s">
        <v>288</v>
      </c>
      <c r="P804" s="14" t="s">
        <v>288</v>
      </c>
      <c r="Q804" s="14" t="s">
        <v>288</v>
      </c>
      <c r="R804" s="14" t="s">
        <v>288</v>
      </c>
      <c r="S804" s="14" t="s">
        <v>288</v>
      </c>
      <c r="T804" s="14" t="s">
        <v>292</v>
      </c>
      <c r="U804" s="14" t="s">
        <v>153</v>
      </c>
      <c r="V804" s="14" t="s">
        <v>6</v>
      </c>
      <c r="W804" s="14" t="s">
        <v>154</v>
      </c>
      <c r="X804" s="14" t="s">
        <v>91</v>
      </c>
      <c r="Y804" s="14" t="s">
        <v>91</v>
      </c>
      <c r="Z804" s="14" t="s">
        <v>91</v>
      </c>
      <c r="AA804" s="14" t="s">
        <v>7</v>
      </c>
      <c r="AB804" s="14" t="s">
        <v>2837</v>
      </c>
      <c r="AC804" s="14" t="s">
        <v>8</v>
      </c>
      <c r="AD804" s="14" t="s">
        <v>9</v>
      </c>
      <c r="AE804" s="14" t="s">
        <v>154</v>
      </c>
      <c r="AF804" s="14" t="s">
        <v>290</v>
      </c>
      <c r="AG804" s="14" t="s">
        <v>291</v>
      </c>
      <c r="AH804" s="14" t="s">
        <v>2838</v>
      </c>
      <c r="AI804">
        <v>29413849</v>
      </c>
      <c r="AJ804" s="16">
        <v>45437.504050925927</v>
      </c>
      <c r="AK804">
        <v>1</v>
      </c>
      <c r="AL804">
        <v>94.75</v>
      </c>
      <c r="AM804">
        <v>17.05</v>
      </c>
      <c r="AN804">
        <v>111.8</v>
      </c>
      <c r="AO804" s="14" t="e">
        <f>VLOOKUP(PaquetesTramos_estados_1[[#This Row],[tienda_stock]],#REF!,2,0)</f>
        <v>#REF!</v>
      </c>
      <c r="AP804" s="18">
        <v>1.0138888888888888</v>
      </c>
      <c r="AQ804" s="19" t="str">
        <f>IF(PaquetesTramos_estados_1[[#This Row],[estado_paquete]]="Empaquetado","listo",PaquetesTramos_estados_1[[#This Row],[pagado]]+(PaquetesTramos_estados_1[[#This Row],[Lead Time]]-1))</f>
        <v>listo</v>
      </c>
      <c r="AR804" s="16" t="str">
        <f ca="1">IF(PaquetesTramos_estados_1[[#This Row],[estado_paquete]]="empaquetado","listo",TEXT((DAY(TODAY())-DAY(PaquetesTramos_estados_1[[#This Row],[pagado]])),"dd")&amp;" Dias")</f>
        <v>listo</v>
      </c>
      <c r="AS804" s="14" t="str">
        <f ca="1">IF(PaquetesTramos_estados_1[[#This Row],[estado_paquete]]="Empaquetado","listo",IF(NOW()&lt;PaquetesTramos_estados_1[[#This Row],[TimeLimite]],"Dentro de Tiempo","Fuera de Tiempo"))</f>
        <v>listo</v>
      </c>
      <c r="AT804" s="19" t="str">
        <f t="shared" si="12"/>
        <v>12:05</v>
      </c>
    </row>
    <row r="805" spans="1:46" x14ac:dyDescent="0.25">
      <c r="A805" s="14" t="s">
        <v>2894</v>
      </c>
      <c r="B805" s="14" t="s">
        <v>292</v>
      </c>
      <c r="C805" s="14" t="s">
        <v>156</v>
      </c>
      <c r="D805" s="14" t="s">
        <v>46</v>
      </c>
      <c r="E805" s="14" t="s">
        <v>157</v>
      </c>
      <c r="F805" s="14" t="s">
        <v>158</v>
      </c>
      <c r="G805" s="14" t="s">
        <v>30</v>
      </c>
      <c r="H805" s="14" t="s">
        <v>2895</v>
      </c>
      <c r="I805" s="14" t="s">
        <v>288</v>
      </c>
      <c r="J805" s="15">
        <v>45441</v>
      </c>
      <c r="K805" s="14" t="s">
        <v>2896</v>
      </c>
      <c r="L805" s="16">
        <v>45437.564791666664</v>
      </c>
      <c r="M805" s="16">
        <v>45439.012395833335</v>
      </c>
      <c r="N805" s="16"/>
      <c r="O805" s="14" t="s">
        <v>288</v>
      </c>
      <c r="P805" s="14" t="s">
        <v>288</v>
      </c>
      <c r="Q805" s="14" t="s">
        <v>288</v>
      </c>
      <c r="R805" s="14" t="s">
        <v>288</v>
      </c>
      <c r="S805" s="14" t="s">
        <v>288</v>
      </c>
      <c r="T805" s="14" t="s">
        <v>292</v>
      </c>
      <c r="U805" s="14" t="s">
        <v>183</v>
      </c>
      <c r="V805" s="14" t="s">
        <v>6</v>
      </c>
      <c r="W805" s="14" t="s">
        <v>156</v>
      </c>
      <c r="X805" s="14" t="s">
        <v>46</v>
      </c>
      <c r="Y805" s="14" t="s">
        <v>157</v>
      </c>
      <c r="Z805" s="14" t="s">
        <v>158</v>
      </c>
      <c r="AA805" s="14" t="s">
        <v>7</v>
      </c>
      <c r="AB805" s="14" t="s">
        <v>2897</v>
      </c>
      <c r="AC805" s="14" t="s">
        <v>8</v>
      </c>
      <c r="AD805" s="14" t="s">
        <v>93</v>
      </c>
      <c r="AE805" s="14" t="s">
        <v>5</v>
      </c>
      <c r="AF805" s="14" t="s">
        <v>290</v>
      </c>
      <c r="AG805" s="14" t="s">
        <v>291</v>
      </c>
      <c r="AH805" s="14" t="s">
        <v>2898</v>
      </c>
      <c r="AI805">
        <v>74432579</v>
      </c>
      <c r="AJ805" s="16">
        <v>45437.564791666664</v>
      </c>
      <c r="AK805">
        <v>3</v>
      </c>
      <c r="AL805">
        <v>217.87</v>
      </c>
      <c r="AM805">
        <v>39.229999999999997</v>
      </c>
      <c r="AN805">
        <v>257.10000000000002</v>
      </c>
      <c r="AO805" s="14" t="e">
        <f>VLOOKUP(PaquetesTramos_estados_1[[#This Row],[tienda_stock]],#REF!,2,0)</f>
        <v>#REF!</v>
      </c>
      <c r="AP805" s="18">
        <v>1.0138888888888888</v>
      </c>
      <c r="AQ805" s="19" t="str">
        <f>IF(PaquetesTramos_estados_1[[#This Row],[estado_paquete]]="Empaquetado","listo",PaquetesTramos_estados_1[[#This Row],[pagado]]+(PaquetesTramos_estados_1[[#This Row],[Lead Time]]-1))</f>
        <v>listo</v>
      </c>
      <c r="AR805" s="16" t="str">
        <f ca="1">IF(PaquetesTramos_estados_1[[#This Row],[estado_paquete]]="empaquetado","listo",TEXT((DAY(TODAY())-DAY(PaquetesTramos_estados_1[[#This Row],[pagado]])),"dd")&amp;" Dias")</f>
        <v>listo</v>
      </c>
      <c r="AS805" s="14" t="str">
        <f ca="1">IF(PaquetesTramos_estados_1[[#This Row],[estado_paquete]]="Empaquetado","listo",IF(NOW()&lt;PaquetesTramos_estados_1[[#This Row],[TimeLimite]],"Dentro de Tiempo","Fuera de Tiempo"))</f>
        <v>listo</v>
      </c>
      <c r="AT805" s="19" t="str">
        <f t="shared" si="12"/>
        <v>13:33</v>
      </c>
    </row>
    <row r="806" spans="1:46" x14ac:dyDescent="0.25">
      <c r="A806" s="14" t="s">
        <v>2839</v>
      </c>
      <c r="B806" s="14" t="s">
        <v>17</v>
      </c>
      <c r="C806" s="14" t="s">
        <v>5</v>
      </c>
      <c r="D806" s="14" t="s">
        <v>1</v>
      </c>
      <c r="E806" s="14" t="s">
        <v>1</v>
      </c>
      <c r="F806" s="14" t="s">
        <v>19</v>
      </c>
      <c r="G806" s="14" t="s">
        <v>3</v>
      </c>
      <c r="H806" s="14" t="s">
        <v>288</v>
      </c>
      <c r="I806" s="14" t="s">
        <v>288</v>
      </c>
      <c r="J806" s="15">
        <v>45439</v>
      </c>
      <c r="K806" s="14" t="s">
        <v>2840</v>
      </c>
      <c r="L806" s="16">
        <v>45438.798148148147</v>
      </c>
      <c r="M806" s="16"/>
      <c r="N806" s="16"/>
      <c r="O806" s="14" t="s">
        <v>288</v>
      </c>
      <c r="P806" s="14" t="s">
        <v>288</v>
      </c>
      <c r="Q806" s="14" t="s">
        <v>288</v>
      </c>
      <c r="R806" s="14" t="s">
        <v>288</v>
      </c>
      <c r="S806" s="14" t="s">
        <v>288</v>
      </c>
      <c r="T806" s="14" t="s">
        <v>17</v>
      </c>
      <c r="U806" s="14" t="s">
        <v>18</v>
      </c>
      <c r="V806" s="14" t="s">
        <v>6</v>
      </c>
      <c r="W806" s="14" t="s">
        <v>86</v>
      </c>
      <c r="X806" s="14" t="s">
        <v>1</v>
      </c>
      <c r="Y806" s="14" t="s">
        <v>1</v>
      </c>
      <c r="Z806" s="14" t="s">
        <v>106</v>
      </c>
      <c r="AA806" s="14" t="s">
        <v>7</v>
      </c>
      <c r="AB806" s="14" t="s">
        <v>2841</v>
      </c>
      <c r="AC806" s="14" t="s">
        <v>8</v>
      </c>
      <c r="AD806" s="14" t="s">
        <v>9</v>
      </c>
      <c r="AE806" s="14" t="s">
        <v>86</v>
      </c>
      <c r="AF806" s="14" t="s">
        <v>290</v>
      </c>
      <c r="AG806" s="14" t="s">
        <v>291</v>
      </c>
      <c r="AH806" s="14" t="s">
        <v>2842</v>
      </c>
      <c r="AI806">
        <v>72937494</v>
      </c>
      <c r="AJ806" s="16">
        <v>45438.798148148147</v>
      </c>
      <c r="AK806">
        <v>1</v>
      </c>
      <c r="AL806">
        <v>111.69</v>
      </c>
      <c r="AM806">
        <v>20.11</v>
      </c>
      <c r="AN806">
        <v>131.80000000000001</v>
      </c>
      <c r="AO806" s="14" t="e">
        <f>VLOOKUP(PaquetesTramos_estados_1[[#This Row],[tienda_stock]],#REF!,2,0)</f>
        <v>#REF!</v>
      </c>
      <c r="AP806" s="18">
        <v>1.0138888888888888</v>
      </c>
      <c r="AQ806" s="19">
        <f>IF(PaquetesTramos_estados_1[[#This Row],[estado_paquete]]="Empaquetado","listo",PaquetesTramos_estados_1[[#This Row],[pagado]]+(PaquetesTramos_estados_1[[#This Row],[Lead Time]]-1))</f>
        <v>45438.812037037038</v>
      </c>
      <c r="AR806" s="16" t="e">
        <f ca="1">IF(PaquetesTramos_estados_1[[#This Row],[estado_paquete]]="empaquetado","listo",TEXT((DAY(TODAY())-DAY(PaquetesTramos_estados_1[[#This Row],[pagado]])),"dd")&amp;" Dias")</f>
        <v>#VALUE!</v>
      </c>
      <c r="AS8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806" s="19" t="str">
        <f t="shared" si="12"/>
        <v>19:09</v>
      </c>
    </row>
    <row r="807" spans="1:46" x14ac:dyDescent="0.25">
      <c r="A807" s="14" t="s">
        <v>2843</v>
      </c>
      <c r="B807" s="14" t="s">
        <v>292</v>
      </c>
      <c r="C807" s="14" t="s">
        <v>135</v>
      </c>
      <c r="D807" s="14" t="s">
        <v>81</v>
      </c>
      <c r="E807" s="14" t="s">
        <v>185</v>
      </c>
      <c r="F807" s="14" t="s">
        <v>186</v>
      </c>
      <c r="G807" s="14" t="s">
        <v>35</v>
      </c>
      <c r="H807" s="14" t="s">
        <v>288</v>
      </c>
      <c r="I807" s="14" t="s">
        <v>288</v>
      </c>
      <c r="J807" s="15">
        <v>45444</v>
      </c>
      <c r="K807" s="14" t="s">
        <v>2844</v>
      </c>
      <c r="L807" s="16">
        <v>45439.000601851854</v>
      </c>
      <c r="M807" s="16">
        <v>45439.213993055557</v>
      </c>
      <c r="N807" s="16"/>
      <c r="O807" s="14" t="s">
        <v>288</v>
      </c>
      <c r="P807" s="14" t="s">
        <v>288</v>
      </c>
      <c r="Q807" s="14" t="s">
        <v>288</v>
      </c>
      <c r="R807" s="14" t="s">
        <v>288</v>
      </c>
      <c r="S807" s="14" t="s">
        <v>288</v>
      </c>
      <c r="T807" s="14" t="s">
        <v>292</v>
      </c>
      <c r="U807" s="14" t="s">
        <v>5</v>
      </c>
      <c r="V807" s="14" t="s">
        <v>6</v>
      </c>
      <c r="W807" s="14" t="s">
        <v>135</v>
      </c>
      <c r="X807" s="14" t="s">
        <v>81</v>
      </c>
      <c r="Y807" s="14" t="s">
        <v>185</v>
      </c>
      <c r="Z807" s="14" t="s">
        <v>186</v>
      </c>
      <c r="AA807" s="14" t="s">
        <v>7</v>
      </c>
      <c r="AB807" s="14" t="s">
        <v>2845</v>
      </c>
      <c r="AC807" s="14" t="s">
        <v>8</v>
      </c>
      <c r="AD807" s="14" t="s">
        <v>32</v>
      </c>
      <c r="AE807" s="14" t="s">
        <v>5</v>
      </c>
      <c r="AF807" s="14" t="s">
        <v>290</v>
      </c>
      <c r="AG807" s="14" t="s">
        <v>291</v>
      </c>
      <c r="AH807" s="14" t="s">
        <v>2846</v>
      </c>
      <c r="AI807">
        <v>71981324</v>
      </c>
      <c r="AJ807" s="16">
        <v>45439.000601851854</v>
      </c>
      <c r="AK807">
        <v>2</v>
      </c>
      <c r="AL807">
        <v>228.39</v>
      </c>
      <c r="AM807">
        <v>41.11</v>
      </c>
      <c r="AN807">
        <v>269.5</v>
      </c>
      <c r="AO807" s="14" t="e">
        <f>VLOOKUP(PaquetesTramos_estados_1[[#This Row],[tienda_stock]],#REF!,2,0)</f>
        <v>#REF!</v>
      </c>
      <c r="AP807" s="18">
        <v>1.0138888888888888</v>
      </c>
      <c r="AQ807" s="19" t="str">
        <f>IF(PaquetesTramos_estados_1[[#This Row],[estado_paquete]]="Empaquetado","listo",PaquetesTramos_estados_1[[#This Row],[pagado]]+(PaquetesTramos_estados_1[[#This Row],[Lead Time]]-1))</f>
        <v>listo</v>
      </c>
      <c r="AR807" s="16" t="str">
        <f ca="1">IF(PaquetesTramos_estados_1[[#This Row],[estado_paquete]]="empaquetado","listo",TEXT((DAY(TODAY())-DAY(PaquetesTramos_estados_1[[#This Row],[pagado]])),"dd")&amp;" Dias")</f>
        <v>listo</v>
      </c>
      <c r="AS807" s="14" t="str">
        <f ca="1">IF(PaquetesTramos_estados_1[[#This Row],[estado_paquete]]="Empaquetado","listo",IF(NOW()&lt;PaquetesTramos_estados_1[[#This Row],[TimeLimite]],"Dentro de Tiempo","Fuera de Tiempo"))</f>
        <v>listo</v>
      </c>
      <c r="AT807" s="19" t="str">
        <f t="shared" si="12"/>
        <v>00:00</v>
      </c>
    </row>
    <row r="808" spans="1:46" x14ac:dyDescent="0.25">
      <c r="A808" s="14" t="s">
        <v>2847</v>
      </c>
      <c r="B808" s="14" t="s">
        <v>292</v>
      </c>
      <c r="C808" s="14" t="s">
        <v>101</v>
      </c>
      <c r="D808" s="14" t="s">
        <v>102</v>
      </c>
      <c r="E808" s="14" t="s">
        <v>103</v>
      </c>
      <c r="F808" s="14" t="s">
        <v>102</v>
      </c>
      <c r="G808" s="14" t="s">
        <v>35</v>
      </c>
      <c r="H808" s="14" t="s">
        <v>288</v>
      </c>
      <c r="I808" s="14" t="s">
        <v>288</v>
      </c>
      <c r="J808" s="15">
        <v>45442</v>
      </c>
      <c r="K808" s="14" t="s">
        <v>2848</v>
      </c>
      <c r="L808" s="16">
        <v>45439.433680555558</v>
      </c>
      <c r="M808" s="16">
        <v>45440.303460648145</v>
      </c>
      <c r="N808" s="16"/>
      <c r="O808" s="14" t="s">
        <v>288</v>
      </c>
      <c r="P808" s="14" t="s">
        <v>288</v>
      </c>
      <c r="Q808" s="14" t="s">
        <v>288</v>
      </c>
      <c r="R808" s="14" t="s">
        <v>288</v>
      </c>
      <c r="S808" s="14" t="s">
        <v>288</v>
      </c>
      <c r="T808" s="14" t="s">
        <v>292</v>
      </c>
      <c r="U808" s="14" t="s">
        <v>5</v>
      </c>
      <c r="V808" s="14" t="s">
        <v>6</v>
      </c>
      <c r="W808" s="14" t="s">
        <v>101</v>
      </c>
      <c r="X808" s="14" t="s">
        <v>102</v>
      </c>
      <c r="Y808" s="14" t="s">
        <v>103</v>
      </c>
      <c r="Z808" s="14" t="s">
        <v>102</v>
      </c>
      <c r="AA808" s="14" t="s">
        <v>57</v>
      </c>
      <c r="AB808" s="14" t="s">
        <v>2849</v>
      </c>
      <c r="AC808" s="14" t="s">
        <v>8</v>
      </c>
      <c r="AD808" s="14" t="s">
        <v>32</v>
      </c>
      <c r="AE808" s="14" t="s">
        <v>101</v>
      </c>
      <c r="AF808" s="14" t="s">
        <v>290</v>
      </c>
      <c r="AG808" s="14" t="s">
        <v>291</v>
      </c>
      <c r="AH808" s="14" t="s">
        <v>2850</v>
      </c>
      <c r="AI808">
        <v>75484623</v>
      </c>
      <c r="AJ808" s="16">
        <v>45439.433680555558</v>
      </c>
      <c r="AK808">
        <v>2</v>
      </c>
      <c r="AL808">
        <v>478.13</v>
      </c>
      <c r="AM808">
        <v>86.07</v>
      </c>
      <c r="AN808">
        <v>564.20000000000005</v>
      </c>
      <c r="AO808" s="14" t="e">
        <f>VLOOKUP(PaquetesTramos_estados_1[[#This Row],[tienda_stock]],#REF!,2,0)</f>
        <v>#REF!</v>
      </c>
      <c r="AP808" s="18">
        <v>1.0138888888888888</v>
      </c>
      <c r="AQ808" s="19" t="str">
        <f>IF(PaquetesTramos_estados_1[[#This Row],[estado_paquete]]="Empaquetado","listo",PaquetesTramos_estados_1[[#This Row],[pagado]]+(PaquetesTramos_estados_1[[#This Row],[Lead Time]]-1))</f>
        <v>listo</v>
      </c>
      <c r="AR808" s="16" t="str">
        <f ca="1">IF(PaquetesTramos_estados_1[[#This Row],[estado_paquete]]="empaquetado","listo",TEXT((DAY(TODAY())-DAY(PaquetesTramos_estados_1[[#This Row],[pagado]])),"dd")&amp;" Dias")</f>
        <v>listo</v>
      </c>
      <c r="AS808" s="14" t="str">
        <f ca="1">IF(PaquetesTramos_estados_1[[#This Row],[estado_paquete]]="Empaquetado","listo",IF(NOW()&lt;PaquetesTramos_estados_1[[#This Row],[TimeLimite]],"Dentro de Tiempo","Fuera de Tiempo"))</f>
        <v>listo</v>
      </c>
      <c r="AT808" s="19" t="str">
        <f t="shared" si="12"/>
        <v>10:24</v>
      </c>
    </row>
    <row r="809" spans="1:46" x14ac:dyDescent="0.25">
      <c r="A809" s="14" t="s">
        <v>2851</v>
      </c>
      <c r="B809" s="14" t="s">
        <v>292</v>
      </c>
      <c r="C809" s="14" t="s">
        <v>153</v>
      </c>
      <c r="D809" s="14" t="s">
        <v>91</v>
      </c>
      <c r="E809" s="14" t="s">
        <v>91</v>
      </c>
      <c r="F809" s="14" t="s">
        <v>309</v>
      </c>
      <c r="G809" s="14" t="s">
        <v>30</v>
      </c>
      <c r="H809" s="14" t="s">
        <v>2852</v>
      </c>
      <c r="I809" s="14" t="s">
        <v>288</v>
      </c>
      <c r="J809" s="15">
        <v>45444</v>
      </c>
      <c r="K809" s="14" t="s">
        <v>2853</v>
      </c>
      <c r="L809" s="16">
        <v>45439.442893518521</v>
      </c>
      <c r="M809" s="16">
        <v>45440.312627314815</v>
      </c>
      <c r="N809" s="16"/>
      <c r="O809" s="14" t="s">
        <v>288</v>
      </c>
      <c r="P809" s="14" t="s">
        <v>288</v>
      </c>
      <c r="Q809" s="14" t="s">
        <v>288</v>
      </c>
      <c r="R809" s="14" t="s">
        <v>288</v>
      </c>
      <c r="S809" s="14" t="s">
        <v>288</v>
      </c>
      <c r="T809" s="14" t="s">
        <v>292</v>
      </c>
      <c r="U809" s="14" t="s">
        <v>41</v>
      </c>
      <c r="V809" s="14" t="s">
        <v>6</v>
      </c>
      <c r="W809" s="14" t="s">
        <v>153</v>
      </c>
      <c r="X809" s="14" t="s">
        <v>91</v>
      </c>
      <c r="Y809" s="14" t="s">
        <v>91</v>
      </c>
      <c r="Z809" s="14" t="s">
        <v>309</v>
      </c>
      <c r="AA809" s="14" t="s">
        <v>7</v>
      </c>
      <c r="AB809" s="14" t="s">
        <v>2854</v>
      </c>
      <c r="AC809" s="14" t="s">
        <v>8</v>
      </c>
      <c r="AD809" s="14" t="s">
        <v>27</v>
      </c>
      <c r="AE809" s="14" t="s">
        <v>5</v>
      </c>
      <c r="AF809" s="14" t="s">
        <v>290</v>
      </c>
      <c r="AG809" s="14" t="s">
        <v>291</v>
      </c>
      <c r="AH809" s="14" t="s">
        <v>2855</v>
      </c>
      <c r="AI809">
        <v>70282055</v>
      </c>
      <c r="AJ809" s="16">
        <v>45439.442893518521</v>
      </c>
      <c r="AK809">
        <v>1</v>
      </c>
      <c r="AL809">
        <v>16.78</v>
      </c>
      <c r="AM809">
        <v>3.02</v>
      </c>
      <c r="AN809">
        <v>19.8</v>
      </c>
      <c r="AO809" s="14" t="e">
        <f>VLOOKUP(PaquetesTramos_estados_1[[#This Row],[tienda_stock]],#REF!,2,0)</f>
        <v>#REF!</v>
      </c>
      <c r="AP809" s="18">
        <v>1.0138888888888888</v>
      </c>
      <c r="AQ809" s="19" t="str">
        <f>IF(PaquetesTramos_estados_1[[#This Row],[estado_paquete]]="Empaquetado","listo",PaquetesTramos_estados_1[[#This Row],[pagado]]+(PaquetesTramos_estados_1[[#This Row],[Lead Time]]-1))</f>
        <v>listo</v>
      </c>
      <c r="AR809" s="16" t="str">
        <f ca="1">IF(PaquetesTramos_estados_1[[#This Row],[estado_paquete]]="empaquetado","listo",TEXT((DAY(TODAY())-DAY(PaquetesTramos_estados_1[[#This Row],[pagado]])),"dd")&amp;" Dias")</f>
        <v>listo</v>
      </c>
      <c r="AS809" s="14" t="str">
        <f ca="1">IF(PaquetesTramos_estados_1[[#This Row],[estado_paquete]]="Empaquetado","listo",IF(NOW()&lt;PaquetesTramos_estados_1[[#This Row],[TimeLimite]],"Dentro de Tiempo","Fuera de Tiempo"))</f>
        <v>listo</v>
      </c>
      <c r="AT809" s="19" t="str">
        <f t="shared" si="12"/>
        <v>10:37</v>
      </c>
    </row>
    <row r="810" spans="1:46" x14ac:dyDescent="0.25">
      <c r="A810" s="14" t="s">
        <v>2856</v>
      </c>
      <c r="B810" s="14" t="s">
        <v>292</v>
      </c>
      <c r="C810" s="14" t="s">
        <v>5</v>
      </c>
      <c r="D810" s="14" t="s">
        <v>1</v>
      </c>
      <c r="E810" s="14" t="s">
        <v>1</v>
      </c>
      <c r="F810" s="14" t="s">
        <v>19</v>
      </c>
      <c r="G810" s="14" t="s">
        <v>437</v>
      </c>
      <c r="H810" s="14" t="s">
        <v>288</v>
      </c>
      <c r="I810" s="14" t="s">
        <v>288</v>
      </c>
      <c r="J810" s="15">
        <v>45441</v>
      </c>
      <c r="K810" s="14" t="s">
        <v>2857</v>
      </c>
      <c r="L810" s="16">
        <v>45439.61515046296</v>
      </c>
      <c r="M810" s="16">
        <v>45439.688506944447</v>
      </c>
      <c r="N810" s="16"/>
      <c r="O810" s="14" t="s">
        <v>288</v>
      </c>
      <c r="P810" s="14" t="s">
        <v>288</v>
      </c>
      <c r="Q810" s="14" t="s">
        <v>288</v>
      </c>
      <c r="R810" s="14" t="s">
        <v>288</v>
      </c>
      <c r="S810" s="14" t="s">
        <v>288</v>
      </c>
      <c r="T810" s="14" t="s">
        <v>292</v>
      </c>
      <c r="U810" s="14" t="s">
        <v>149</v>
      </c>
      <c r="V810" s="14" t="s">
        <v>6</v>
      </c>
      <c r="W810" s="14" t="s">
        <v>177</v>
      </c>
      <c r="X810" s="14" t="s">
        <v>1</v>
      </c>
      <c r="Y810" s="14" t="s">
        <v>1</v>
      </c>
      <c r="Z810" s="14" t="s">
        <v>94</v>
      </c>
      <c r="AA810" s="14" t="s">
        <v>7</v>
      </c>
      <c r="AB810" s="14" t="s">
        <v>2858</v>
      </c>
      <c r="AC810" s="14" t="s">
        <v>8</v>
      </c>
      <c r="AD810" s="14" t="s">
        <v>27</v>
      </c>
      <c r="AE810" s="14" t="s">
        <v>5</v>
      </c>
      <c r="AF810" s="14" t="s">
        <v>290</v>
      </c>
      <c r="AG810" s="14" t="s">
        <v>291</v>
      </c>
      <c r="AH810" s="14" t="s">
        <v>2859</v>
      </c>
      <c r="AI810">
        <v>2276235</v>
      </c>
      <c r="AJ810" s="16">
        <v>45439.61515046296</v>
      </c>
      <c r="AK810">
        <v>2</v>
      </c>
      <c r="AL810">
        <v>86.19</v>
      </c>
      <c r="AM810">
        <v>15.51</v>
      </c>
      <c r="AN810">
        <v>101.7</v>
      </c>
      <c r="AO810" s="14" t="e">
        <f>VLOOKUP(PaquetesTramos_estados_1[[#This Row],[tienda_stock]],#REF!,2,0)</f>
        <v>#REF!</v>
      </c>
      <c r="AP810" s="18">
        <v>1.0138888888888888</v>
      </c>
      <c r="AQ810" s="19" t="str">
        <f>IF(PaquetesTramos_estados_1[[#This Row],[estado_paquete]]="Empaquetado","listo",PaquetesTramos_estados_1[[#This Row],[pagado]]+(PaquetesTramos_estados_1[[#This Row],[Lead Time]]-1))</f>
        <v>listo</v>
      </c>
      <c r="AR810" s="16" t="str">
        <f ca="1">IF(PaquetesTramos_estados_1[[#This Row],[estado_paquete]]="empaquetado","listo",TEXT((DAY(TODAY())-DAY(PaquetesTramos_estados_1[[#This Row],[pagado]])),"dd")&amp;" Dias")</f>
        <v>listo</v>
      </c>
      <c r="AS810" s="14" t="str">
        <f ca="1">IF(PaquetesTramos_estados_1[[#This Row],[estado_paquete]]="Empaquetado","listo",IF(NOW()&lt;PaquetesTramos_estados_1[[#This Row],[TimeLimite]],"Dentro de Tiempo","Fuera de Tiempo"))</f>
        <v>listo</v>
      </c>
      <c r="AT810" s="19" t="str">
        <f t="shared" si="12"/>
        <v>14:45</v>
      </c>
    </row>
    <row r="811" spans="1:46" x14ac:dyDescent="0.25">
      <c r="A811" s="14" t="s">
        <v>2860</v>
      </c>
      <c r="B811" s="14" t="s">
        <v>292</v>
      </c>
      <c r="C811" s="14" t="s">
        <v>34</v>
      </c>
      <c r="D811" s="14" t="s">
        <v>64</v>
      </c>
      <c r="E811" s="14" t="s">
        <v>112</v>
      </c>
      <c r="F811" s="14" t="s">
        <v>112</v>
      </c>
      <c r="G811" s="14" t="s">
        <v>35</v>
      </c>
      <c r="H811" s="14" t="s">
        <v>288</v>
      </c>
      <c r="I811" s="14" t="s">
        <v>288</v>
      </c>
      <c r="J811" s="15">
        <v>45443</v>
      </c>
      <c r="K811" s="14" t="s">
        <v>2861</v>
      </c>
      <c r="L811" s="16">
        <v>45439.698599537034</v>
      </c>
      <c r="M811" s="16">
        <v>45439.849861111114</v>
      </c>
      <c r="N811" s="16"/>
      <c r="O811" s="14" t="s">
        <v>288</v>
      </c>
      <c r="P811" s="14" t="s">
        <v>288</v>
      </c>
      <c r="Q811" s="14" t="s">
        <v>288</v>
      </c>
      <c r="R811" s="14" t="s">
        <v>288</v>
      </c>
      <c r="S811" s="14" t="s">
        <v>288</v>
      </c>
      <c r="T811" s="14" t="s">
        <v>292</v>
      </c>
      <c r="U811" s="14" t="s">
        <v>5</v>
      </c>
      <c r="V811" s="14" t="s">
        <v>6</v>
      </c>
      <c r="W811" s="14" t="s">
        <v>34</v>
      </c>
      <c r="X811" s="14" t="s">
        <v>64</v>
      </c>
      <c r="Y811" s="14" t="s">
        <v>112</v>
      </c>
      <c r="Z811" s="14" t="s">
        <v>112</v>
      </c>
      <c r="AA811" s="14" t="s">
        <v>7</v>
      </c>
      <c r="AB811" s="14" t="s">
        <v>2862</v>
      </c>
      <c r="AC811" s="14" t="s">
        <v>8</v>
      </c>
      <c r="AD811" s="14" t="s">
        <v>9</v>
      </c>
      <c r="AE811" s="14" t="s">
        <v>34</v>
      </c>
      <c r="AF811" s="14" t="s">
        <v>290</v>
      </c>
      <c r="AG811" s="14" t="s">
        <v>291</v>
      </c>
      <c r="AH811" s="14" t="s">
        <v>2863</v>
      </c>
      <c r="AI811">
        <v>41712803</v>
      </c>
      <c r="AJ811" s="16">
        <v>45439.698599537034</v>
      </c>
      <c r="AK811">
        <v>1</v>
      </c>
      <c r="AL811">
        <v>198.22</v>
      </c>
      <c r="AM811">
        <v>35.68</v>
      </c>
      <c r="AN811">
        <v>233.9</v>
      </c>
      <c r="AO811" s="14" t="e">
        <f>VLOOKUP(PaquetesTramos_estados_1[[#This Row],[tienda_stock]],#REF!,2,0)</f>
        <v>#REF!</v>
      </c>
      <c r="AP811" s="18">
        <v>1.0138888888888888</v>
      </c>
      <c r="AQ811" s="19" t="str">
        <f>IF(PaquetesTramos_estados_1[[#This Row],[estado_paquete]]="Empaquetado","listo",PaquetesTramos_estados_1[[#This Row],[pagado]]+(PaquetesTramos_estados_1[[#This Row],[Lead Time]]-1))</f>
        <v>listo</v>
      </c>
      <c r="AR811" s="16" t="str">
        <f ca="1">IF(PaquetesTramos_estados_1[[#This Row],[estado_paquete]]="empaquetado","listo",TEXT((DAY(TODAY())-DAY(PaquetesTramos_estados_1[[#This Row],[pagado]])),"dd")&amp;" Dias")</f>
        <v>listo</v>
      </c>
      <c r="AS811" s="14" t="str">
        <f ca="1">IF(PaquetesTramos_estados_1[[#This Row],[estado_paquete]]="Empaquetado","listo",IF(NOW()&lt;PaquetesTramos_estados_1[[#This Row],[TimeLimite]],"Dentro de Tiempo","Fuera de Tiempo"))</f>
        <v>listo</v>
      </c>
      <c r="AT811" s="19" t="str">
        <f t="shared" si="12"/>
        <v>16:45</v>
      </c>
    </row>
    <row r="812" spans="1:46" x14ac:dyDescent="0.25">
      <c r="A812" s="14" t="s">
        <v>2864</v>
      </c>
      <c r="B812" s="14" t="s">
        <v>292</v>
      </c>
      <c r="C812" s="14" t="s">
        <v>288</v>
      </c>
      <c r="D812" s="14" t="s">
        <v>1</v>
      </c>
      <c r="E812" s="14" t="s">
        <v>1</v>
      </c>
      <c r="F812" s="14" t="s">
        <v>106</v>
      </c>
      <c r="G812" s="14" t="s">
        <v>89</v>
      </c>
      <c r="H812" s="14" t="s">
        <v>288</v>
      </c>
      <c r="I812" s="14" t="s">
        <v>288</v>
      </c>
      <c r="J812" s="15">
        <v>45440</v>
      </c>
      <c r="K812" s="14" t="s">
        <v>2865</v>
      </c>
      <c r="L812" s="16">
        <v>45439.706203703703</v>
      </c>
      <c r="M812" s="16">
        <v>45440.15421296296</v>
      </c>
      <c r="N812" s="16"/>
      <c r="O812" s="14" t="s">
        <v>288</v>
      </c>
      <c r="P812" s="14" t="s">
        <v>288</v>
      </c>
      <c r="Q812" s="14" t="s">
        <v>288</v>
      </c>
      <c r="R812" s="14" t="s">
        <v>288</v>
      </c>
      <c r="S812" s="14" t="s">
        <v>288</v>
      </c>
      <c r="T812" s="14" t="s">
        <v>292</v>
      </c>
      <c r="U812" s="14" t="s">
        <v>5</v>
      </c>
      <c r="V812" s="14" t="s">
        <v>87</v>
      </c>
      <c r="W812" s="14" t="s">
        <v>288</v>
      </c>
      <c r="X812" s="14" t="s">
        <v>288</v>
      </c>
      <c r="Y812" s="14" t="s">
        <v>288</v>
      </c>
      <c r="Z812" s="14" t="s">
        <v>288</v>
      </c>
      <c r="AA812" s="14" t="s">
        <v>7</v>
      </c>
      <c r="AB812" s="14" t="s">
        <v>2866</v>
      </c>
      <c r="AC812" s="14" t="s">
        <v>8</v>
      </c>
      <c r="AD812" s="14" t="s">
        <v>88</v>
      </c>
      <c r="AE812" s="14" t="s">
        <v>5</v>
      </c>
      <c r="AF812" s="14" t="s">
        <v>290</v>
      </c>
      <c r="AG812" s="14" t="s">
        <v>291</v>
      </c>
      <c r="AH812" s="14" t="s">
        <v>2867</v>
      </c>
      <c r="AI812">
        <v>43427876</v>
      </c>
      <c r="AJ812" s="16">
        <v>45439.706203703703</v>
      </c>
      <c r="AK812">
        <v>2</v>
      </c>
      <c r="AL812">
        <v>72.62</v>
      </c>
      <c r="AM812">
        <v>13.08</v>
      </c>
      <c r="AN812">
        <v>85.7</v>
      </c>
      <c r="AO812" s="14" t="e">
        <f>VLOOKUP(PaquetesTramos_estados_1[[#This Row],[tienda_stock]],#REF!,2,0)</f>
        <v>#REF!</v>
      </c>
      <c r="AP812" s="18">
        <v>1.0138888888888888</v>
      </c>
      <c r="AQ812" s="19" t="str">
        <f>IF(PaquetesTramos_estados_1[[#This Row],[estado_paquete]]="Empaquetado","listo",PaquetesTramos_estados_1[[#This Row],[pagado]]+(PaquetesTramos_estados_1[[#This Row],[Lead Time]]-1))</f>
        <v>listo</v>
      </c>
      <c r="AR812" s="16" t="str">
        <f ca="1">IF(PaquetesTramos_estados_1[[#This Row],[estado_paquete]]="empaquetado","listo",TEXT((DAY(TODAY())-DAY(PaquetesTramos_estados_1[[#This Row],[pagado]])),"dd")&amp;" Dias")</f>
        <v>listo</v>
      </c>
      <c r="AS812" s="14" t="str">
        <f ca="1">IF(PaquetesTramos_estados_1[[#This Row],[estado_paquete]]="Empaquetado","listo",IF(NOW()&lt;PaquetesTramos_estados_1[[#This Row],[TimeLimite]],"Dentro de Tiempo","Fuera de Tiempo"))</f>
        <v>listo</v>
      </c>
      <c r="AT812" s="19" t="str">
        <f t="shared" si="12"/>
        <v>16:56</v>
      </c>
    </row>
    <row r="813" spans="1:46" x14ac:dyDescent="0.25">
      <c r="A813" s="14" t="s">
        <v>2868</v>
      </c>
      <c r="B813" s="14" t="s">
        <v>292</v>
      </c>
      <c r="C813" s="14" t="s">
        <v>123</v>
      </c>
      <c r="D813" s="14" t="s">
        <v>105</v>
      </c>
      <c r="E813" s="14" t="s">
        <v>105</v>
      </c>
      <c r="F813" s="14" t="s">
        <v>105</v>
      </c>
      <c r="G813" s="14" t="s">
        <v>35</v>
      </c>
      <c r="H813" s="14" t="s">
        <v>288</v>
      </c>
      <c r="I813" s="14" t="s">
        <v>288</v>
      </c>
      <c r="J813" s="15">
        <v>45443</v>
      </c>
      <c r="K813" s="14" t="s">
        <v>2869</v>
      </c>
      <c r="L813" s="16">
        <v>45439.738946759258</v>
      </c>
      <c r="M813" s="16">
        <v>45440.220405092594</v>
      </c>
      <c r="N813" s="16"/>
      <c r="O813" s="14" t="s">
        <v>288</v>
      </c>
      <c r="P813" s="14" t="s">
        <v>288</v>
      </c>
      <c r="Q813" s="14" t="s">
        <v>288</v>
      </c>
      <c r="R813" s="14" t="s">
        <v>288</v>
      </c>
      <c r="S813" s="14" t="s">
        <v>288</v>
      </c>
      <c r="T813" s="14" t="s">
        <v>292</v>
      </c>
      <c r="U813" s="14" t="s">
        <v>5</v>
      </c>
      <c r="V813" s="14" t="s">
        <v>6</v>
      </c>
      <c r="W813" s="14" t="s">
        <v>123</v>
      </c>
      <c r="X813" s="14" t="s">
        <v>105</v>
      </c>
      <c r="Y813" s="14" t="s">
        <v>105</v>
      </c>
      <c r="Z813" s="14" t="s">
        <v>105</v>
      </c>
      <c r="AA813" s="14" t="s">
        <v>7</v>
      </c>
      <c r="AB813" s="14" t="s">
        <v>2870</v>
      </c>
      <c r="AC813" s="14" t="s">
        <v>8</v>
      </c>
      <c r="AD813" s="14" t="s">
        <v>10</v>
      </c>
      <c r="AE813" s="14" t="s">
        <v>123</v>
      </c>
      <c r="AF813" s="14" t="s">
        <v>290</v>
      </c>
      <c r="AG813" s="14" t="s">
        <v>291</v>
      </c>
      <c r="AH813" s="14" t="s">
        <v>2871</v>
      </c>
      <c r="AI813">
        <v>71603645</v>
      </c>
      <c r="AJ813" s="16">
        <v>45439.738946759258</v>
      </c>
      <c r="AK813">
        <v>1</v>
      </c>
      <c r="AL813">
        <v>193.3</v>
      </c>
      <c r="AM813">
        <v>34.799999999999997</v>
      </c>
      <c r="AN813">
        <v>228.1</v>
      </c>
      <c r="AO813" s="14" t="e">
        <f>VLOOKUP(PaquetesTramos_estados_1[[#This Row],[tienda_stock]],#REF!,2,0)</f>
        <v>#REF!</v>
      </c>
      <c r="AP813" s="18">
        <v>1.0138888888888888</v>
      </c>
      <c r="AQ813" s="19" t="str">
        <f>IF(PaquetesTramos_estados_1[[#This Row],[estado_paquete]]="Empaquetado","listo",PaquetesTramos_estados_1[[#This Row],[pagado]]+(PaquetesTramos_estados_1[[#This Row],[Lead Time]]-1))</f>
        <v>listo</v>
      </c>
      <c r="AR813" s="16" t="str">
        <f ca="1">IF(PaquetesTramos_estados_1[[#This Row],[estado_paquete]]="empaquetado","listo",TEXT((DAY(TODAY())-DAY(PaquetesTramos_estados_1[[#This Row],[pagado]])),"dd")&amp;" Dias")</f>
        <v>listo</v>
      </c>
      <c r="AS813" s="14" t="str">
        <f ca="1">IF(PaquetesTramos_estados_1[[#This Row],[estado_paquete]]="Empaquetado","listo",IF(NOW()&lt;PaquetesTramos_estados_1[[#This Row],[TimeLimite]],"Dentro de Tiempo","Fuera de Tiempo"))</f>
        <v>listo</v>
      </c>
      <c r="AT813" s="19" t="str">
        <f t="shared" si="12"/>
        <v>17:44</v>
      </c>
    </row>
    <row r="814" spans="1:46" x14ac:dyDescent="0.25">
      <c r="A814" s="14" t="s">
        <v>3058</v>
      </c>
      <c r="B814" s="14" t="s">
        <v>292</v>
      </c>
      <c r="C814" s="14" t="s">
        <v>95</v>
      </c>
      <c r="D814" s="14" t="s">
        <v>96</v>
      </c>
      <c r="E814" s="14" t="s">
        <v>97</v>
      </c>
      <c r="F814" s="14" t="s">
        <v>98</v>
      </c>
      <c r="G814" s="14" t="s">
        <v>35</v>
      </c>
      <c r="H814" s="14" t="s">
        <v>288</v>
      </c>
      <c r="I814" s="14" t="s">
        <v>288</v>
      </c>
      <c r="J814" s="15">
        <v>45444</v>
      </c>
      <c r="K814" s="14" t="s">
        <v>3059</v>
      </c>
      <c r="L814" s="16">
        <v>45439.851886574077</v>
      </c>
      <c r="M814" s="16">
        <v>45440.224988425929</v>
      </c>
      <c r="N814" s="16"/>
      <c r="O814" s="14" t="s">
        <v>288</v>
      </c>
      <c r="P814" s="14" t="s">
        <v>288</v>
      </c>
      <c r="Q814" s="14" t="s">
        <v>288</v>
      </c>
      <c r="R814" s="14" t="s">
        <v>288</v>
      </c>
      <c r="S814" s="14" t="s">
        <v>288</v>
      </c>
      <c r="T814" s="14" t="s">
        <v>292</v>
      </c>
      <c r="U814" s="14" t="s">
        <v>5</v>
      </c>
      <c r="V814" s="14" t="s">
        <v>6</v>
      </c>
      <c r="W814" s="14" t="s">
        <v>95</v>
      </c>
      <c r="X814" s="14" t="s">
        <v>96</v>
      </c>
      <c r="Y814" s="14" t="s">
        <v>97</v>
      </c>
      <c r="Z814" s="14" t="s">
        <v>98</v>
      </c>
      <c r="AA814" s="14" t="s">
        <v>7</v>
      </c>
      <c r="AB814" s="14" t="s">
        <v>3060</v>
      </c>
      <c r="AC814" s="14" t="s">
        <v>8</v>
      </c>
      <c r="AD814" s="14" t="s">
        <v>88</v>
      </c>
      <c r="AE814" s="14" t="s">
        <v>5</v>
      </c>
      <c r="AF814" s="14" t="s">
        <v>290</v>
      </c>
      <c r="AG814" s="14" t="s">
        <v>291</v>
      </c>
      <c r="AH814" s="14" t="s">
        <v>3061</v>
      </c>
      <c r="AI814">
        <v>41843861</v>
      </c>
      <c r="AJ814" s="16">
        <v>45439.851886574077</v>
      </c>
      <c r="AK814">
        <v>1</v>
      </c>
      <c r="AL814">
        <v>120.34</v>
      </c>
      <c r="AM814">
        <v>21.66</v>
      </c>
      <c r="AN814">
        <v>142</v>
      </c>
      <c r="AO814" s="14" t="e">
        <f>VLOOKUP(PaquetesTramos_estados_1[[#This Row],[tienda_stock]],#REF!,2,0)</f>
        <v>#REF!</v>
      </c>
      <c r="AP814" s="18">
        <v>1.0138888888888888</v>
      </c>
      <c r="AQ814" s="19" t="str">
        <f>IF(PaquetesTramos_estados_1[[#This Row],[estado_paquete]]="Empaquetado","listo",PaquetesTramos_estados_1[[#This Row],[pagado]]+(PaquetesTramos_estados_1[[#This Row],[Lead Time]]-1))</f>
        <v>listo</v>
      </c>
      <c r="AR814" s="16" t="str">
        <f ca="1">IF(PaquetesTramos_estados_1[[#This Row],[estado_paquete]]="empaquetado","listo",TEXT((DAY(TODAY())-DAY(PaquetesTramos_estados_1[[#This Row],[pagado]])),"dd")&amp;" Dias")</f>
        <v>listo</v>
      </c>
      <c r="AS814" s="14" t="str">
        <f ca="1">IF(PaquetesTramos_estados_1[[#This Row],[estado_paquete]]="Empaquetado","listo",IF(NOW()&lt;PaquetesTramos_estados_1[[#This Row],[TimeLimite]],"Dentro de Tiempo","Fuera de Tiempo"))</f>
        <v>listo</v>
      </c>
      <c r="AT814" s="19" t="str">
        <f t="shared" si="12"/>
        <v>20:26</v>
      </c>
    </row>
    <row r="815" spans="1:46" x14ac:dyDescent="0.25">
      <c r="A815" s="14" t="s">
        <v>3062</v>
      </c>
      <c r="B815" s="14" t="s">
        <v>292</v>
      </c>
      <c r="C815" s="14" t="s">
        <v>2765</v>
      </c>
      <c r="D815" s="14" t="s">
        <v>1</v>
      </c>
      <c r="E815" s="14" t="s">
        <v>137</v>
      </c>
      <c r="F815" s="14" t="s">
        <v>138</v>
      </c>
      <c r="G815" s="14" t="s">
        <v>35</v>
      </c>
      <c r="H815" s="14" t="s">
        <v>288</v>
      </c>
      <c r="I815" s="14" t="s">
        <v>288</v>
      </c>
      <c r="J815" s="15">
        <v>45442</v>
      </c>
      <c r="K815" s="14" t="s">
        <v>3063</v>
      </c>
      <c r="L815" s="16">
        <v>45439.880335648151</v>
      </c>
      <c r="M815" s="16">
        <v>45440.221666666665</v>
      </c>
      <c r="N815" s="16"/>
      <c r="O815" s="14" t="s">
        <v>288</v>
      </c>
      <c r="P815" s="14" t="s">
        <v>288</v>
      </c>
      <c r="Q815" s="14" t="s">
        <v>288</v>
      </c>
      <c r="R815" s="14" t="s">
        <v>288</v>
      </c>
      <c r="S815" s="14" t="s">
        <v>288</v>
      </c>
      <c r="T815" s="14" t="s">
        <v>292</v>
      </c>
      <c r="U815" s="14" t="s">
        <v>5</v>
      </c>
      <c r="V815" s="14" t="s">
        <v>6</v>
      </c>
      <c r="W815" s="14" t="s">
        <v>2765</v>
      </c>
      <c r="X815" s="14" t="s">
        <v>1</v>
      </c>
      <c r="Y815" s="14" t="s">
        <v>137</v>
      </c>
      <c r="Z815" s="14" t="s">
        <v>138</v>
      </c>
      <c r="AA815" s="14" t="s">
        <v>7</v>
      </c>
      <c r="AB815" s="14" t="s">
        <v>3064</v>
      </c>
      <c r="AC815" s="14" t="s">
        <v>8</v>
      </c>
      <c r="AD815" s="14" t="s">
        <v>10</v>
      </c>
      <c r="AE815" s="14" t="s">
        <v>2765</v>
      </c>
      <c r="AF815" s="14" t="s">
        <v>290</v>
      </c>
      <c r="AG815" s="14" t="s">
        <v>291</v>
      </c>
      <c r="AH815" s="14" t="s">
        <v>3065</v>
      </c>
      <c r="AI815">
        <v>72467399</v>
      </c>
      <c r="AJ815" s="16">
        <v>45439.880335648151</v>
      </c>
      <c r="AK815">
        <v>1</v>
      </c>
      <c r="AL815">
        <v>63.39</v>
      </c>
      <c r="AM815">
        <v>11.41</v>
      </c>
      <c r="AN815">
        <v>74.8</v>
      </c>
      <c r="AO815" s="14" t="e">
        <f>VLOOKUP(PaquetesTramos_estados_1[[#This Row],[tienda_stock]],#REF!,2,0)</f>
        <v>#REF!</v>
      </c>
      <c r="AP815" s="18">
        <v>1.0138888888888888</v>
      </c>
      <c r="AQ815" s="19" t="str">
        <f>IF(PaquetesTramos_estados_1[[#This Row],[estado_paquete]]="Empaquetado","listo",PaquetesTramos_estados_1[[#This Row],[pagado]]+(PaquetesTramos_estados_1[[#This Row],[Lead Time]]-1))</f>
        <v>listo</v>
      </c>
      <c r="AR815" s="16" t="str">
        <f ca="1">IF(PaquetesTramos_estados_1[[#This Row],[estado_paquete]]="empaquetado","listo",TEXT((DAY(TODAY())-DAY(PaquetesTramos_estados_1[[#This Row],[pagado]])),"dd")&amp;" Dias")</f>
        <v>listo</v>
      </c>
      <c r="AS815" s="14" t="str">
        <f ca="1">IF(PaquetesTramos_estados_1[[#This Row],[estado_paquete]]="Empaquetado","listo",IF(NOW()&lt;PaquetesTramos_estados_1[[#This Row],[TimeLimite]],"Dentro de Tiempo","Fuera de Tiempo"))</f>
        <v>listo</v>
      </c>
      <c r="AT815" s="19" t="str">
        <f t="shared" si="12"/>
        <v>21:07</v>
      </c>
    </row>
    <row r="816" spans="1:46" x14ac:dyDescent="0.25">
      <c r="A816" s="14" t="s">
        <v>3066</v>
      </c>
      <c r="B816" s="14" t="s">
        <v>292</v>
      </c>
      <c r="C816" s="14" t="s">
        <v>288</v>
      </c>
      <c r="D816" s="14" t="s">
        <v>81</v>
      </c>
      <c r="E816" s="14" t="s">
        <v>82</v>
      </c>
      <c r="F816" s="14" t="s">
        <v>82</v>
      </c>
      <c r="G816" s="14" t="s">
        <v>30</v>
      </c>
      <c r="H816" s="14" t="s">
        <v>288</v>
      </c>
      <c r="I816" s="14" t="s">
        <v>288</v>
      </c>
      <c r="J816" s="15">
        <v>45441</v>
      </c>
      <c r="K816" s="14" t="s">
        <v>3067</v>
      </c>
      <c r="L816" s="16">
        <v>45439.911527777775</v>
      </c>
      <c r="M816" s="16">
        <v>45439.986273148148</v>
      </c>
      <c r="N816" s="16"/>
      <c r="O816" s="14" t="s">
        <v>288</v>
      </c>
      <c r="P816" s="14" t="s">
        <v>288</v>
      </c>
      <c r="Q816" s="14" t="s">
        <v>288</v>
      </c>
      <c r="R816" s="14" t="s">
        <v>288</v>
      </c>
      <c r="S816" s="14" t="s">
        <v>288</v>
      </c>
      <c r="T816" s="14" t="s">
        <v>292</v>
      </c>
      <c r="U816" s="14" t="s">
        <v>5</v>
      </c>
      <c r="V816" s="14" t="s">
        <v>87</v>
      </c>
      <c r="W816" s="14" t="s">
        <v>288</v>
      </c>
      <c r="X816" s="14" t="s">
        <v>288</v>
      </c>
      <c r="Y816" s="14" t="s">
        <v>288</v>
      </c>
      <c r="Z816" s="14" t="s">
        <v>288</v>
      </c>
      <c r="AA816" s="14" t="s">
        <v>56</v>
      </c>
      <c r="AB816" s="14" t="s">
        <v>2963</v>
      </c>
      <c r="AC816" s="14" t="s">
        <v>8</v>
      </c>
      <c r="AD816" s="14" t="s">
        <v>32</v>
      </c>
      <c r="AE816" s="14" t="s">
        <v>5</v>
      </c>
      <c r="AF816" s="14" t="s">
        <v>290</v>
      </c>
      <c r="AG816" s="14" t="s">
        <v>291</v>
      </c>
      <c r="AH816" s="14" t="s">
        <v>2964</v>
      </c>
      <c r="AI816">
        <v>73539687</v>
      </c>
      <c r="AJ816" s="16">
        <v>45439.911527777775</v>
      </c>
      <c r="AK816">
        <v>3</v>
      </c>
      <c r="AL816">
        <v>298.64</v>
      </c>
      <c r="AM816">
        <v>53.76</v>
      </c>
      <c r="AN816">
        <v>352.4</v>
      </c>
      <c r="AO816" s="14" t="e">
        <f>VLOOKUP(PaquetesTramos_estados_1[[#This Row],[tienda_stock]],#REF!,2,0)</f>
        <v>#REF!</v>
      </c>
      <c r="AP816" s="18">
        <v>1.0138888888888888</v>
      </c>
      <c r="AQ816" s="19" t="str">
        <f>IF(PaquetesTramos_estados_1[[#This Row],[estado_paquete]]="Empaquetado","listo",PaquetesTramos_estados_1[[#This Row],[pagado]]+(PaquetesTramos_estados_1[[#This Row],[Lead Time]]-1))</f>
        <v>listo</v>
      </c>
      <c r="AR816" s="16" t="str">
        <f ca="1">IF(PaquetesTramos_estados_1[[#This Row],[estado_paquete]]="empaquetado","listo",TEXT((DAY(TODAY())-DAY(PaquetesTramos_estados_1[[#This Row],[pagado]])),"dd")&amp;" Dias")</f>
        <v>listo</v>
      </c>
      <c r="AS816" s="14" t="str">
        <f ca="1">IF(PaquetesTramos_estados_1[[#This Row],[estado_paquete]]="Empaquetado","listo",IF(NOW()&lt;PaquetesTramos_estados_1[[#This Row],[TimeLimite]],"Dentro de Tiempo","Fuera de Tiempo"))</f>
        <v>listo</v>
      </c>
      <c r="AT816" s="19" t="str">
        <f t="shared" si="12"/>
        <v>21:52</v>
      </c>
    </row>
    <row r="817" spans="1:46" x14ac:dyDescent="0.25">
      <c r="A817" s="14" t="s">
        <v>3068</v>
      </c>
      <c r="B817" s="14" t="s">
        <v>292</v>
      </c>
      <c r="C817" s="14" t="s">
        <v>63</v>
      </c>
      <c r="D817" s="14" t="s">
        <v>64</v>
      </c>
      <c r="E817" s="14" t="s">
        <v>65</v>
      </c>
      <c r="F817" s="14" t="s">
        <v>66</v>
      </c>
      <c r="G817" s="14" t="s">
        <v>35</v>
      </c>
      <c r="H817" s="14" t="s">
        <v>288</v>
      </c>
      <c r="I817" s="14" t="s">
        <v>288</v>
      </c>
      <c r="J817" s="15">
        <v>45444</v>
      </c>
      <c r="K817" s="14" t="s">
        <v>3069</v>
      </c>
      <c r="L817" s="16">
        <v>45440.0156712963</v>
      </c>
      <c r="M817" s="16">
        <v>45440.307152777779</v>
      </c>
      <c r="N817" s="16"/>
      <c r="O817" s="14" t="s">
        <v>288</v>
      </c>
      <c r="P817" s="14" t="s">
        <v>288</v>
      </c>
      <c r="Q817" s="14" t="s">
        <v>288</v>
      </c>
      <c r="R817" s="14" t="s">
        <v>288</v>
      </c>
      <c r="S817" s="14" t="s">
        <v>288</v>
      </c>
      <c r="T817" s="14" t="s">
        <v>292</v>
      </c>
      <c r="U817" s="14" t="s">
        <v>5</v>
      </c>
      <c r="V817" s="14" t="s">
        <v>6</v>
      </c>
      <c r="W817" s="14" t="s">
        <v>63</v>
      </c>
      <c r="X817" s="14" t="s">
        <v>64</v>
      </c>
      <c r="Y817" s="14" t="s">
        <v>65</v>
      </c>
      <c r="Z817" s="14" t="s">
        <v>66</v>
      </c>
      <c r="AA817" s="14" t="s">
        <v>7</v>
      </c>
      <c r="AB817" s="14" t="s">
        <v>3070</v>
      </c>
      <c r="AC817" s="14" t="s">
        <v>8</v>
      </c>
      <c r="AD817" s="14" t="s">
        <v>88</v>
      </c>
      <c r="AE817" s="14" t="s">
        <v>5</v>
      </c>
      <c r="AF817" s="14" t="s">
        <v>290</v>
      </c>
      <c r="AG817" s="14" t="s">
        <v>291</v>
      </c>
      <c r="AH817" s="14" t="s">
        <v>3071</v>
      </c>
      <c r="AI817">
        <v>70552309</v>
      </c>
      <c r="AJ817" s="16">
        <v>45440.0156712963</v>
      </c>
      <c r="AK817">
        <v>1</v>
      </c>
      <c r="AL817">
        <v>98.98</v>
      </c>
      <c r="AM817">
        <v>17.82</v>
      </c>
      <c r="AN817">
        <v>116.8</v>
      </c>
      <c r="AO817" s="14" t="e">
        <f>VLOOKUP(PaquetesTramos_estados_1[[#This Row],[tienda_stock]],#REF!,2,0)</f>
        <v>#REF!</v>
      </c>
      <c r="AP817" s="18">
        <v>1.0138888888888888</v>
      </c>
      <c r="AQ817" s="19" t="str">
        <f>IF(PaquetesTramos_estados_1[[#This Row],[estado_paquete]]="Empaquetado","listo",PaquetesTramos_estados_1[[#This Row],[pagado]]+(PaquetesTramos_estados_1[[#This Row],[Lead Time]]-1))</f>
        <v>listo</v>
      </c>
      <c r="AR817" s="16" t="str">
        <f ca="1">IF(PaquetesTramos_estados_1[[#This Row],[estado_paquete]]="empaquetado","listo",TEXT((DAY(TODAY())-DAY(PaquetesTramos_estados_1[[#This Row],[pagado]])),"dd")&amp;" Dias")</f>
        <v>listo</v>
      </c>
      <c r="AS817" s="14" t="str">
        <f ca="1">IF(PaquetesTramos_estados_1[[#This Row],[estado_paquete]]="Empaquetado","listo",IF(NOW()&lt;PaquetesTramos_estados_1[[#This Row],[TimeLimite]],"Dentro de Tiempo","Fuera de Tiempo"))</f>
        <v>listo</v>
      </c>
      <c r="AT817" s="19" t="str">
        <f t="shared" si="12"/>
        <v>00:22</v>
      </c>
    </row>
    <row r="818" spans="1:46" x14ac:dyDescent="0.25">
      <c r="A818" s="14" t="s">
        <v>3072</v>
      </c>
      <c r="B818" s="14" t="s">
        <v>17</v>
      </c>
      <c r="C818" s="14" t="s">
        <v>288</v>
      </c>
      <c r="D818" s="14" t="s">
        <v>1</v>
      </c>
      <c r="E818" s="14" t="s">
        <v>1</v>
      </c>
      <c r="F818" s="14" t="s">
        <v>169</v>
      </c>
      <c r="G818" s="14" t="s">
        <v>30</v>
      </c>
      <c r="H818" s="14" t="s">
        <v>288</v>
      </c>
      <c r="I818" s="14" t="s">
        <v>288</v>
      </c>
      <c r="J818" s="15">
        <v>45444</v>
      </c>
      <c r="K818" s="14" t="s">
        <v>3073</v>
      </c>
      <c r="L818" s="16">
        <v>45439.965115740742</v>
      </c>
      <c r="M818" s="16"/>
      <c r="N818" s="16"/>
      <c r="O818" s="14" t="s">
        <v>288</v>
      </c>
      <c r="P818" s="14" t="s">
        <v>288</v>
      </c>
      <c r="Q818" s="14" t="s">
        <v>288</v>
      </c>
      <c r="R818" s="14" t="s">
        <v>288</v>
      </c>
      <c r="S818" s="14" t="s">
        <v>288</v>
      </c>
      <c r="T818" s="14" t="s">
        <v>17</v>
      </c>
      <c r="U818" s="14" t="s">
        <v>151</v>
      </c>
      <c r="V818" s="14" t="s">
        <v>87</v>
      </c>
      <c r="W818" s="14" t="s">
        <v>288</v>
      </c>
      <c r="X818" s="14" t="s">
        <v>288</v>
      </c>
      <c r="Y818" s="14" t="s">
        <v>288</v>
      </c>
      <c r="Z818" s="14" t="s">
        <v>288</v>
      </c>
      <c r="AA818" s="14" t="s">
        <v>7</v>
      </c>
      <c r="AB818" s="14" t="s">
        <v>3074</v>
      </c>
      <c r="AC818" s="14" t="s">
        <v>8</v>
      </c>
      <c r="AD818" s="14" t="s">
        <v>93</v>
      </c>
      <c r="AE818" s="14" t="s">
        <v>5</v>
      </c>
      <c r="AF818" s="14" t="s">
        <v>290</v>
      </c>
      <c r="AG818" s="14" t="s">
        <v>291</v>
      </c>
      <c r="AH818" s="14" t="s">
        <v>3075</v>
      </c>
      <c r="AI818">
        <v>43084924</v>
      </c>
      <c r="AJ818" s="16">
        <v>45439.965115740742</v>
      </c>
      <c r="AK818">
        <v>1</v>
      </c>
      <c r="AL818">
        <v>59.15</v>
      </c>
      <c r="AM818">
        <v>10.65</v>
      </c>
      <c r="AN818">
        <v>69.8</v>
      </c>
      <c r="AO818" s="14" t="e">
        <f>VLOOKUP(PaquetesTramos_estados_1[[#This Row],[tienda_stock]],#REF!,2,0)</f>
        <v>#REF!</v>
      </c>
      <c r="AP818" s="18">
        <v>1.0138888888888888</v>
      </c>
      <c r="AQ818" s="19">
        <f>IF(PaquetesTramos_estados_1[[#This Row],[estado_paquete]]="Empaquetado","listo",PaquetesTramos_estados_1[[#This Row],[pagado]]+(PaquetesTramos_estados_1[[#This Row],[Lead Time]]-1))</f>
        <v>45439.979004629633</v>
      </c>
      <c r="AR818" s="16" t="e">
        <f ca="1">IF(PaquetesTramos_estados_1[[#This Row],[estado_paquete]]="empaquetado","listo",TEXT((DAY(TODAY())-DAY(PaquetesTramos_estados_1[[#This Row],[pagado]])),"dd")&amp;" Dias")</f>
        <v>#VALUE!</v>
      </c>
      <c r="AS8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18" s="19" t="str">
        <f t="shared" si="12"/>
        <v>23:09</v>
      </c>
    </row>
    <row r="819" spans="1:46" x14ac:dyDescent="0.25">
      <c r="A819" s="14" t="s">
        <v>3076</v>
      </c>
      <c r="B819" s="14" t="s">
        <v>17</v>
      </c>
      <c r="C819" s="14" t="s">
        <v>5</v>
      </c>
      <c r="D819" s="14" t="s">
        <v>1</v>
      </c>
      <c r="E819" s="14" t="s">
        <v>1</v>
      </c>
      <c r="F819" s="14" t="s">
        <v>19</v>
      </c>
      <c r="G819" s="14" t="s">
        <v>3</v>
      </c>
      <c r="H819" s="14" t="s">
        <v>288</v>
      </c>
      <c r="I819" s="14" t="s">
        <v>288</v>
      </c>
      <c r="J819" s="15">
        <v>45444</v>
      </c>
      <c r="K819" s="14" t="s">
        <v>3077</v>
      </c>
      <c r="L819" s="16">
        <v>45440.33929398148</v>
      </c>
      <c r="M819" s="16"/>
      <c r="N819" s="16"/>
      <c r="O819" s="14" t="s">
        <v>288</v>
      </c>
      <c r="P819" s="14" t="s">
        <v>288</v>
      </c>
      <c r="Q819" s="14" t="s">
        <v>288</v>
      </c>
      <c r="R819" s="14" t="s">
        <v>288</v>
      </c>
      <c r="S819" s="14" t="s">
        <v>288</v>
      </c>
      <c r="T819" s="14" t="s">
        <v>17</v>
      </c>
      <c r="U819" s="14" t="s">
        <v>18</v>
      </c>
      <c r="V819" s="14" t="s">
        <v>6</v>
      </c>
      <c r="W819" s="14" t="s">
        <v>63</v>
      </c>
      <c r="X819" s="14" t="s">
        <v>64</v>
      </c>
      <c r="Y819" s="14" t="s">
        <v>65</v>
      </c>
      <c r="Z819" s="14" t="s">
        <v>66</v>
      </c>
      <c r="AA819" s="14" t="s">
        <v>7</v>
      </c>
      <c r="AB819" s="14" t="s">
        <v>3078</v>
      </c>
      <c r="AC819" s="14" t="s">
        <v>8</v>
      </c>
      <c r="AD819" s="14" t="s">
        <v>32</v>
      </c>
      <c r="AE819" s="14" t="s">
        <v>5</v>
      </c>
      <c r="AF819" s="14" t="s">
        <v>290</v>
      </c>
      <c r="AG819" s="14" t="s">
        <v>291</v>
      </c>
      <c r="AH819" s="14" t="s">
        <v>3079</v>
      </c>
      <c r="AI819">
        <v>32983925</v>
      </c>
      <c r="AJ819" s="16">
        <v>45440.33929398148</v>
      </c>
      <c r="AK819">
        <v>1</v>
      </c>
      <c r="AL819">
        <v>158.30000000000001</v>
      </c>
      <c r="AM819">
        <v>28.5</v>
      </c>
      <c r="AN819">
        <v>186.8</v>
      </c>
      <c r="AO819" s="14" t="e">
        <f>VLOOKUP(PaquetesTramos_estados_1[[#This Row],[tienda_stock]],#REF!,2,0)</f>
        <v>#REF!</v>
      </c>
      <c r="AP819" s="18">
        <v>1.0138888888888888</v>
      </c>
      <c r="AQ819" s="19">
        <f>IF(PaquetesTramos_estados_1[[#This Row],[estado_paquete]]="Empaquetado","listo",PaquetesTramos_estados_1[[#This Row],[pagado]]+(PaquetesTramos_estados_1[[#This Row],[Lead Time]]-1))</f>
        <v>45440.353182870371</v>
      </c>
      <c r="AR819" s="16" t="e">
        <f ca="1">IF(PaquetesTramos_estados_1[[#This Row],[estado_paquete]]="empaquetado","listo",TEXT((DAY(TODAY())-DAY(PaquetesTramos_estados_1[[#This Row],[pagado]])),"dd")&amp;" Dias")</f>
        <v>#VALUE!</v>
      </c>
      <c r="AS8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819" s="19" t="str">
        <f t="shared" si="12"/>
        <v>08:08</v>
      </c>
    </row>
    <row r="820" spans="1:46" x14ac:dyDescent="0.25">
      <c r="A820" s="14" t="s">
        <v>3080</v>
      </c>
      <c r="B820" s="14" t="s">
        <v>17</v>
      </c>
      <c r="C820" s="14" t="s">
        <v>5</v>
      </c>
      <c r="D820" s="14" t="s">
        <v>1</v>
      </c>
      <c r="E820" s="14" t="s">
        <v>1</v>
      </c>
      <c r="F820" s="14" t="s">
        <v>19</v>
      </c>
      <c r="G820" s="14" t="s">
        <v>3</v>
      </c>
      <c r="H820" s="14" t="s">
        <v>288</v>
      </c>
      <c r="I820" s="14" t="s">
        <v>288</v>
      </c>
      <c r="J820" s="15">
        <v>45442</v>
      </c>
      <c r="K820" s="14" t="s">
        <v>3081</v>
      </c>
      <c r="L820" s="16">
        <v>45438.882719907408</v>
      </c>
      <c r="M820" s="16"/>
      <c r="N820" s="16"/>
      <c r="O820" s="14" t="s">
        <v>288</v>
      </c>
      <c r="P820" s="14" t="s">
        <v>288</v>
      </c>
      <c r="Q820" s="14" t="s">
        <v>288</v>
      </c>
      <c r="R820" s="14" t="s">
        <v>288</v>
      </c>
      <c r="S820" s="14" t="s">
        <v>288</v>
      </c>
      <c r="T820" s="14" t="s">
        <v>17</v>
      </c>
      <c r="U820" s="14" t="s">
        <v>18</v>
      </c>
      <c r="V820" s="14" t="s">
        <v>6</v>
      </c>
      <c r="W820" s="14" t="s">
        <v>84</v>
      </c>
      <c r="X820" s="14" t="s">
        <v>81</v>
      </c>
      <c r="Y820" s="14" t="s">
        <v>82</v>
      </c>
      <c r="Z820" s="14" t="s">
        <v>82</v>
      </c>
      <c r="AA820" s="14" t="s">
        <v>56</v>
      </c>
      <c r="AB820" s="14" t="s">
        <v>2989</v>
      </c>
      <c r="AC820" s="14" t="s">
        <v>8</v>
      </c>
      <c r="AD820" s="14" t="s">
        <v>88</v>
      </c>
      <c r="AE820" s="14" t="s">
        <v>5</v>
      </c>
      <c r="AF820" s="14" t="s">
        <v>290</v>
      </c>
      <c r="AG820" s="14" t="s">
        <v>291</v>
      </c>
      <c r="AH820" s="14" t="s">
        <v>2990</v>
      </c>
      <c r="AI820">
        <v>46818485</v>
      </c>
      <c r="AJ820" s="16">
        <v>45438.882719907408</v>
      </c>
      <c r="AK820">
        <v>4</v>
      </c>
      <c r="AL820">
        <v>197.88</v>
      </c>
      <c r="AM820">
        <v>35.619999999999997</v>
      </c>
      <c r="AN820">
        <v>233.5</v>
      </c>
      <c r="AO820" s="14" t="e">
        <f>VLOOKUP(PaquetesTramos_estados_1[[#This Row],[tienda_stock]],#REF!,2,0)</f>
        <v>#REF!</v>
      </c>
      <c r="AP820" s="18">
        <v>1.0138888888888888</v>
      </c>
      <c r="AQ820" s="19">
        <f>IF(PaquetesTramos_estados_1[[#This Row],[estado_paquete]]="Empaquetado","listo",PaquetesTramos_estados_1[[#This Row],[pagado]]+(PaquetesTramos_estados_1[[#This Row],[Lead Time]]-1))</f>
        <v>45438.896608796298</v>
      </c>
      <c r="AR820" s="16" t="e">
        <f ca="1">IF(PaquetesTramos_estados_1[[#This Row],[estado_paquete]]="empaquetado","listo",TEXT((DAY(TODAY())-DAY(PaquetesTramos_estados_1[[#This Row],[pagado]])),"dd")&amp;" Dias")</f>
        <v>#VALUE!</v>
      </c>
      <c r="AS8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820" s="19" t="str">
        <f t="shared" si="12"/>
        <v>21:11</v>
      </c>
    </row>
    <row r="821" spans="1:46" x14ac:dyDescent="0.25">
      <c r="A821" s="14" t="s">
        <v>2987</v>
      </c>
      <c r="B821" s="14" t="s">
        <v>292</v>
      </c>
      <c r="C821" s="14" t="s">
        <v>84</v>
      </c>
      <c r="D821" s="14" t="s">
        <v>81</v>
      </c>
      <c r="E821" s="14" t="s">
        <v>82</v>
      </c>
      <c r="F821" s="14" t="s">
        <v>82</v>
      </c>
      <c r="G821" s="14" t="s">
        <v>35</v>
      </c>
      <c r="H821" s="14" t="s">
        <v>288</v>
      </c>
      <c r="I821" s="14" t="s">
        <v>288</v>
      </c>
      <c r="J821" s="15">
        <v>45442</v>
      </c>
      <c r="K821" s="14" t="s">
        <v>2988</v>
      </c>
      <c r="L821" s="16">
        <v>45438.882719907408</v>
      </c>
      <c r="M821" s="16">
        <v>45439.370891203704</v>
      </c>
      <c r="N821" s="16"/>
      <c r="O821" s="14" t="s">
        <v>288</v>
      </c>
      <c r="P821" s="14" t="s">
        <v>288</v>
      </c>
      <c r="Q821" s="14" t="s">
        <v>288</v>
      </c>
      <c r="R821" s="14" t="s">
        <v>288</v>
      </c>
      <c r="S821" s="14" t="s">
        <v>288</v>
      </c>
      <c r="T821" s="14" t="s">
        <v>292</v>
      </c>
      <c r="U821" s="14" t="s">
        <v>5</v>
      </c>
      <c r="V821" s="14" t="s">
        <v>6</v>
      </c>
      <c r="W821" s="14" t="s">
        <v>84</v>
      </c>
      <c r="X821" s="14" t="s">
        <v>81</v>
      </c>
      <c r="Y821" s="14" t="s">
        <v>82</v>
      </c>
      <c r="Z821" s="14" t="s">
        <v>82</v>
      </c>
      <c r="AA821" s="14" t="s">
        <v>56</v>
      </c>
      <c r="AB821" s="14" t="s">
        <v>2989</v>
      </c>
      <c r="AC821" s="14" t="s">
        <v>8</v>
      </c>
      <c r="AD821" s="14" t="s">
        <v>88</v>
      </c>
      <c r="AE821" s="14" t="s">
        <v>5</v>
      </c>
      <c r="AF821" s="14" t="s">
        <v>290</v>
      </c>
      <c r="AG821" s="14" t="s">
        <v>291</v>
      </c>
      <c r="AH821" s="14" t="s">
        <v>2990</v>
      </c>
      <c r="AI821">
        <v>46818485</v>
      </c>
      <c r="AJ821" s="16">
        <v>45438.882719907408</v>
      </c>
      <c r="AK821">
        <v>4</v>
      </c>
      <c r="AL821">
        <v>197.88</v>
      </c>
      <c r="AM821">
        <v>35.619999999999997</v>
      </c>
      <c r="AN821">
        <v>233.5</v>
      </c>
      <c r="AO821" s="14" t="e">
        <f>VLOOKUP(PaquetesTramos_estados_1[[#This Row],[tienda_stock]],#REF!,2,0)</f>
        <v>#REF!</v>
      </c>
      <c r="AP821" s="18">
        <v>1.0138888888888888</v>
      </c>
      <c r="AQ821" s="19" t="str">
        <f>IF(PaquetesTramos_estados_1[[#This Row],[estado_paquete]]="Empaquetado","listo",PaquetesTramos_estados_1[[#This Row],[pagado]]+(PaquetesTramos_estados_1[[#This Row],[Lead Time]]-1))</f>
        <v>listo</v>
      </c>
      <c r="AR821" s="16" t="str">
        <f ca="1">IF(PaquetesTramos_estados_1[[#This Row],[estado_paquete]]="empaquetado","listo",TEXT((DAY(TODAY())-DAY(PaquetesTramos_estados_1[[#This Row],[pagado]])),"dd")&amp;" Dias")</f>
        <v>listo</v>
      </c>
      <c r="AS821" s="14" t="str">
        <f ca="1">IF(PaquetesTramos_estados_1[[#This Row],[estado_paquete]]="Empaquetado","listo",IF(NOW()&lt;PaquetesTramos_estados_1[[#This Row],[TimeLimite]],"Dentro de Tiempo","Fuera de Tiempo"))</f>
        <v>listo</v>
      </c>
      <c r="AT821" s="19" t="str">
        <f t="shared" si="12"/>
        <v>21:11</v>
      </c>
    </row>
    <row r="822" spans="1:46" x14ac:dyDescent="0.25">
      <c r="A822" s="14" t="s">
        <v>3082</v>
      </c>
      <c r="B822" s="14" t="s">
        <v>292</v>
      </c>
      <c r="C822" s="14" t="s">
        <v>288</v>
      </c>
      <c r="D822" s="14" t="s">
        <v>1</v>
      </c>
      <c r="E822" s="14" t="s">
        <v>1</v>
      </c>
      <c r="F822" s="14" t="s">
        <v>2</v>
      </c>
      <c r="G822" s="14" t="s">
        <v>89</v>
      </c>
      <c r="H822" s="14" t="s">
        <v>288</v>
      </c>
      <c r="I822" s="14" t="s">
        <v>288</v>
      </c>
      <c r="J822" s="15">
        <v>45440</v>
      </c>
      <c r="K822" s="14" t="s">
        <v>3083</v>
      </c>
      <c r="L822" s="16">
        <v>45439.386724537035</v>
      </c>
      <c r="M822" s="16">
        <v>45439.500150462962</v>
      </c>
      <c r="N822" s="16"/>
      <c r="O822" s="14" t="s">
        <v>288</v>
      </c>
      <c r="P822" s="14" t="s">
        <v>288</v>
      </c>
      <c r="Q822" s="14" t="s">
        <v>288</v>
      </c>
      <c r="R822" s="14" t="s">
        <v>288</v>
      </c>
      <c r="S822" s="14" t="s">
        <v>288</v>
      </c>
      <c r="T822" s="14" t="s">
        <v>292</v>
      </c>
      <c r="U822" s="14" t="s">
        <v>5</v>
      </c>
      <c r="V822" s="14" t="s">
        <v>87</v>
      </c>
      <c r="W822" s="14" t="s">
        <v>288</v>
      </c>
      <c r="X822" s="14" t="s">
        <v>288</v>
      </c>
      <c r="Y822" s="14" t="s">
        <v>288</v>
      </c>
      <c r="Z822" s="14" t="s">
        <v>288</v>
      </c>
      <c r="AA822" s="14" t="s">
        <v>7</v>
      </c>
      <c r="AB822" s="14" t="s">
        <v>3084</v>
      </c>
      <c r="AC822" s="14" t="s">
        <v>8</v>
      </c>
      <c r="AD822" s="14" t="s">
        <v>88</v>
      </c>
      <c r="AE822" s="14" t="s">
        <v>5</v>
      </c>
      <c r="AF822" s="14" t="s">
        <v>290</v>
      </c>
      <c r="AG822" s="14" t="s">
        <v>291</v>
      </c>
      <c r="AH822" s="14" t="s">
        <v>3085</v>
      </c>
      <c r="AI822">
        <v>7451809</v>
      </c>
      <c r="AJ822" s="16">
        <v>45439.386724537035</v>
      </c>
      <c r="AK822">
        <v>1</v>
      </c>
      <c r="AL822">
        <v>224.41</v>
      </c>
      <c r="AM822">
        <v>40.39</v>
      </c>
      <c r="AN822">
        <v>264.8</v>
      </c>
      <c r="AO822" s="14" t="e">
        <f>VLOOKUP(PaquetesTramos_estados_1[[#This Row],[tienda_stock]],#REF!,2,0)</f>
        <v>#REF!</v>
      </c>
      <c r="AP822" s="18">
        <v>1.0138888888888888</v>
      </c>
      <c r="AQ822" s="19" t="str">
        <f>IF(PaquetesTramos_estados_1[[#This Row],[estado_paquete]]="Empaquetado","listo",PaquetesTramos_estados_1[[#This Row],[pagado]]+(PaquetesTramos_estados_1[[#This Row],[Lead Time]]-1))</f>
        <v>listo</v>
      </c>
      <c r="AR822" s="16" t="str">
        <f ca="1">IF(PaquetesTramos_estados_1[[#This Row],[estado_paquete]]="empaquetado","listo",TEXT((DAY(TODAY())-DAY(PaquetesTramos_estados_1[[#This Row],[pagado]])),"dd")&amp;" Dias")</f>
        <v>listo</v>
      </c>
      <c r="AS822" s="14" t="str">
        <f ca="1">IF(PaquetesTramos_estados_1[[#This Row],[estado_paquete]]="Empaquetado","listo",IF(NOW()&lt;PaquetesTramos_estados_1[[#This Row],[TimeLimite]],"Dentro de Tiempo","Fuera de Tiempo"))</f>
        <v>listo</v>
      </c>
      <c r="AT822" s="19" t="str">
        <f t="shared" si="12"/>
        <v>09:16</v>
      </c>
    </row>
    <row r="823" spans="1:46" x14ac:dyDescent="0.25">
      <c r="A823" s="14" t="s">
        <v>3086</v>
      </c>
      <c r="B823" s="14" t="s">
        <v>17</v>
      </c>
      <c r="C823" s="14" t="s">
        <v>5</v>
      </c>
      <c r="D823" s="14" t="s">
        <v>1</v>
      </c>
      <c r="E823" s="14" t="s">
        <v>1</v>
      </c>
      <c r="F823" s="14" t="s">
        <v>19</v>
      </c>
      <c r="G823" s="14" t="s">
        <v>3</v>
      </c>
      <c r="H823" s="14" t="s">
        <v>288</v>
      </c>
      <c r="I823" s="14" t="s">
        <v>288</v>
      </c>
      <c r="J823" s="15">
        <v>45440</v>
      </c>
      <c r="K823" s="14" t="s">
        <v>3087</v>
      </c>
      <c r="L823" s="16">
        <v>45439.570891203701</v>
      </c>
      <c r="M823" s="16"/>
      <c r="N823" s="16"/>
      <c r="O823" s="14" t="s">
        <v>288</v>
      </c>
      <c r="P823" s="14" t="s">
        <v>288</v>
      </c>
      <c r="Q823" s="14" t="s">
        <v>288</v>
      </c>
      <c r="R823" s="14" t="s">
        <v>288</v>
      </c>
      <c r="S823" s="14" t="s">
        <v>288</v>
      </c>
      <c r="T823" s="14" t="s">
        <v>17</v>
      </c>
      <c r="U823" s="14" t="s">
        <v>18</v>
      </c>
      <c r="V823" s="14" t="s">
        <v>6</v>
      </c>
      <c r="W823" s="14" t="s">
        <v>2996</v>
      </c>
      <c r="X823" s="14" t="s">
        <v>1</v>
      </c>
      <c r="Y823" s="14" t="s">
        <v>1</v>
      </c>
      <c r="Z823" s="14" t="s">
        <v>94</v>
      </c>
      <c r="AA823" s="14" t="s">
        <v>56</v>
      </c>
      <c r="AB823" s="14" t="s">
        <v>2998</v>
      </c>
      <c r="AC823" s="14" t="s">
        <v>8</v>
      </c>
      <c r="AD823" s="14" t="s">
        <v>27</v>
      </c>
      <c r="AE823" s="14" t="s">
        <v>5</v>
      </c>
      <c r="AF823" s="14" t="s">
        <v>290</v>
      </c>
      <c r="AG823" s="14" t="s">
        <v>291</v>
      </c>
      <c r="AH823" s="14" t="s">
        <v>2999</v>
      </c>
      <c r="AI823">
        <v>48096027</v>
      </c>
      <c r="AJ823" s="16">
        <v>45439.570891203701</v>
      </c>
      <c r="AK823">
        <v>5</v>
      </c>
      <c r="AL823">
        <v>324.57</v>
      </c>
      <c r="AM823">
        <v>58.43</v>
      </c>
      <c r="AN823">
        <v>383</v>
      </c>
      <c r="AO823" s="14" t="e">
        <f>VLOOKUP(PaquetesTramos_estados_1[[#This Row],[tienda_stock]],#REF!,2,0)</f>
        <v>#REF!</v>
      </c>
      <c r="AP823" s="18">
        <v>1.0138888888888888</v>
      </c>
      <c r="AQ823" s="19">
        <f>IF(PaquetesTramos_estados_1[[#This Row],[estado_paquete]]="Empaquetado","listo",PaquetesTramos_estados_1[[#This Row],[pagado]]+(PaquetesTramos_estados_1[[#This Row],[Lead Time]]-1))</f>
        <v>45439.584780092591</v>
      </c>
      <c r="AR823" s="16" t="e">
        <f ca="1">IF(PaquetesTramos_estados_1[[#This Row],[estado_paquete]]="empaquetado","listo",TEXT((DAY(TODAY())-DAY(PaquetesTramos_estados_1[[#This Row],[pagado]])),"dd")&amp;" Dias")</f>
        <v>#VALUE!</v>
      </c>
      <c r="AS8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823" s="19" t="str">
        <f t="shared" si="12"/>
        <v>13:42</v>
      </c>
    </row>
    <row r="824" spans="1:46" x14ac:dyDescent="0.25">
      <c r="A824" s="14" t="s">
        <v>3088</v>
      </c>
      <c r="B824" s="14" t="s">
        <v>292</v>
      </c>
      <c r="C824" s="14" t="s">
        <v>5</v>
      </c>
      <c r="D824" s="14" t="s">
        <v>1</v>
      </c>
      <c r="E824" s="14" t="s">
        <v>1</v>
      </c>
      <c r="F824" s="14" t="s">
        <v>19</v>
      </c>
      <c r="G824" s="14" t="s">
        <v>437</v>
      </c>
      <c r="H824" s="14" t="s">
        <v>288</v>
      </c>
      <c r="I824" s="14" t="s">
        <v>288</v>
      </c>
      <c r="J824" s="15">
        <v>45446</v>
      </c>
      <c r="K824" s="14" t="s">
        <v>3089</v>
      </c>
      <c r="L824" s="16">
        <v>45439.609525462962</v>
      </c>
      <c r="M824" s="16">
        <v>45439.650578703702</v>
      </c>
      <c r="N824" s="16"/>
      <c r="O824" s="14" t="s">
        <v>288</v>
      </c>
      <c r="P824" s="14" t="s">
        <v>288</v>
      </c>
      <c r="Q824" s="14" t="s">
        <v>288</v>
      </c>
      <c r="R824" s="14" t="s">
        <v>288</v>
      </c>
      <c r="S824" s="14" t="s">
        <v>288</v>
      </c>
      <c r="T824" s="14" t="s">
        <v>292</v>
      </c>
      <c r="U824" s="14" t="s">
        <v>170</v>
      </c>
      <c r="V824" s="14" t="s">
        <v>6</v>
      </c>
      <c r="W824" s="14" t="s">
        <v>76</v>
      </c>
      <c r="X824" s="14" t="s">
        <v>77</v>
      </c>
      <c r="Y824" s="14" t="s">
        <v>78</v>
      </c>
      <c r="Z824" s="14" t="s">
        <v>79</v>
      </c>
      <c r="AA824" s="14" t="s">
        <v>7</v>
      </c>
      <c r="AB824" s="14" t="s">
        <v>3003</v>
      </c>
      <c r="AC824" s="14" t="s">
        <v>8</v>
      </c>
      <c r="AD824" s="14" t="s">
        <v>88</v>
      </c>
      <c r="AE824" s="14" t="s">
        <v>5</v>
      </c>
      <c r="AF824" s="14" t="s">
        <v>290</v>
      </c>
      <c r="AG824" s="14" t="s">
        <v>291</v>
      </c>
      <c r="AH824" s="14" t="s">
        <v>3004</v>
      </c>
      <c r="AI824">
        <v>41205939</v>
      </c>
      <c r="AJ824" s="16">
        <v>45439.609525462962</v>
      </c>
      <c r="AK824">
        <v>6</v>
      </c>
      <c r="AL824">
        <v>159.38999999999999</v>
      </c>
      <c r="AM824">
        <v>28.71</v>
      </c>
      <c r="AN824">
        <v>188.1</v>
      </c>
      <c r="AO824" s="14" t="e">
        <f>VLOOKUP(PaquetesTramos_estados_1[[#This Row],[tienda_stock]],#REF!,2,0)</f>
        <v>#REF!</v>
      </c>
      <c r="AP824" s="18">
        <v>1.0138888888888888</v>
      </c>
      <c r="AQ824" s="19" t="str">
        <f>IF(PaquetesTramos_estados_1[[#This Row],[estado_paquete]]="Empaquetado","listo",PaquetesTramos_estados_1[[#This Row],[pagado]]+(PaquetesTramos_estados_1[[#This Row],[Lead Time]]-1))</f>
        <v>listo</v>
      </c>
      <c r="AR824" s="16" t="str">
        <f ca="1">IF(PaquetesTramos_estados_1[[#This Row],[estado_paquete]]="empaquetado","listo",TEXT((DAY(TODAY())-DAY(PaquetesTramos_estados_1[[#This Row],[pagado]])),"dd")&amp;" Dias")</f>
        <v>listo</v>
      </c>
      <c r="AS824" s="14" t="str">
        <f ca="1">IF(PaquetesTramos_estados_1[[#This Row],[estado_paquete]]="Empaquetado","listo",IF(NOW()&lt;PaquetesTramos_estados_1[[#This Row],[TimeLimite]],"Dentro de Tiempo","Fuera de Tiempo"))</f>
        <v>listo</v>
      </c>
      <c r="AT824" s="19" t="str">
        <f t="shared" si="12"/>
        <v>14:37</v>
      </c>
    </row>
    <row r="825" spans="1:46" x14ac:dyDescent="0.25">
      <c r="A825" s="14" t="s">
        <v>3090</v>
      </c>
      <c r="B825" s="14" t="s">
        <v>292</v>
      </c>
      <c r="C825" s="14" t="s">
        <v>76</v>
      </c>
      <c r="D825" s="14" t="s">
        <v>77</v>
      </c>
      <c r="E825" s="14" t="s">
        <v>78</v>
      </c>
      <c r="F825" s="14" t="s">
        <v>79</v>
      </c>
      <c r="G825" s="14" t="s">
        <v>35</v>
      </c>
      <c r="H825" s="14" t="s">
        <v>288</v>
      </c>
      <c r="I825" s="14" t="s">
        <v>288</v>
      </c>
      <c r="J825" s="15">
        <v>45444</v>
      </c>
      <c r="K825" s="14" t="s">
        <v>3091</v>
      </c>
      <c r="L825" s="16">
        <v>45439.609525462962</v>
      </c>
      <c r="M825" s="16">
        <v>45439.860439814816</v>
      </c>
      <c r="N825" s="16"/>
      <c r="O825" s="14" t="s">
        <v>288</v>
      </c>
      <c r="P825" s="14" t="s">
        <v>288</v>
      </c>
      <c r="Q825" s="14" t="s">
        <v>288</v>
      </c>
      <c r="R825" s="14" t="s">
        <v>288</v>
      </c>
      <c r="S825" s="14" t="s">
        <v>288</v>
      </c>
      <c r="T825" s="14" t="s">
        <v>292</v>
      </c>
      <c r="U825" s="14" t="s">
        <v>5</v>
      </c>
      <c r="V825" s="14" t="s">
        <v>6</v>
      </c>
      <c r="W825" s="14" t="s">
        <v>76</v>
      </c>
      <c r="X825" s="14" t="s">
        <v>77</v>
      </c>
      <c r="Y825" s="14" t="s">
        <v>78</v>
      </c>
      <c r="Z825" s="14" t="s">
        <v>79</v>
      </c>
      <c r="AA825" s="14" t="s">
        <v>56</v>
      </c>
      <c r="AB825" s="14" t="s">
        <v>3003</v>
      </c>
      <c r="AC825" s="14" t="s">
        <v>8</v>
      </c>
      <c r="AD825" s="14" t="s">
        <v>88</v>
      </c>
      <c r="AE825" s="14" t="s">
        <v>5</v>
      </c>
      <c r="AF825" s="14" t="s">
        <v>290</v>
      </c>
      <c r="AG825" s="14" t="s">
        <v>291</v>
      </c>
      <c r="AH825" s="14" t="s">
        <v>3004</v>
      </c>
      <c r="AI825">
        <v>41205939</v>
      </c>
      <c r="AJ825" s="16">
        <v>45439.609525462962</v>
      </c>
      <c r="AK825">
        <v>6</v>
      </c>
      <c r="AL825">
        <v>159.38999999999999</v>
      </c>
      <c r="AM825">
        <v>28.71</v>
      </c>
      <c r="AN825">
        <v>188.1</v>
      </c>
      <c r="AO825" s="14" t="e">
        <f>VLOOKUP(PaquetesTramos_estados_1[[#This Row],[tienda_stock]],#REF!,2,0)</f>
        <v>#REF!</v>
      </c>
      <c r="AP825" s="18">
        <v>1.0138888888888888</v>
      </c>
      <c r="AQ825" s="19" t="str">
        <f>IF(PaquetesTramos_estados_1[[#This Row],[estado_paquete]]="Empaquetado","listo",PaquetesTramos_estados_1[[#This Row],[pagado]]+(PaquetesTramos_estados_1[[#This Row],[Lead Time]]-1))</f>
        <v>listo</v>
      </c>
      <c r="AR825" s="16" t="str">
        <f ca="1">IF(PaquetesTramos_estados_1[[#This Row],[estado_paquete]]="empaquetado","listo",TEXT((DAY(TODAY())-DAY(PaquetesTramos_estados_1[[#This Row],[pagado]])),"dd")&amp;" Dias")</f>
        <v>listo</v>
      </c>
      <c r="AS825" s="14" t="str">
        <f ca="1">IF(PaquetesTramos_estados_1[[#This Row],[estado_paquete]]="Empaquetado","listo",IF(NOW()&lt;PaquetesTramos_estados_1[[#This Row],[TimeLimite]],"Dentro de Tiempo","Fuera de Tiempo"))</f>
        <v>listo</v>
      </c>
      <c r="AT825" s="19" t="str">
        <f t="shared" si="12"/>
        <v>14:37</v>
      </c>
    </row>
    <row r="826" spans="1:46" x14ac:dyDescent="0.25">
      <c r="A826" s="14" t="s">
        <v>3092</v>
      </c>
      <c r="B826" s="14" t="s">
        <v>292</v>
      </c>
      <c r="C826" s="14" t="s">
        <v>150</v>
      </c>
      <c r="D826" s="14" t="s">
        <v>109</v>
      </c>
      <c r="E826" s="14" t="s">
        <v>310</v>
      </c>
      <c r="F826" s="14" t="s">
        <v>310</v>
      </c>
      <c r="G826" s="14" t="s">
        <v>35</v>
      </c>
      <c r="H826" s="14" t="s">
        <v>288</v>
      </c>
      <c r="I826" s="14" t="s">
        <v>288</v>
      </c>
      <c r="J826" s="15">
        <v>45446</v>
      </c>
      <c r="K826" s="14" t="s">
        <v>3093</v>
      </c>
      <c r="L826" s="16">
        <v>45439.647453703707</v>
      </c>
      <c r="M826" s="16">
        <v>45439.761122685188</v>
      </c>
      <c r="N826" s="16"/>
      <c r="O826" s="14" t="s">
        <v>288</v>
      </c>
      <c r="P826" s="14" t="s">
        <v>288</v>
      </c>
      <c r="Q826" s="14" t="s">
        <v>288</v>
      </c>
      <c r="R826" s="14" t="s">
        <v>288</v>
      </c>
      <c r="S826" s="14" t="s">
        <v>288</v>
      </c>
      <c r="T826" s="14" t="s">
        <v>292</v>
      </c>
      <c r="U826" s="14" t="s">
        <v>5</v>
      </c>
      <c r="V826" s="14" t="s">
        <v>6</v>
      </c>
      <c r="W826" s="14" t="s">
        <v>150</v>
      </c>
      <c r="X826" s="14" t="s">
        <v>109</v>
      </c>
      <c r="Y826" s="14" t="s">
        <v>310</v>
      </c>
      <c r="Z826" s="14" t="s">
        <v>310</v>
      </c>
      <c r="AA826" s="14" t="s">
        <v>7</v>
      </c>
      <c r="AB826" s="14" t="s">
        <v>3094</v>
      </c>
      <c r="AC826" s="14" t="s">
        <v>8</v>
      </c>
      <c r="AD826" s="14" t="s">
        <v>88</v>
      </c>
      <c r="AE826" s="14" t="s">
        <v>5</v>
      </c>
      <c r="AF826" s="14" t="s">
        <v>290</v>
      </c>
      <c r="AG826" s="14" t="s">
        <v>291</v>
      </c>
      <c r="AH826" s="14" t="s">
        <v>3095</v>
      </c>
      <c r="AI826">
        <v>44832020</v>
      </c>
      <c r="AJ826" s="16">
        <v>45439.647453703707</v>
      </c>
      <c r="AK826">
        <v>1</v>
      </c>
      <c r="AL826">
        <v>133.05000000000001</v>
      </c>
      <c r="AM826">
        <v>23.95</v>
      </c>
      <c r="AN826">
        <v>157</v>
      </c>
      <c r="AO826" s="14" t="e">
        <f>VLOOKUP(PaquetesTramos_estados_1[[#This Row],[tienda_stock]],#REF!,2,0)</f>
        <v>#REF!</v>
      </c>
      <c r="AP826" s="18">
        <v>1.0138888888888888</v>
      </c>
      <c r="AQ826" s="19" t="str">
        <f>IF(PaquetesTramos_estados_1[[#This Row],[estado_paquete]]="Empaquetado","listo",PaquetesTramos_estados_1[[#This Row],[pagado]]+(PaquetesTramos_estados_1[[#This Row],[Lead Time]]-1))</f>
        <v>listo</v>
      </c>
      <c r="AR826" s="16" t="str">
        <f ca="1">IF(PaquetesTramos_estados_1[[#This Row],[estado_paquete]]="empaquetado","listo",TEXT((DAY(TODAY())-DAY(PaquetesTramos_estados_1[[#This Row],[pagado]])),"dd")&amp;" Dias")</f>
        <v>listo</v>
      </c>
      <c r="AS826" s="14" t="str">
        <f ca="1">IF(PaquetesTramos_estados_1[[#This Row],[estado_paquete]]="Empaquetado","listo",IF(NOW()&lt;PaquetesTramos_estados_1[[#This Row],[TimeLimite]],"Dentro de Tiempo","Fuera de Tiempo"))</f>
        <v>listo</v>
      </c>
      <c r="AT826" s="19" t="str">
        <f t="shared" si="12"/>
        <v>15:32</v>
      </c>
    </row>
    <row r="827" spans="1:46" x14ac:dyDescent="0.25">
      <c r="A827" s="14" t="s">
        <v>3096</v>
      </c>
      <c r="B827" s="14" t="s">
        <v>292</v>
      </c>
      <c r="C827" s="14" t="s">
        <v>39</v>
      </c>
      <c r="D827" s="14" t="s">
        <v>40</v>
      </c>
      <c r="E827" s="14" t="s">
        <v>40</v>
      </c>
      <c r="F827" s="14" t="s">
        <v>40</v>
      </c>
      <c r="G827" s="14" t="s">
        <v>35</v>
      </c>
      <c r="H827" s="14" t="s">
        <v>288</v>
      </c>
      <c r="I827" s="14" t="s">
        <v>288</v>
      </c>
      <c r="J827" s="15">
        <v>45444</v>
      </c>
      <c r="K827" s="14" t="s">
        <v>3097</v>
      </c>
      <c r="L827" s="16">
        <v>45439.649791666663</v>
      </c>
      <c r="M827" s="16">
        <v>45439.760370370372</v>
      </c>
      <c r="N827" s="16"/>
      <c r="O827" s="14" t="s">
        <v>288</v>
      </c>
      <c r="P827" s="14" t="s">
        <v>288</v>
      </c>
      <c r="Q827" s="14" t="s">
        <v>288</v>
      </c>
      <c r="R827" s="14" t="s">
        <v>288</v>
      </c>
      <c r="S827" s="14" t="s">
        <v>288</v>
      </c>
      <c r="T827" s="14" t="s">
        <v>292</v>
      </c>
      <c r="U827" s="14" t="s">
        <v>5</v>
      </c>
      <c r="V827" s="14" t="s">
        <v>6</v>
      </c>
      <c r="W827" s="14" t="s">
        <v>39</v>
      </c>
      <c r="X827" s="14" t="s">
        <v>40</v>
      </c>
      <c r="Y827" s="14" t="s">
        <v>40</v>
      </c>
      <c r="Z827" s="14" t="s">
        <v>40</v>
      </c>
      <c r="AA827" s="14" t="s">
        <v>7</v>
      </c>
      <c r="AB827" s="14" t="s">
        <v>3098</v>
      </c>
      <c r="AC827" s="14" t="s">
        <v>8</v>
      </c>
      <c r="AD827" s="14" t="s">
        <v>9</v>
      </c>
      <c r="AE827" s="14" t="s">
        <v>39</v>
      </c>
      <c r="AF827" s="14" t="s">
        <v>290</v>
      </c>
      <c r="AG827" s="14" t="s">
        <v>291</v>
      </c>
      <c r="AH827" s="14" t="s">
        <v>3099</v>
      </c>
      <c r="AI827">
        <v>45371247</v>
      </c>
      <c r="AJ827" s="16">
        <v>45439.649791666663</v>
      </c>
      <c r="AK827">
        <v>1</v>
      </c>
      <c r="AL827">
        <v>105.76</v>
      </c>
      <c r="AM827">
        <v>19.04</v>
      </c>
      <c r="AN827">
        <v>124.8</v>
      </c>
      <c r="AO827" s="14" t="e">
        <f>VLOOKUP(PaquetesTramos_estados_1[[#This Row],[tienda_stock]],#REF!,2,0)</f>
        <v>#REF!</v>
      </c>
      <c r="AP827" s="18">
        <v>1.0138888888888888</v>
      </c>
      <c r="AQ827" s="19" t="str">
        <f>IF(PaquetesTramos_estados_1[[#This Row],[estado_paquete]]="Empaquetado","listo",PaquetesTramos_estados_1[[#This Row],[pagado]]+(PaquetesTramos_estados_1[[#This Row],[Lead Time]]-1))</f>
        <v>listo</v>
      </c>
      <c r="AR827" s="16" t="str">
        <f ca="1">IF(PaquetesTramos_estados_1[[#This Row],[estado_paquete]]="empaquetado","listo",TEXT((DAY(TODAY())-DAY(PaquetesTramos_estados_1[[#This Row],[pagado]])),"dd")&amp;" Dias")</f>
        <v>listo</v>
      </c>
      <c r="AS827" s="14" t="str">
        <f ca="1">IF(PaquetesTramos_estados_1[[#This Row],[estado_paquete]]="Empaquetado","listo",IF(NOW()&lt;PaquetesTramos_estados_1[[#This Row],[TimeLimite]],"Dentro de Tiempo","Fuera de Tiempo"))</f>
        <v>listo</v>
      </c>
      <c r="AT827" s="19" t="str">
        <f t="shared" si="12"/>
        <v>15:35</v>
      </c>
    </row>
    <row r="828" spans="1:46" x14ac:dyDescent="0.25">
      <c r="A828" s="14" t="s">
        <v>3100</v>
      </c>
      <c r="B828" s="14" t="s">
        <v>292</v>
      </c>
      <c r="C828" s="14" t="s">
        <v>39</v>
      </c>
      <c r="D828" s="14" t="s">
        <v>40</v>
      </c>
      <c r="E828" s="14" t="s">
        <v>40</v>
      </c>
      <c r="F828" s="14" t="s">
        <v>40</v>
      </c>
      <c r="G828" s="14" t="s">
        <v>35</v>
      </c>
      <c r="H828" s="14" t="s">
        <v>288</v>
      </c>
      <c r="I828" s="14" t="s">
        <v>288</v>
      </c>
      <c r="J828" s="15">
        <v>45444</v>
      </c>
      <c r="K828" s="14" t="s">
        <v>3101</v>
      </c>
      <c r="L828" s="16">
        <v>45439.680324074077</v>
      </c>
      <c r="M828" s="16">
        <v>45439.824050925927</v>
      </c>
      <c r="N828" s="16"/>
      <c r="O828" s="14" t="s">
        <v>288</v>
      </c>
      <c r="P828" s="14" t="s">
        <v>288</v>
      </c>
      <c r="Q828" s="14" t="s">
        <v>288</v>
      </c>
      <c r="R828" s="14" t="s">
        <v>288</v>
      </c>
      <c r="S828" s="14" t="s">
        <v>288</v>
      </c>
      <c r="T828" s="14" t="s">
        <v>292</v>
      </c>
      <c r="U828" s="14" t="s">
        <v>5</v>
      </c>
      <c r="V828" s="14" t="s">
        <v>6</v>
      </c>
      <c r="W828" s="14" t="s">
        <v>39</v>
      </c>
      <c r="X828" s="14" t="s">
        <v>40</v>
      </c>
      <c r="Y828" s="14" t="s">
        <v>40</v>
      </c>
      <c r="Z828" s="14" t="s">
        <v>40</v>
      </c>
      <c r="AA828" s="14" t="s">
        <v>7</v>
      </c>
      <c r="AB828" s="14" t="s">
        <v>3012</v>
      </c>
      <c r="AC828" s="14" t="s">
        <v>8</v>
      </c>
      <c r="AD828" s="14" t="s">
        <v>10</v>
      </c>
      <c r="AE828" s="14" t="s">
        <v>5</v>
      </c>
      <c r="AF828" s="14" t="s">
        <v>290</v>
      </c>
      <c r="AG828" s="14" t="s">
        <v>291</v>
      </c>
      <c r="AH828" s="14" t="s">
        <v>3013</v>
      </c>
      <c r="AI828">
        <v>75870834</v>
      </c>
      <c r="AJ828" s="16">
        <v>45439.680324074077</v>
      </c>
      <c r="AK828">
        <v>4</v>
      </c>
      <c r="AL828">
        <v>67.44</v>
      </c>
      <c r="AM828">
        <v>12.16</v>
      </c>
      <c r="AN828">
        <v>79.599999999999994</v>
      </c>
      <c r="AO828" s="14" t="e">
        <f>VLOOKUP(PaquetesTramos_estados_1[[#This Row],[tienda_stock]],#REF!,2,0)</f>
        <v>#REF!</v>
      </c>
      <c r="AP828" s="18">
        <v>1.0138888888888888</v>
      </c>
      <c r="AQ828" s="19" t="str">
        <f>IF(PaquetesTramos_estados_1[[#This Row],[estado_paquete]]="Empaquetado","listo",PaquetesTramos_estados_1[[#This Row],[pagado]]+(PaquetesTramos_estados_1[[#This Row],[Lead Time]]-1))</f>
        <v>listo</v>
      </c>
      <c r="AR828" s="16" t="str">
        <f ca="1">IF(PaquetesTramos_estados_1[[#This Row],[estado_paquete]]="empaquetado","listo",TEXT((DAY(TODAY())-DAY(PaquetesTramos_estados_1[[#This Row],[pagado]])),"dd")&amp;" Dias")</f>
        <v>listo</v>
      </c>
      <c r="AS828" s="14" t="str">
        <f ca="1">IF(PaquetesTramos_estados_1[[#This Row],[estado_paquete]]="Empaquetado","listo",IF(NOW()&lt;PaquetesTramos_estados_1[[#This Row],[TimeLimite]],"Dentro de Tiempo","Fuera de Tiempo"))</f>
        <v>listo</v>
      </c>
      <c r="AT828" s="19" t="str">
        <f t="shared" si="12"/>
        <v>16:19</v>
      </c>
    </row>
    <row r="829" spans="1:46" x14ac:dyDescent="0.25">
      <c r="A829" s="14" t="s">
        <v>3102</v>
      </c>
      <c r="B829" s="14" t="s">
        <v>292</v>
      </c>
      <c r="C829" s="14" t="s">
        <v>63</v>
      </c>
      <c r="D829" s="14" t="s">
        <v>64</v>
      </c>
      <c r="E829" s="14" t="s">
        <v>65</v>
      </c>
      <c r="F829" s="14" t="s">
        <v>66</v>
      </c>
      <c r="G829" s="14" t="s">
        <v>35</v>
      </c>
      <c r="H829" s="14" t="s">
        <v>288</v>
      </c>
      <c r="I829" s="14" t="s">
        <v>288</v>
      </c>
      <c r="J829" s="15">
        <v>45443</v>
      </c>
      <c r="K829" s="14" t="s">
        <v>3103</v>
      </c>
      <c r="L829" s="16">
        <v>45439.79105324074</v>
      </c>
      <c r="M829" s="16">
        <v>45440.33898148148</v>
      </c>
      <c r="N829" s="16"/>
      <c r="O829" s="14" t="s">
        <v>288</v>
      </c>
      <c r="P829" s="14" t="s">
        <v>288</v>
      </c>
      <c r="Q829" s="14" t="s">
        <v>288</v>
      </c>
      <c r="R829" s="14" t="s">
        <v>288</v>
      </c>
      <c r="S829" s="14" t="s">
        <v>288</v>
      </c>
      <c r="T829" s="14" t="s">
        <v>292</v>
      </c>
      <c r="U829" s="14" t="s">
        <v>5</v>
      </c>
      <c r="V829" s="14" t="s">
        <v>6</v>
      </c>
      <c r="W829" s="14" t="s">
        <v>63</v>
      </c>
      <c r="X829" s="14" t="s">
        <v>64</v>
      </c>
      <c r="Y829" s="14" t="s">
        <v>65</v>
      </c>
      <c r="Z829" s="14" t="s">
        <v>66</v>
      </c>
      <c r="AA829" s="14" t="s">
        <v>7</v>
      </c>
      <c r="AB829" s="14" t="s">
        <v>3104</v>
      </c>
      <c r="AC829" s="14" t="s">
        <v>8</v>
      </c>
      <c r="AD829" s="14" t="s">
        <v>32</v>
      </c>
      <c r="AE829" s="14" t="s">
        <v>5</v>
      </c>
      <c r="AF829" s="14" t="s">
        <v>290</v>
      </c>
      <c r="AG829" s="14" t="s">
        <v>291</v>
      </c>
      <c r="AH829" s="14" t="s">
        <v>3105</v>
      </c>
      <c r="AI829">
        <v>43858008</v>
      </c>
      <c r="AJ829" s="16">
        <v>45439.79105324074</v>
      </c>
      <c r="AK829">
        <v>2</v>
      </c>
      <c r="AL829">
        <v>183.73</v>
      </c>
      <c r="AM829">
        <v>33.07</v>
      </c>
      <c r="AN829">
        <v>216.8</v>
      </c>
      <c r="AO829" s="14" t="e">
        <f>VLOOKUP(PaquetesTramos_estados_1[[#This Row],[tienda_stock]],#REF!,2,0)</f>
        <v>#REF!</v>
      </c>
      <c r="AP829" s="18">
        <v>1.0138888888888888</v>
      </c>
      <c r="AQ829" s="19" t="str">
        <f>IF(PaquetesTramos_estados_1[[#This Row],[estado_paquete]]="Empaquetado","listo",PaquetesTramos_estados_1[[#This Row],[pagado]]+(PaquetesTramos_estados_1[[#This Row],[Lead Time]]-1))</f>
        <v>listo</v>
      </c>
      <c r="AR829" s="16" t="str">
        <f ca="1">IF(PaquetesTramos_estados_1[[#This Row],[estado_paquete]]="empaquetado","listo",TEXT((DAY(TODAY())-DAY(PaquetesTramos_estados_1[[#This Row],[pagado]])),"dd")&amp;" Dias")</f>
        <v>listo</v>
      </c>
      <c r="AS829" s="14" t="str">
        <f ca="1">IF(PaquetesTramos_estados_1[[#This Row],[estado_paquete]]="Empaquetado","listo",IF(NOW()&lt;PaquetesTramos_estados_1[[#This Row],[TimeLimite]],"Dentro de Tiempo","Fuera de Tiempo"))</f>
        <v>listo</v>
      </c>
      <c r="AT829" s="19" t="str">
        <f t="shared" si="12"/>
        <v>18:59</v>
      </c>
    </row>
    <row r="830" spans="1:46" x14ac:dyDescent="0.25">
      <c r="A830" s="14" t="s">
        <v>3106</v>
      </c>
      <c r="B830" s="14" t="s">
        <v>20</v>
      </c>
      <c r="C830" s="14" t="s">
        <v>151</v>
      </c>
      <c r="D830" s="14" t="s">
        <v>81</v>
      </c>
      <c r="E830" s="14" t="s">
        <v>82</v>
      </c>
      <c r="F830" s="14" t="s">
        <v>82</v>
      </c>
      <c r="G830" s="14" t="s">
        <v>30</v>
      </c>
      <c r="H830" s="14" t="s">
        <v>288</v>
      </c>
      <c r="I830" s="14" t="s">
        <v>288</v>
      </c>
      <c r="J830" s="15">
        <v>45448</v>
      </c>
      <c r="K830" s="14" t="s">
        <v>3107</v>
      </c>
      <c r="L830" s="16">
        <v>45439.815729166665</v>
      </c>
      <c r="M830" s="16"/>
      <c r="N830" s="16"/>
      <c r="O830" s="14" t="s">
        <v>288</v>
      </c>
      <c r="P830" s="14" t="s">
        <v>288</v>
      </c>
      <c r="Q830" s="14" t="s">
        <v>288</v>
      </c>
      <c r="R830" s="14" t="s">
        <v>288</v>
      </c>
      <c r="S830" s="14" t="s">
        <v>288</v>
      </c>
      <c r="T830" s="14" t="s">
        <v>20</v>
      </c>
      <c r="U830" s="14" t="s">
        <v>135</v>
      </c>
      <c r="V830" s="14" t="s">
        <v>6</v>
      </c>
      <c r="W830" s="14" t="s">
        <v>151</v>
      </c>
      <c r="X830" s="14" t="s">
        <v>81</v>
      </c>
      <c r="Y830" s="14" t="s">
        <v>82</v>
      </c>
      <c r="Z830" s="14" t="s">
        <v>82</v>
      </c>
      <c r="AA830" s="14" t="s">
        <v>7</v>
      </c>
      <c r="AB830" s="14" t="s">
        <v>3108</v>
      </c>
      <c r="AC830" s="14" t="s">
        <v>8</v>
      </c>
      <c r="AD830" s="14" t="s">
        <v>9</v>
      </c>
      <c r="AE830" s="14" t="s">
        <v>151</v>
      </c>
      <c r="AF830" s="14" t="s">
        <v>290</v>
      </c>
      <c r="AG830" s="14" t="s">
        <v>291</v>
      </c>
      <c r="AH830" s="14" t="s">
        <v>3109</v>
      </c>
      <c r="AI830">
        <v>70249017</v>
      </c>
      <c r="AJ830" s="16">
        <v>45439.815729166665</v>
      </c>
      <c r="AK830">
        <v>1</v>
      </c>
      <c r="AL830">
        <v>71.86</v>
      </c>
      <c r="AM830">
        <v>12.94</v>
      </c>
      <c r="AN830">
        <v>84.8</v>
      </c>
      <c r="AO830" s="14" t="e">
        <f>VLOOKUP(PaquetesTramos_estados_1[[#This Row],[tienda_stock]],#REF!,2,0)</f>
        <v>#REF!</v>
      </c>
      <c r="AP830" s="18">
        <v>1.0138888888888888</v>
      </c>
      <c r="AQ830" s="19">
        <f>IF(PaquetesTramos_estados_1[[#This Row],[estado_paquete]]="Empaquetado","listo",PaquetesTramos_estados_1[[#This Row],[pagado]]+(PaquetesTramos_estados_1[[#This Row],[Lead Time]]-1))</f>
        <v>45439.829618055555</v>
      </c>
      <c r="AR830" s="16" t="e">
        <f ca="1">IF(PaquetesTramos_estados_1[[#This Row],[estado_paquete]]="empaquetado","listo",TEXT((DAY(TODAY())-DAY(PaquetesTramos_estados_1[[#This Row],[pagado]])),"dd")&amp;" Dias")</f>
        <v>#VALUE!</v>
      </c>
      <c r="AS8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830" s="19" t="str">
        <f t="shared" si="12"/>
        <v>19:34</v>
      </c>
    </row>
    <row r="831" spans="1:46" x14ac:dyDescent="0.25">
      <c r="A831" s="14" t="s">
        <v>3110</v>
      </c>
      <c r="B831" s="14" t="s">
        <v>20</v>
      </c>
      <c r="C831" s="14" t="s">
        <v>2765</v>
      </c>
      <c r="D831" s="14" t="s">
        <v>1</v>
      </c>
      <c r="E831" s="14" t="s">
        <v>137</v>
      </c>
      <c r="F831" s="14" t="s">
        <v>138</v>
      </c>
      <c r="G831" s="14" t="s">
        <v>35</v>
      </c>
      <c r="H831" s="14" t="s">
        <v>288</v>
      </c>
      <c r="I831" s="14" t="s">
        <v>288</v>
      </c>
      <c r="J831" s="15">
        <v>45442</v>
      </c>
      <c r="K831" s="14" t="s">
        <v>3111</v>
      </c>
      <c r="L831" s="16">
        <v>45439.8671412037</v>
      </c>
      <c r="M831" s="16"/>
      <c r="N831" s="16"/>
      <c r="O831" s="14" t="s">
        <v>288</v>
      </c>
      <c r="P831" s="14" t="s">
        <v>288</v>
      </c>
      <c r="Q831" s="14" t="s">
        <v>288</v>
      </c>
      <c r="R831" s="14" t="s">
        <v>288</v>
      </c>
      <c r="S831" s="14" t="s">
        <v>288</v>
      </c>
      <c r="T831" s="14" t="s">
        <v>20</v>
      </c>
      <c r="U831" s="14" t="s">
        <v>5</v>
      </c>
      <c r="V831" s="14" t="s">
        <v>6</v>
      </c>
      <c r="W831" s="14" t="s">
        <v>2765</v>
      </c>
      <c r="X831" s="14" t="s">
        <v>1</v>
      </c>
      <c r="Y831" s="14" t="s">
        <v>137</v>
      </c>
      <c r="Z831" s="14" t="s">
        <v>138</v>
      </c>
      <c r="AA831" s="14" t="s">
        <v>7</v>
      </c>
      <c r="AB831" s="14" t="s">
        <v>3040</v>
      </c>
      <c r="AC831" s="14" t="s">
        <v>8</v>
      </c>
      <c r="AD831" s="14" t="s">
        <v>32</v>
      </c>
      <c r="AE831" s="14" t="s">
        <v>5</v>
      </c>
      <c r="AF831" s="14" t="s">
        <v>290</v>
      </c>
      <c r="AG831" s="14" t="s">
        <v>291</v>
      </c>
      <c r="AH831" s="14" t="s">
        <v>3041</v>
      </c>
      <c r="AI831">
        <v>15763770</v>
      </c>
      <c r="AJ831" s="16">
        <v>45439.8671412037</v>
      </c>
      <c r="AK831">
        <v>3</v>
      </c>
      <c r="AL831">
        <v>113.88</v>
      </c>
      <c r="AM831">
        <v>20.52</v>
      </c>
      <c r="AN831">
        <v>134.4</v>
      </c>
      <c r="AO831" s="14" t="e">
        <f>VLOOKUP(PaquetesTramos_estados_1[[#This Row],[tienda_stock]],#REF!,2,0)</f>
        <v>#REF!</v>
      </c>
      <c r="AP831" s="18">
        <v>1.0138888888888888</v>
      </c>
      <c r="AQ831" s="19">
        <f>IF(PaquetesTramos_estados_1[[#This Row],[estado_paquete]]="Empaquetado","listo",PaquetesTramos_estados_1[[#This Row],[pagado]]+(PaquetesTramos_estados_1[[#This Row],[Lead Time]]-1))</f>
        <v>45439.881030092591</v>
      </c>
      <c r="AR831" s="16" t="e">
        <f ca="1">IF(PaquetesTramos_estados_1[[#This Row],[estado_paquete]]="empaquetado","listo",TEXT((DAY(TODAY())-DAY(PaquetesTramos_estados_1[[#This Row],[pagado]])),"dd")&amp;" Dias")</f>
        <v>#VALUE!</v>
      </c>
      <c r="AS831" s="14" t="str">
        <f ca="1">IF(PaquetesTramos_estados_1[[#This Row],[estado_paquete]]="Empaquetado","listo",IF(NOW()&lt;PaquetesTramos_estados_1[[#This Row],[TimeLimite]],"Dentro de Tiempo","Fuera de Tiempo"))</f>
        <v>Fuera de Tiempo</v>
      </c>
      <c r="AT831" s="19" t="str">
        <f t="shared" si="12"/>
        <v>20:48</v>
      </c>
    </row>
    <row r="832" spans="1:46" x14ac:dyDescent="0.25">
      <c r="A832" s="14" t="s">
        <v>3112</v>
      </c>
      <c r="B832" s="14" t="s">
        <v>17</v>
      </c>
      <c r="C832" s="14" t="s">
        <v>130</v>
      </c>
      <c r="D832" s="14" t="s">
        <v>96</v>
      </c>
      <c r="E832" s="14" t="s">
        <v>131</v>
      </c>
      <c r="F832" s="14" t="s">
        <v>131</v>
      </c>
      <c r="G832" s="14" t="s">
        <v>288</v>
      </c>
      <c r="H832" s="14" t="s">
        <v>288</v>
      </c>
      <c r="I832" s="14" t="s">
        <v>288</v>
      </c>
      <c r="J832" s="15">
        <v>45439</v>
      </c>
      <c r="K832" s="14" t="s">
        <v>3113</v>
      </c>
      <c r="L832" s="16">
        <v>45439.877268518518</v>
      </c>
      <c r="M832" s="16"/>
      <c r="N832" s="16"/>
      <c r="O832" s="14" t="s">
        <v>288</v>
      </c>
      <c r="P832" s="14" t="s">
        <v>288</v>
      </c>
      <c r="Q832" s="14" t="s">
        <v>288</v>
      </c>
      <c r="R832" s="14" t="s">
        <v>288</v>
      </c>
      <c r="S832" s="14" t="s">
        <v>288</v>
      </c>
      <c r="T832" s="14" t="s">
        <v>17</v>
      </c>
      <c r="U832" s="14" t="s">
        <v>130</v>
      </c>
      <c r="V832" s="14" t="s">
        <v>85</v>
      </c>
      <c r="W832" s="14" t="s">
        <v>130</v>
      </c>
      <c r="X832" s="14" t="s">
        <v>96</v>
      </c>
      <c r="Y832" s="14" t="s">
        <v>131</v>
      </c>
      <c r="Z832" s="14" t="s">
        <v>131</v>
      </c>
      <c r="AA832" s="14" t="s">
        <v>7</v>
      </c>
      <c r="AB832" s="14" t="s">
        <v>3046</v>
      </c>
      <c r="AC832" s="14" t="s">
        <v>8</v>
      </c>
      <c r="AD832" s="14" t="s">
        <v>32</v>
      </c>
      <c r="AE832" s="14" t="s">
        <v>5</v>
      </c>
      <c r="AF832" s="14" t="s">
        <v>290</v>
      </c>
      <c r="AG832" s="14" t="s">
        <v>291</v>
      </c>
      <c r="AH832" s="14" t="s">
        <v>3047</v>
      </c>
      <c r="AI832">
        <v>47660763</v>
      </c>
      <c r="AJ832" s="16">
        <v>45439.877268518518</v>
      </c>
      <c r="AK832">
        <v>3</v>
      </c>
      <c r="AL832">
        <v>85.92</v>
      </c>
      <c r="AM832">
        <v>15.48</v>
      </c>
      <c r="AN832">
        <v>101.4</v>
      </c>
      <c r="AO832" s="14" t="e">
        <f>VLOOKUP(PaquetesTramos_estados_1[[#This Row],[tienda_stock]],#REF!,2,0)</f>
        <v>#REF!</v>
      </c>
      <c r="AP832" s="18">
        <v>1.0138888888888888</v>
      </c>
      <c r="AQ832" s="19">
        <f>IF(PaquetesTramos_estados_1[[#This Row],[estado_paquete]]="Empaquetado","listo",PaquetesTramos_estados_1[[#This Row],[pagado]]+(PaquetesTramos_estados_1[[#This Row],[Lead Time]]-1))</f>
        <v>45439.891157407408</v>
      </c>
      <c r="AR832" s="16" t="e">
        <f ca="1">IF(PaquetesTramos_estados_1[[#This Row],[estado_paquete]]="empaquetado","listo",TEXT((DAY(TODAY())-DAY(PaquetesTramos_estados_1[[#This Row],[pagado]])),"dd")&amp;" Dias")</f>
        <v>#VALUE!</v>
      </c>
      <c r="AS8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832" s="19" t="str">
        <f t="shared" si="12"/>
        <v>21:03</v>
      </c>
    </row>
    <row r="833" spans="1:46" x14ac:dyDescent="0.25">
      <c r="A833" s="14" t="s">
        <v>3114</v>
      </c>
      <c r="B833" s="14" t="s">
        <v>292</v>
      </c>
      <c r="C833" s="14" t="s">
        <v>80</v>
      </c>
      <c r="D833" s="14" t="s">
        <v>81</v>
      </c>
      <c r="E833" s="14" t="s">
        <v>82</v>
      </c>
      <c r="F833" s="14" t="s">
        <v>82</v>
      </c>
      <c r="G833" s="14" t="s">
        <v>35</v>
      </c>
      <c r="H833" s="14" t="s">
        <v>288</v>
      </c>
      <c r="I833" s="14" t="s">
        <v>288</v>
      </c>
      <c r="J833" s="15">
        <v>45443</v>
      </c>
      <c r="K833" s="14" t="s">
        <v>3115</v>
      </c>
      <c r="L833" s="16">
        <v>45439.897905092592</v>
      </c>
      <c r="M833" s="16">
        <v>45440.231608796297</v>
      </c>
      <c r="N833" s="16"/>
      <c r="O833" s="14" t="s">
        <v>288</v>
      </c>
      <c r="P833" s="14" t="s">
        <v>288</v>
      </c>
      <c r="Q833" s="14" t="s">
        <v>288</v>
      </c>
      <c r="R833" s="14" t="s">
        <v>288</v>
      </c>
      <c r="S833" s="14" t="s">
        <v>288</v>
      </c>
      <c r="T833" s="14" t="s">
        <v>292</v>
      </c>
      <c r="U833" s="14" t="s">
        <v>5</v>
      </c>
      <c r="V833" s="14" t="s">
        <v>6</v>
      </c>
      <c r="W833" s="14" t="s">
        <v>80</v>
      </c>
      <c r="X833" s="14" t="s">
        <v>81</v>
      </c>
      <c r="Y833" s="14" t="s">
        <v>82</v>
      </c>
      <c r="Z833" s="14" t="s">
        <v>82</v>
      </c>
      <c r="AA833" s="14" t="s">
        <v>7</v>
      </c>
      <c r="AB833" s="14" t="s">
        <v>3116</v>
      </c>
      <c r="AC833" s="14" t="s">
        <v>8</v>
      </c>
      <c r="AD833" s="14" t="s">
        <v>10</v>
      </c>
      <c r="AE833" s="14" t="s">
        <v>80</v>
      </c>
      <c r="AF833" s="14" t="s">
        <v>290</v>
      </c>
      <c r="AG833" s="14" t="s">
        <v>291</v>
      </c>
      <c r="AH833" s="14" t="s">
        <v>3117</v>
      </c>
      <c r="AI833">
        <v>17872278</v>
      </c>
      <c r="AJ833" s="16">
        <v>45439.897905092592</v>
      </c>
      <c r="AK833">
        <v>1</v>
      </c>
      <c r="AL833">
        <v>37.96</v>
      </c>
      <c r="AM833">
        <v>6.84</v>
      </c>
      <c r="AN833">
        <v>44.8</v>
      </c>
      <c r="AO833" s="14" t="e">
        <f>VLOOKUP(PaquetesTramos_estados_1[[#This Row],[tienda_stock]],#REF!,2,0)</f>
        <v>#REF!</v>
      </c>
      <c r="AP833" s="18">
        <v>1.0138888888888888</v>
      </c>
      <c r="AQ833" s="19" t="str">
        <f>IF(PaquetesTramos_estados_1[[#This Row],[estado_paquete]]="Empaquetado","listo",PaquetesTramos_estados_1[[#This Row],[pagado]]+(PaquetesTramos_estados_1[[#This Row],[Lead Time]]-1))</f>
        <v>listo</v>
      </c>
      <c r="AR833" s="16" t="str">
        <f ca="1">IF(PaquetesTramos_estados_1[[#This Row],[estado_paquete]]="empaquetado","listo",TEXT((DAY(TODAY())-DAY(PaquetesTramos_estados_1[[#This Row],[pagado]])),"dd")&amp;" Dias")</f>
        <v>listo</v>
      </c>
      <c r="AS833" s="14" t="str">
        <f ca="1">IF(PaquetesTramos_estados_1[[#This Row],[estado_paquete]]="Empaquetado","listo",IF(NOW()&lt;PaquetesTramos_estados_1[[#This Row],[TimeLimite]],"Dentro de Tiempo","Fuera de Tiempo"))</f>
        <v>listo</v>
      </c>
      <c r="AT833" s="19" t="str">
        <f t="shared" si="12"/>
        <v>21:32</v>
      </c>
    </row>
    <row r="834" spans="1:46" x14ac:dyDescent="0.25">
      <c r="A834" s="14" t="s">
        <v>3705</v>
      </c>
      <c r="B834" s="14" t="s">
        <v>17</v>
      </c>
      <c r="C834" s="14" t="s">
        <v>5</v>
      </c>
      <c r="D834" s="14" t="s">
        <v>1</v>
      </c>
      <c r="E834" s="14" t="s">
        <v>1</v>
      </c>
      <c r="F834" s="14" t="s">
        <v>19</v>
      </c>
      <c r="G834" s="14" t="s">
        <v>3</v>
      </c>
      <c r="H834" s="14" t="s">
        <v>288</v>
      </c>
      <c r="I834" s="14" t="s">
        <v>288</v>
      </c>
      <c r="J834" s="15">
        <v>45440</v>
      </c>
      <c r="K834" s="14" t="s">
        <v>3706</v>
      </c>
      <c r="L834" s="16">
        <v>45439.467083333337</v>
      </c>
      <c r="M834" s="16"/>
      <c r="N834" s="16"/>
      <c r="O834" s="14" t="s">
        <v>288</v>
      </c>
      <c r="P834" s="14" t="s">
        <v>288</v>
      </c>
      <c r="Q834" s="14" t="s">
        <v>288</v>
      </c>
      <c r="R834" s="14" t="s">
        <v>288</v>
      </c>
      <c r="S834" s="14" t="s">
        <v>288</v>
      </c>
      <c r="T834" s="14" t="s">
        <v>17</v>
      </c>
      <c r="U834" s="14" t="s">
        <v>18</v>
      </c>
      <c r="V834" s="14" t="s">
        <v>87</v>
      </c>
      <c r="W834" s="14" t="s">
        <v>288</v>
      </c>
      <c r="X834" s="14" t="s">
        <v>288</v>
      </c>
      <c r="Y834" s="14" t="s">
        <v>288</v>
      </c>
      <c r="Z834" s="14" t="s">
        <v>288</v>
      </c>
      <c r="AA834" s="14" t="s">
        <v>7</v>
      </c>
      <c r="AB834" s="14" t="s">
        <v>3707</v>
      </c>
      <c r="AC834" s="14" t="s">
        <v>8</v>
      </c>
      <c r="AD834" s="14" t="s">
        <v>27</v>
      </c>
      <c r="AE834" s="14" t="s">
        <v>5</v>
      </c>
      <c r="AF834" s="14" t="s">
        <v>290</v>
      </c>
      <c r="AG834" s="14" t="s">
        <v>291</v>
      </c>
      <c r="AH834" s="14" t="s">
        <v>3708</v>
      </c>
      <c r="AI834">
        <v>9950706</v>
      </c>
      <c r="AJ834" s="16">
        <v>45439.467083333337</v>
      </c>
      <c r="AK834">
        <v>1</v>
      </c>
      <c r="AL834">
        <v>164.58</v>
      </c>
      <c r="AM834">
        <v>29.62</v>
      </c>
      <c r="AN834">
        <v>194.2</v>
      </c>
      <c r="AO834" s="14" t="e">
        <f>VLOOKUP(PaquetesTramos_estados_1[[#This Row],[tienda_stock]],#REF!,2,0)</f>
        <v>#REF!</v>
      </c>
      <c r="AP834" s="18">
        <v>1.0138888888888888</v>
      </c>
      <c r="AQ834" s="19">
        <f>IF(PaquetesTramos_estados_1[[#This Row],[estado_paquete]]="Empaquetado","listo",PaquetesTramos_estados_1[[#This Row],[pagado]]+(PaquetesTramos_estados_1[[#This Row],[Lead Time]]-1))</f>
        <v>45439.480972222227</v>
      </c>
      <c r="AR834" s="16" t="e">
        <f ca="1">IF(PaquetesTramos_estados_1[[#This Row],[estado_paquete]]="empaquetado","listo",TEXT((DAY(TODAY())-DAY(PaquetesTramos_estados_1[[#This Row],[pagado]])),"dd")&amp;" Dias")</f>
        <v>#VALUE!</v>
      </c>
      <c r="AS8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834" s="19" t="str">
        <f t="shared" ref="AT834:AT897" si="13">TEXT(L834,"HH:MM")</f>
        <v>11:12</v>
      </c>
    </row>
    <row r="835" spans="1:46" x14ac:dyDescent="0.25">
      <c r="A835" s="14" t="s">
        <v>3709</v>
      </c>
      <c r="B835" s="14" t="s">
        <v>292</v>
      </c>
      <c r="C835" s="14" t="s">
        <v>288</v>
      </c>
      <c r="D835" s="14" t="s">
        <v>1</v>
      </c>
      <c r="E835" s="14" t="s">
        <v>1</v>
      </c>
      <c r="F835" s="14" t="s">
        <v>25</v>
      </c>
      <c r="G835" s="14" t="s">
        <v>494</v>
      </c>
      <c r="H835" s="14" t="s">
        <v>3710</v>
      </c>
      <c r="I835" s="14" t="s">
        <v>288</v>
      </c>
      <c r="J835" s="15">
        <v>45440</v>
      </c>
      <c r="K835" s="14" t="s">
        <v>3711</v>
      </c>
      <c r="L835" s="16">
        <v>45439.696666666663</v>
      </c>
      <c r="M835" s="16">
        <v>45440.307523148149</v>
      </c>
      <c r="N835" s="16"/>
      <c r="O835" s="14" t="s">
        <v>288</v>
      </c>
      <c r="P835" s="14" t="s">
        <v>288</v>
      </c>
      <c r="Q835" s="14" t="s">
        <v>288</v>
      </c>
      <c r="R835" s="14" t="s">
        <v>288</v>
      </c>
      <c r="S835" s="14" t="s">
        <v>288</v>
      </c>
      <c r="T835" s="14" t="s">
        <v>292</v>
      </c>
      <c r="U835" s="14" t="s">
        <v>5</v>
      </c>
      <c r="V835" s="14" t="s">
        <v>87</v>
      </c>
      <c r="W835" s="14" t="s">
        <v>288</v>
      </c>
      <c r="X835" s="14" t="s">
        <v>288</v>
      </c>
      <c r="Y835" s="14" t="s">
        <v>288</v>
      </c>
      <c r="Z835" s="14" t="s">
        <v>288</v>
      </c>
      <c r="AA835" s="14" t="s">
        <v>7</v>
      </c>
      <c r="AB835" s="14" t="s">
        <v>3712</v>
      </c>
      <c r="AC835" s="14" t="s">
        <v>8</v>
      </c>
      <c r="AD835" s="14" t="s">
        <v>27</v>
      </c>
      <c r="AE835" s="14" t="s">
        <v>5</v>
      </c>
      <c r="AF835" s="14" t="s">
        <v>290</v>
      </c>
      <c r="AG835" s="14" t="s">
        <v>291</v>
      </c>
      <c r="AH835" s="14" t="s">
        <v>3713</v>
      </c>
      <c r="AI835">
        <v>6857045</v>
      </c>
      <c r="AJ835" s="16">
        <v>45439.696666666663</v>
      </c>
      <c r="AK835">
        <v>1</v>
      </c>
      <c r="AL835">
        <v>76.099999999999994</v>
      </c>
      <c r="AM835">
        <v>13.7</v>
      </c>
      <c r="AN835">
        <v>89.8</v>
      </c>
      <c r="AO835" s="14" t="e">
        <f>VLOOKUP(PaquetesTramos_estados_1[[#This Row],[tienda_stock]],#REF!,2,0)</f>
        <v>#REF!</v>
      </c>
      <c r="AP835" s="18">
        <v>1.0138888888888888</v>
      </c>
      <c r="AQ835" s="19" t="str">
        <f>IF(PaquetesTramos_estados_1[[#This Row],[estado_paquete]]="Empaquetado","listo",PaquetesTramos_estados_1[[#This Row],[pagado]]+(PaquetesTramos_estados_1[[#This Row],[Lead Time]]-1))</f>
        <v>listo</v>
      </c>
      <c r="AR835" s="16" t="str">
        <f ca="1">IF(PaquetesTramos_estados_1[[#This Row],[estado_paquete]]="empaquetado","listo",TEXT((DAY(TODAY())-DAY(PaquetesTramos_estados_1[[#This Row],[pagado]])),"dd")&amp;" Dias")</f>
        <v>listo</v>
      </c>
      <c r="AS835" s="14" t="str">
        <f ca="1">IF(PaquetesTramos_estados_1[[#This Row],[estado_paquete]]="Empaquetado","listo",IF(NOW()&lt;PaquetesTramos_estados_1[[#This Row],[TimeLimite]],"Dentro de Tiempo","Fuera de Tiempo"))</f>
        <v>listo</v>
      </c>
      <c r="AT835" s="19" t="str">
        <f t="shared" si="13"/>
        <v>16:43</v>
      </c>
    </row>
    <row r="836" spans="1:46" x14ac:dyDescent="0.25">
      <c r="A836" s="14" t="s">
        <v>3839</v>
      </c>
      <c r="B836" s="14" t="s">
        <v>20</v>
      </c>
      <c r="C836" s="14" t="s">
        <v>95</v>
      </c>
      <c r="D836" s="14" t="s">
        <v>96</v>
      </c>
      <c r="E836" s="14" t="s">
        <v>97</v>
      </c>
      <c r="F836" s="14" t="s">
        <v>98</v>
      </c>
      <c r="G836" s="14" t="s">
        <v>35</v>
      </c>
      <c r="H836" s="14" t="s">
        <v>288</v>
      </c>
      <c r="I836" s="14" t="s">
        <v>288</v>
      </c>
      <c r="J836" s="15">
        <v>45444</v>
      </c>
      <c r="K836" s="14" t="s">
        <v>3840</v>
      </c>
      <c r="L836" s="16">
        <v>45439.769456018519</v>
      </c>
      <c r="M836" s="16"/>
      <c r="N836" s="16"/>
      <c r="O836" s="14" t="s">
        <v>288</v>
      </c>
      <c r="P836" s="14" t="s">
        <v>288</v>
      </c>
      <c r="Q836" s="14" t="s">
        <v>288</v>
      </c>
      <c r="R836" s="14" t="s">
        <v>288</v>
      </c>
      <c r="S836" s="14" t="s">
        <v>288</v>
      </c>
      <c r="T836" s="14" t="s">
        <v>20</v>
      </c>
      <c r="U836" s="14" t="s">
        <v>5</v>
      </c>
      <c r="V836" s="14" t="s">
        <v>6</v>
      </c>
      <c r="W836" s="14" t="s">
        <v>95</v>
      </c>
      <c r="X836" s="14" t="s">
        <v>96</v>
      </c>
      <c r="Y836" s="14" t="s">
        <v>97</v>
      </c>
      <c r="Z836" s="14" t="s">
        <v>98</v>
      </c>
      <c r="AA836" s="14" t="s">
        <v>7</v>
      </c>
      <c r="AB836" s="14" t="s">
        <v>3841</v>
      </c>
      <c r="AC836" s="14" t="s">
        <v>8</v>
      </c>
      <c r="AD836" s="14" t="s">
        <v>9</v>
      </c>
      <c r="AE836" s="14" t="s">
        <v>95</v>
      </c>
      <c r="AF836" s="14" t="s">
        <v>296</v>
      </c>
      <c r="AG836" s="14" t="s">
        <v>291</v>
      </c>
      <c r="AH836" s="14" t="s">
        <v>3842</v>
      </c>
      <c r="AI836">
        <v>72256378</v>
      </c>
      <c r="AJ836" s="16">
        <v>45439.769456018519</v>
      </c>
      <c r="AK836">
        <v>1</v>
      </c>
      <c r="AL836">
        <v>102.4</v>
      </c>
      <c r="AM836">
        <v>0</v>
      </c>
      <c r="AN836">
        <v>102.4</v>
      </c>
      <c r="AO836" s="14" t="e">
        <f>VLOOKUP(PaquetesTramos_estados_1[[#This Row],[tienda_stock]],#REF!,2,0)</f>
        <v>#REF!</v>
      </c>
      <c r="AP836" s="18">
        <v>1.0138888888888888</v>
      </c>
      <c r="AQ836" s="19">
        <f>IF(PaquetesTramos_estados_1[[#This Row],[estado_paquete]]="Empaquetado","listo",PaquetesTramos_estados_1[[#This Row],[pagado]]+(PaquetesTramos_estados_1[[#This Row],[Lead Time]]-1))</f>
        <v>45439.78334490741</v>
      </c>
      <c r="AR836" s="16" t="e">
        <f ca="1">IF(PaquetesTramos_estados_1[[#This Row],[estado_paquete]]="empaquetado","listo",TEXT((DAY(TODAY())-DAY(PaquetesTramos_estados_1[[#This Row],[pagado]])),"dd")&amp;" Dias")</f>
        <v>#VALUE!</v>
      </c>
      <c r="AS836" s="14" t="str">
        <f ca="1">IF(PaquetesTramos_estados_1[[#This Row],[estado_paquete]]="Empaquetado","listo",IF(NOW()&lt;PaquetesTramos_estados_1[[#This Row],[TimeLimite]],"Dentro de Tiempo","Fuera de Tiempo"))</f>
        <v>Fuera de Tiempo</v>
      </c>
      <c r="AT836" s="19" t="str">
        <f t="shared" si="13"/>
        <v>18:28</v>
      </c>
    </row>
    <row r="837" spans="1:46" x14ac:dyDescent="0.25">
      <c r="A837" s="14" t="s">
        <v>3843</v>
      </c>
      <c r="B837" s="14" t="s">
        <v>292</v>
      </c>
      <c r="C837" s="14" t="s">
        <v>5</v>
      </c>
      <c r="D837" s="14" t="s">
        <v>1</v>
      </c>
      <c r="E837" s="14" t="s">
        <v>1</v>
      </c>
      <c r="F837" s="14" t="s">
        <v>19</v>
      </c>
      <c r="G837" s="14" t="s">
        <v>332</v>
      </c>
      <c r="H837" s="14" t="s">
        <v>288</v>
      </c>
      <c r="I837" s="14" t="s">
        <v>288</v>
      </c>
      <c r="J837" s="15">
        <v>45446</v>
      </c>
      <c r="K837" s="14" t="s">
        <v>3844</v>
      </c>
      <c r="L837" s="16">
        <v>45439.81422453704</v>
      </c>
      <c r="M837" s="16">
        <v>45439.888668981483</v>
      </c>
      <c r="N837" s="16"/>
      <c r="O837" s="14" t="s">
        <v>288</v>
      </c>
      <c r="P837" s="14" t="s">
        <v>288</v>
      </c>
      <c r="Q837" s="14" t="s">
        <v>288</v>
      </c>
      <c r="R837" s="14" t="s">
        <v>288</v>
      </c>
      <c r="S837" s="14" t="s">
        <v>288</v>
      </c>
      <c r="T837" s="14" t="s">
        <v>292</v>
      </c>
      <c r="U837" s="14" t="s">
        <v>161</v>
      </c>
      <c r="V837" s="14" t="s">
        <v>6</v>
      </c>
      <c r="W837" s="14" t="s">
        <v>95</v>
      </c>
      <c r="X837" s="14" t="s">
        <v>96</v>
      </c>
      <c r="Y837" s="14" t="s">
        <v>97</v>
      </c>
      <c r="Z837" s="14" t="s">
        <v>98</v>
      </c>
      <c r="AA837" s="14" t="s">
        <v>7</v>
      </c>
      <c r="AB837" s="14" t="s">
        <v>3845</v>
      </c>
      <c r="AC837" s="14" t="s">
        <v>8</v>
      </c>
      <c r="AD837" s="14" t="s">
        <v>32</v>
      </c>
      <c r="AE837" s="14" t="s">
        <v>5</v>
      </c>
      <c r="AF837" s="14" t="s">
        <v>290</v>
      </c>
      <c r="AG837" s="14" t="s">
        <v>291</v>
      </c>
      <c r="AH837" s="14" t="s">
        <v>3846</v>
      </c>
      <c r="AI837">
        <v>70900804</v>
      </c>
      <c r="AJ837" s="16">
        <v>45439.81422453704</v>
      </c>
      <c r="AK837">
        <v>6</v>
      </c>
      <c r="AL837">
        <v>342.87</v>
      </c>
      <c r="AM837">
        <v>61.73</v>
      </c>
      <c r="AN837">
        <v>404.6</v>
      </c>
      <c r="AO837" s="14" t="e">
        <f>VLOOKUP(PaquetesTramos_estados_1[[#This Row],[tienda_stock]],#REF!,2,0)</f>
        <v>#REF!</v>
      </c>
      <c r="AP837" s="18">
        <v>1.0138888888888888</v>
      </c>
      <c r="AQ837" s="19" t="str">
        <f>IF(PaquetesTramos_estados_1[[#This Row],[estado_paquete]]="Empaquetado","listo",PaquetesTramos_estados_1[[#This Row],[pagado]]+(PaquetesTramos_estados_1[[#This Row],[Lead Time]]-1))</f>
        <v>listo</v>
      </c>
      <c r="AR837" s="16" t="str">
        <f ca="1">IF(PaquetesTramos_estados_1[[#This Row],[estado_paquete]]="empaquetado","listo",TEXT((DAY(TODAY())-DAY(PaquetesTramos_estados_1[[#This Row],[pagado]])),"dd")&amp;" Dias")</f>
        <v>listo</v>
      </c>
      <c r="AS837" s="14" t="str">
        <f ca="1">IF(PaquetesTramos_estados_1[[#This Row],[estado_paquete]]="Empaquetado","listo",IF(NOW()&lt;PaquetesTramos_estados_1[[#This Row],[TimeLimite]],"Dentro de Tiempo","Fuera de Tiempo"))</f>
        <v>listo</v>
      </c>
      <c r="AT837" s="19" t="str">
        <f t="shared" si="13"/>
        <v>19:32</v>
      </c>
    </row>
    <row r="838" spans="1:46" x14ac:dyDescent="0.25">
      <c r="A838" s="14" t="s">
        <v>3847</v>
      </c>
      <c r="B838" s="14" t="s">
        <v>17</v>
      </c>
      <c r="C838" s="14" t="s">
        <v>5</v>
      </c>
      <c r="D838" s="14" t="s">
        <v>1</v>
      </c>
      <c r="E838" s="14" t="s">
        <v>1</v>
      </c>
      <c r="F838" s="14" t="s">
        <v>19</v>
      </c>
      <c r="G838" s="14" t="s">
        <v>3</v>
      </c>
      <c r="H838" s="14" t="s">
        <v>288</v>
      </c>
      <c r="I838" s="14" t="s">
        <v>288</v>
      </c>
      <c r="J838" s="15">
        <v>45440</v>
      </c>
      <c r="K838" s="14" t="s">
        <v>3848</v>
      </c>
      <c r="L838" s="16">
        <v>45439.821886574071</v>
      </c>
      <c r="M838" s="16"/>
      <c r="N838" s="16"/>
      <c r="O838" s="14" t="s">
        <v>288</v>
      </c>
      <c r="P838" s="14" t="s">
        <v>288</v>
      </c>
      <c r="Q838" s="14" t="s">
        <v>288</v>
      </c>
      <c r="R838" s="14" t="s">
        <v>288</v>
      </c>
      <c r="S838" s="14" t="s">
        <v>288</v>
      </c>
      <c r="T838" s="14" t="s">
        <v>17</v>
      </c>
      <c r="U838" s="14" t="s">
        <v>18</v>
      </c>
      <c r="V838" s="14" t="s">
        <v>87</v>
      </c>
      <c r="W838" s="14" t="s">
        <v>288</v>
      </c>
      <c r="X838" s="14" t="s">
        <v>288</v>
      </c>
      <c r="Y838" s="14" t="s">
        <v>288</v>
      </c>
      <c r="Z838" s="14" t="s">
        <v>288</v>
      </c>
      <c r="AA838" s="14" t="s">
        <v>56</v>
      </c>
      <c r="AB838" s="14" t="s">
        <v>3849</v>
      </c>
      <c r="AC838" s="14" t="s">
        <v>8</v>
      </c>
      <c r="AD838" s="14" t="s">
        <v>88</v>
      </c>
      <c r="AE838" s="14" t="s">
        <v>5</v>
      </c>
      <c r="AF838" s="14" t="s">
        <v>290</v>
      </c>
      <c r="AG838" s="14" t="s">
        <v>291</v>
      </c>
      <c r="AH838" s="14" t="s">
        <v>3850</v>
      </c>
      <c r="AI838">
        <v>75402149</v>
      </c>
      <c r="AJ838" s="16">
        <v>45439.821886574071</v>
      </c>
      <c r="AK838">
        <v>2</v>
      </c>
      <c r="AL838">
        <v>232.37</v>
      </c>
      <c r="AM838">
        <v>41.83</v>
      </c>
      <c r="AN838">
        <v>274.2</v>
      </c>
      <c r="AO838" s="14" t="e">
        <f>VLOOKUP(PaquetesTramos_estados_1[[#This Row],[tienda_stock]],#REF!,2,0)</f>
        <v>#REF!</v>
      </c>
      <c r="AP838" s="18">
        <v>1.0138888888888888</v>
      </c>
      <c r="AQ838" s="19">
        <f>IF(PaquetesTramos_estados_1[[#This Row],[estado_paquete]]="Empaquetado","listo",PaquetesTramos_estados_1[[#This Row],[pagado]]+(PaquetesTramos_estados_1[[#This Row],[Lead Time]]-1))</f>
        <v>45439.835775462961</v>
      </c>
      <c r="AR838" s="16" t="e">
        <f ca="1">IF(PaquetesTramos_estados_1[[#This Row],[estado_paquete]]="empaquetado","listo",TEXT((DAY(TODAY())-DAY(PaquetesTramos_estados_1[[#This Row],[pagado]])),"dd")&amp;" Dias")</f>
        <v>#VALUE!</v>
      </c>
      <c r="AS83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38" s="19" t="str">
        <f t="shared" si="13"/>
        <v>19:43</v>
      </c>
    </row>
    <row r="839" spans="1:46" x14ac:dyDescent="0.25">
      <c r="A839" s="14" t="s">
        <v>3851</v>
      </c>
      <c r="B839" s="14" t="s">
        <v>292</v>
      </c>
      <c r="C839" s="14" t="s">
        <v>288</v>
      </c>
      <c r="D839" s="14" t="s">
        <v>1</v>
      </c>
      <c r="E839" s="14" t="s">
        <v>1</v>
      </c>
      <c r="F839" s="14" t="s">
        <v>90</v>
      </c>
      <c r="G839" s="14" t="s">
        <v>89</v>
      </c>
      <c r="H839" s="14" t="s">
        <v>288</v>
      </c>
      <c r="I839" s="14" t="s">
        <v>288</v>
      </c>
      <c r="J839" s="15">
        <v>45440</v>
      </c>
      <c r="K839" s="14" t="s">
        <v>3852</v>
      </c>
      <c r="L839" s="16">
        <v>45439.904479166667</v>
      </c>
      <c r="M839" s="16">
        <v>45440.161574074074</v>
      </c>
      <c r="N839" s="16"/>
      <c r="O839" s="14" t="s">
        <v>288</v>
      </c>
      <c r="P839" s="14" t="s">
        <v>288</v>
      </c>
      <c r="Q839" s="14" t="s">
        <v>288</v>
      </c>
      <c r="R839" s="14" t="s">
        <v>288</v>
      </c>
      <c r="S839" s="14" t="s">
        <v>288</v>
      </c>
      <c r="T839" s="14" t="s">
        <v>292</v>
      </c>
      <c r="U839" s="14" t="s">
        <v>5</v>
      </c>
      <c r="V839" s="14" t="s">
        <v>87</v>
      </c>
      <c r="W839" s="14" t="s">
        <v>288</v>
      </c>
      <c r="X839" s="14" t="s">
        <v>288</v>
      </c>
      <c r="Y839" s="14" t="s">
        <v>288</v>
      </c>
      <c r="Z839" s="14" t="s">
        <v>288</v>
      </c>
      <c r="AA839" s="14" t="s">
        <v>56</v>
      </c>
      <c r="AB839" s="14" t="s">
        <v>3853</v>
      </c>
      <c r="AC839" s="14" t="s">
        <v>8</v>
      </c>
      <c r="AD839" s="14" t="s">
        <v>93</v>
      </c>
      <c r="AE839" s="14" t="s">
        <v>5</v>
      </c>
      <c r="AF839" s="14" t="s">
        <v>290</v>
      </c>
      <c r="AG839" s="14" t="s">
        <v>291</v>
      </c>
      <c r="AH839" s="14" t="s">
        <v>3854</v>
      </c>
      <c r="AI839">
        <v>40640312</v>
      </c>
      <c r="AJ839" s="16">
        <v>45439.904479166667</v>
      </c>
      <c r="AK839">
        <v>4</v>
      </c>
      <c r="AL839">
        <v>47.04</v>
      </c>
      <c r="AM839">
        <v>8.4600000000000009</v>
      </c>
      <c r="AN839">
        <v>55.5</v>
      </c>
      <c r="AO839" s="14" t="e">
        <f>VLOOKUP(PaquetesTramos_estados_1[[#This Row],[tienda_stock]],#REF!,2,0)</f>
        <v>#REF!</v>
      </c>
      <c r="AP839" s="18">
        <v>1.0138888888888888</v>
      </c>
      <c r="AQ839" s="19" t="str">
        <f>IF(PaquetesTramos_estados_1[[#This Row],[estado_paquete]]="Empaquetado","listo",PaquetesTramos_estados_1[[#This Row],[pagado]]+(PaquetesTramos_estados_1[[#This Row],[Lead Time]]-1))</f>
        <v>listo</v>
      </c>
      <c r="AR839" s="16" t="str">
        <f ca="1">IF(PaquetesTramos_estados_1[[#This Row],[estado_paquete]]="empaquetado","listo",TEXT((DAY(TODAY())-DAY(PaquetesTramos_estados_1[[#This Row],[pagado]])),"dd")&amp;" Dias")</f>
        <v>listo</v>
      </c>
      <c r="AS839" s="14" t="str">
        <f ca="1">IF(PaquetesTramos_estados_1[[#This Row],[estado_paquete]]="Empaquetado","listo",IF(NOW()&lt;PaquetesTramos_estados_1[[#This Row],[TimeLimite]],"Dentro de Tiempo","Fuera de Tiempo"))</f>
        <v>listo</v>
      </c>
      <c r="AT839" s="19" t="str">
        <f t="shared" si="13"/>
        <v>21:42</v>
      </c>
    </row>
    <row r="840" spans="1:46" x14ac:dyDescent="0.25">
      <c r="A840" s="14" t="s">
        <v>3855</v>
      </c>
      <c r="B840" s="14" t="s">
        <v>292</v>
      </c>
      <c r="C840" s="14" t="s">
        <v>36</v>
      </c>
      <c r="D840" s="14" t="s">
        <v>1</v>
      </c>
      <c r="E840" s="14" t="s">
        <v>1</v>
      </c>
      <c r="F840" s="14" t="s">
        <v>37</v>
      </c>
      <c r="G840" s="14" t="s">
        <v>332</v>
      </c>
      <c r="H840" s="14" t="s">
        <v>288</v>
      </c>
      <c r="I840" s="14" t="s">
        <v>288</v>
      </c>
      <c r="J840" s="15">
        <v>45440</v>
      </c>
      <c r="K840" s="14" t="s">
        <v>3856</v>
      </c>
      <c r="L840" s="16">
        <v>45439.957025462965</v>
      </c>
      <c r="M840" s="16">
        <v>45440.082870370374</v>
      </c>
      <c r="N840" s="16"/>
      <c r="O840" s="14" t="s">
        <v>288</v>
      </c>
      <c r="P840" s="14" t="s">
        <v>288</v>
      </c>
      <c r="Q840" s="14" t="s">
        <v>288</v>
      </c>
      <c r="R840" s="14" t="s">
        <v>288</v>
      </c>
      <c r="S840" s="14" t="s">
        <v>288</v>
      </c>
      <c r="T840" s="14" t="s">
        <v>292</v>
      </c>
      <c r="U840" s="14" t="s">
        <v>5</v>
      </c>
      <c r="V840" s="14" t="s">
        <v>6</v>
      </c>
      <c r="W840" s="14" t="s">
        <v>36</v>
      </c>
      <c r="X840" s="14" t="s">
        <v>1</v>
      </c>
      <c r="Y840" s="14" t="s">
        <v>1</v>
      </c>
      <c r="Z840" s="14" t="s">
        <v>37</v>
      </c>
      <c r="AA840" s="14" t="s">
        <v>56</v>
      </c>
      <c r="AB840" s="14" t="s">
        <v>3857</v>
      </c>
      <c r="AC840" s="14" t="s">
        <v>8</v>
      </c>
      <c r="AD840" s="14" t="s">
        <v>27</v>
      </c>
      <c r="AE840" s="14" t="s">
        <v>5</v>
      </c>
      <c r="AF840" s="14" t="s">
        <v>290</v>
      </c>
      <c r="AG840" s="14" t="s">
        <v>291</v>
      </c>
      <c r="AH840" s="14" t="s">
        <v>3858</v>
      </c>
      <c r="AI840">
        <v>71618821</v>
      </c>
      <c r="AJ840" s="16">
        <v>45439.957025462965</v>
      </c>
      <c r="AK840">
        <v>2</v>
      </c>
      <c r="AL840">
        <v>250.67</v>
      </c>
      <c r="AM840">
        <v>45.13</v>
      </c>
      <c r="AN840">
        <v>295.8</v>
      </c>
      <c r="AO840" s="14" t="e">
        <f>VLOOKUP(PaquetesTramos_estados_1[[#This Row],[tienda_stock]],#REF!,2,0)</f>
        <v>#REF!</v>
      </c>
      <c r="AP840" s="18">
        <v>1.0138888888888888</v>
      </c>
      <c r="AQ840" s="19" t="str">
        <f>IF(PaquetesTramos_estados_1[[#This Row],[estado_paquete]]="Empaquetado","listo",PaquetesTramos_estados_1[[#This Row],[pagado]]+(PaquetesTramos_estados_1[[#This Row],[Lead Time]]-1))</f>
        <v>listo</v>
      </c>
      <c r="AR840" s="16" t="str">
        <f ca="1">IF(PaquetesTramos_estados_1[[#This Row],[estado_paquete]]="empaquetado","listo",TEXT((DAY(TODAY())-DAY(PaquetesTramos_estados_1[[#This Row],[pagado]])),"dd")&amp;" Dias")</f>
        <v>listo</v>
      </c>
      <c r="AS840" s="14" t="str">
        <f ca="1">IF(PaquetesTramos_estados_1[[#This Row],[estado_paquete]]="Empaquetado","listo",IF(NOW()&lt;PaquetesTramos_estados_1[[#This Row],[TimeLimite]],"Dentro de Tiempo","Fuera de Tiempo"))</f>
        <v>listo</v>
      </c>
      <c r="AT840" s="19" t="str">
        <f t="shared" si="13"/>
        <v>22:58</v>
      </c>
    </row>
    <row r="841" spans="1:46" x14ac:dyDescent="0.25">
      <c r="A841" s="14" t="s">
        <v>3859</v>
      </c>
      <c r="B841" s="14" t="s">
        <v>17</v>
      </c>
      <c r="C841" s="14" t="s">
        <v>5</v>
      </c>
      <c r="D841" s="14" t="s">
        <v>1</v>
      </c>
      <c r="E841" s="14" t="s">
        <v>1</v>
      </c>
      <c r="F841" s="14" t="s">
        <v>19</v>
      </c>
      <c r="G841" s="14" t="s">
        <v>3</v>
      </c>
      <c r="H841" s="14" t="s">
        <v>288</v>
      </c>
      <c r="I841" s="14" t="s">
        <v>288</v>
      </c>
      <c r="J841" s="15">
        <v>45440</v>
      </c>
      <c r="K841" s="14" t="s">
        <v>3860</v>
      </c>
      <c r="L841" s="16">
        <v>45439.973333333335</v>
      </c>
      <c r="M841" s="16"/>
      <c r="N841" s="16"/>
      <c r="O841" s="14" t="s">
        <v>288</v>
      </c>
      <c r="P841" s="14" t="s">
        <v>288</v>
      </c>
      <c r="Q841" s="14" t="s">
        <v>288</v>
      </c>
      <c r="R841" s="14" t="s">
        <v>288</v>
      </c>
      <c r="S841" s="14" t="s">
        <v>288</v>
      </c>
      <c r="T841" s="14" t="s">
        <v>17</v>
      </c>
      <c r="U841" s="14" t="s">
        <v>18</v>
      </c>
      <c r="V841" s="14" t="s">
        <v>6</v>
      </c>
      <c r="W841" s="14" t="s">
        <v>14</v>
      </c>
      <c r="X841" s="14" t="s">
        <v>1</v>
      </c>
      <c r="Y841" s="14" t="s">
        <v>1</v>
      </c>
      <c r="Z841" s="14" t="s">
        <v>15</v>
      </c>
      <c r="AA841" s="14" t="s">
        <v>7</v>
      </c>
      <c r="AB841" s="14" t="s">
        <v>3861</v>
      </c>
      <c r="AC841" s="14" t="s">
        <v>8</v>
      </c>
      <c r="AD841" s="14" t="s">
        <v>27</v>
      </c>
      <c r="AE841" s="14" t="s">
        <v>5</v>
      </c>
      <c r="AF841" s="14" t="s">
        <v>290</v>
      </c>
      <c r="AG841" s="14" t="s">
        <v>291</v>
      </c>
      <c r="AH841" s="14" t="s">
        <v>3862</v>
      </c>
      <c r="AI841">
        <v>44793305</v>
      </c>
      <c r="AJ841" s="16">
        <v>45439.973333333335</v>
      </c>
      <c r="AK841">
        <v>2</v>
      </c>
      <c r="AL841">
        <v>204.4</v>
      </c>
      <c r="AM841">
        <v>36.799999999999997</v>
      </c>
      <c r="AN841">
        <v>241.2</v>
      </c>
      <c r="AO841" s="14" t="e">
        <f>VLOOKUP(PaquetesTramos_estados_1[[#This Row],[tienda_stock]],#REF!,2,0)</f>
        <v>#REF!</v>
      </c>
      <c r="AP841" s="18">
        <v>1.0138888888888888</v>
      </c>
      <c r="AQ841" s="19">
        <f>IF(PaquetesTramos_estados_1[[#This Row],[estado_paquete]]="Empaquetado","listo",PaquetesTramos_estados_1[[#This Row],[pagado]]+(PaquetesTramos_estados_1[[#This Row],[Lead Time]]-1))</f>
        <v>45439.987222222226</v>
      </c>
      <c r="AR841" s="16" t="e">
        <f ca="1">IF(PaquetesTramos_estados_1[[#This Row],[estado_paquete]]="empaquetado","listo",TEXT((DAY(TODAY())-DAY(PaquetesTramos_estados_1[[#This Row],[pagado]])),"dd")&amp;" Dias")</f>
        <v>#VALUE!</v>
      </c>
      <c r="AS8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841" s="19" t="str">
        <f t="shared" si="13"/>
        <v>23:21</v>
      </c>
    </row>
    <row r="842" spans="1:46" x14ac:dyDescent="0.25">
      <c r="A842" s="14" t="s">
        <v>4524</v>
      </c>
      <c r="B842" s="14" t="s">
        <v>292</v>
      </c>
      <c r="C842" s="14" t="s">
        <v>95</v>
      </c>
      <c r="D842" s="14" t="s">
        <v>96</v>
      </c>
      <c r="E842" s="14" t="s">
        <v>97</v>
      </c>
      <c r="F842" s="14" t="s">
        <v>98</v>
      </c>
      <c r="G842" s="14" t="s">
        <v>30</v>
      </c>
      <c r="H842" s="14" t="s">
        <v>4525</v>
      </c>
      <c r="I842" s="14" t="s">
        <v>288</v>
      </c>
      <c r="J842" s="15">
        <v>45444</v>
      </c>
      <c r="K842" s="14" t="s">
        <v>4526</v>
      </c>
      <c r="L842" s="16">
        <v>45437.569398148145</v>
      </c>
      <c r="M842" s="16">
        <v>45437.602361111109</v>
      </c>
      <c r="N842" s="16"/>
      <c r="O842" s="14" t="s">
        <v>288</v>
      </c>
      <c r="P842" s="14" t="s">
        <v>288</v>
      </c>
      <c r="Q842" s="14" t="s">
        <v>288</v>
      </c>
      <c r="R842" s="14" t="s">
        <v>288</v>
      </c>
      <c r="S842" s="14" t="s">
        <v>288</v>
      </c>
      <c r="T842" s="14" t="s">
        <v>292</v>
      </c>
      <c r="U842" s="14" t="s">
        <v>544</v>
      </c>
      <c r="V842" s="14" t="s">
        <v>6</v>
      </c>
      <c r="W842" s="14" t="s">
        <v>95</v>
      </c>
      <c r="X842" s="14" t="s">
        <v>96</v>
      </c>
      <c r="Y842" s="14" t="s">
        <v>97</v>
      </c>
      <c r="Z842" s="14" t="s">
        <v>98</v>
      </c>
      <c r="AA842" s="14" t="s">
        <v>7</v>
      </c>
      <c r="AB842" s="14" t="s">
        <v>4527</v>
      </c>
      <c r="AC842" s="14" t="s">
        <v>8</v>
      </c>
      <c r="AD842" s="14" t="s">
        <v>9</v>
      </c>
      <c r="AE842" s="14" t="s">
        <v>95</v>
      </c>
      <c r="AF842" s="14" t="s">
        <v>296</v>
      </c>
      <c r="AG842" s="14" t="s">
        <v>291</v>
      </c>
      <c r="AH842" s="14" t="s">
        <v>4528</v>
      </c>
      <c r="AI842">
        <v>44028072</v>
      </c>
      <c r="AJ842" s="16">
        <v>45437.569398148145</v>
      </c>
      <c r="AK842">
        <v>1</v>
      </c>
      <c r="AL842">
        <v>44.8</v>
      </c>
      <c r="AM842">
        <v>0</v>
      </c>
      <c r="AN842">
        <v>44.8</v>
      </c>
      <c r="AO842" s="14" t="e">
        <f>VLOOKUP(PaquetesTramos_estados_1[[#This Row],[tienda_stock]],#REF!,2,0)</f>
        <v>#REF!</v>
      </c>
      <c r="AP842" s="18">
        <v>1.0138888888888888</v>
      </c>
      <c r="AQ842" s="19" t="str">
        <f>IF(PaquetesTramos_estados_1[[#This Row],[estado_paquete]]="Empaquetado","listo",PaquetesTramos_estados_1[[#This Row],[pagado]]+(PaquetesTramos_estados_1[[#This Row],[Lead Time]]-1))</f>
        <v>listo</v>
      </c>
      <c r="AR842" s="16" t="str">
        <f ca="1">IF(PaquetesTramos_estados_1[[#This Row],[estado_paquete]]="empaquetado","listo",TEXT((DAY(TODAY())-DAY(PaquetesTramos_estados_1[[#This Row],[pagado]])),"dd")&amp;" Dias")</f>
        <v>listo</v>
      </c>
      <c r="AS842" s="14" t="str">
        <f ca="1">IF(PaquetesTramos_estados_1[[#This Row],[estado_paquete]]="Empaquetado","listo",IF(NOW()&lt;PaquetesTramos_estados_1[[#This Row],[TimeLimite]],"Dentro de Tiempo","Fuera de Tiempo"))</f>
        <v>listo</v>
      </c>
      <c r="AT842" s="19" t="str">
        <f t="shared" si="13"/>
        <v>13:39</v>
      </c>
    </row>
    <row r="843" spans="1:46" x14ac:dyDescent="0.25">
      <c r="A843" s="14" t="s">
        <v>4529</v>
      </c>
      <c r="B843" s="14" t="s">
        <v>292</v>
      </c>
      <c r="C843" s="14" t="s">
        <v>139</v>
      </c>
      <c r="D843" s="14" t="s">
        <v>29</v>
      </c>
      <c r="E843" s="14" t="s">
        <v>140</v>
      </c>
      <c r="F843" s="14" t="s">
        <v>140</v>
      </c>
      <c r="G843" s="14" t="s">
        <v>35</v>
      </c>
      <c r="H843" s="14" t="s">
        <v>288</v>
      </c>
      <c r="I843" s="14" t="s">
        <v>288</v>
      </c>
      <c r="J843" s="15">
        <v>45443</v>
      </c>
      <c r="K843" s="14" t="s">
        <v>4530</v>
      </c>
      <c r="L843" s="16">
        <v>45438.637696759259</v>
      </c>
      <c r="M843" s="16">
        <v>45439.364363425928</v>
      </c>
      <c r="N843" s="16"/>
      <c r="O843" s="14" t="s">
        <v>288</v>
      </c>
      <c r="P843" s="14" t="s">
        <v>288</v>
      </c>
      <c r="Q843" s="14" t="s">
        <v>288</v>
      </c>
      <c r="R843" s="14" t="s">
        <v>288</v>
      </c>
      <c r="S843" s="14" t="s">
        <v>288</v>
      </c>
      <c r="T843" s="14" t="s">
        <v>292</v>
      </c>
      <c r="U843" s="14" t="s">
        <v>5</v>
      </c>
      <c r="V843" s="14" t="s">
        <v>6</v>
      </c>
      <c r="W843" s="14" t="s">
        <v>139</v>
      </c>
      <c r="X843" s="14" t="s">
        <v>29</v>
      </c>
      <c r="Y843" s="14" t="s">
        <v>140</v>
      </c>
      <c r="Z843" s="14" t="s">
        <v>140</v>
      </c>
      <c r="AA843" s="14" t="s">
        <v>56</v>
      </c>
      <c r="AB843" s="14" t="s">
        <v>3873</v>
      </c>
      <c r="AC843" s="14" t="s">
        <v>8</v>
      </c>
      <c r="AD843" s="14" t="s">
        <v>10</v>
      </c>
      <c r="AE843" s="14" t="s">
        <v>5</v>
      </c>
      <c r="AF843" s="14" t="s">
        <v>290</v>
      </c>
      <c r="AG843" s="14" t="s">
        <v>291</v>
      </c>
      <c r="AH843" s="14" t="s">
        <v>3874</v>
      </c>
      <c r="AI843">
        <v>76237567</v>
      </c>
      <c r="AJ843" s="16">
        <v>45438.637696759259</v>
      </c>
      <c r="AK843">
        <v>3</v>
      </c>
      <c r="AL843">
        <v>81.78</v>
      </c>
      <c r="AM843">
        <v>14.72</v>
      </c>
      <c r="AN843">
        <v>96.5</v>
      </c>
      <c r="AO843" s="14" t="e">
        <f>VLOOKUP(PaquetesTramos_estados_1[[#This Row],[tienda_stock]],#REF!,2,0)</f>
        <v>#REF!</v>
      </c>
      <c r="AP843" s="18">
        <v>1.0138888888888888</v>
      </c>
      <c r="AQ843" s="19" t="str">
        <f>IF(PaquetesTramos_estados_1[[#This Row],[estado_paquete]]="Empaquetado","listo",PaquetesTramos_estados_1[[#This Row],[pagado]]+(PaquetesTramos_estados_1[[#This Row],[Lead Time]]-1))</f>
        <v>listo</v>
      </c>
      <c r="AR843" s="16" t="str">
        <f ca="1">IF(PaquetesTramos_estados_1[[#This Row],[estado_paquete]]="empaquetado","listo",TEXT((DAY(TODAY())-DAY(PaquetesTramos_estados_1[[#This Row],[pagado]])),"dd")&amp;" Dias")</f>
        <v>listo</v>
      </c>
      <c r="AS843" s="14" t="str">
        <f ca="1">IF(PaquetesTramos_estados_1[[#This Row],[estado_paquete]]="Empaquetado","listo",IF(NOW()&lt;PaquetesTramos_estados_1[[#This Row],[TimeLimite]],"Dentro de Tiempo","Fuera de Tiempo"))</f>
        <v>listo</v>
      </c>
      <c r="AT843" s="19" t="str">
        <f t="shared" si="13"/>
        <v>15:18</v>
      </c>
    </row>
    <row r="844" spans="1:46" x14ac:dyDescent="0.25">
      <c r="A844" s="14" t="s">
        <v>4531</v>
      </c>
      <c r="B844" s="14" t="s">
        <v>17</v>
      </c>
      <c r="C844" s="14" t="s">
        <v>5</v>
      </c>
      <c r="D844" s="14" t="s">
        <v>1</v>
      </c>
      <c r="E844" s="14" t="s">
        <v>1</v>
      </c>
      <c r="F844" s="14" t="s">
        <v>19</v>
      </c>
      <c r="G844" s="14" t="s">
        <v>3</v>
      </c>
      <c r="H844" s="14" t="s">
        <v>288</v>
      </c>
      <c r="I844" s="14" t="s">
        <v>288</v>
      </c>
      <c r="J844" s="15">
        <v>45443</v>
      </c>
      <c r="K844" s="14" t="s">
        <v>4532</v>
      </c>
      <c r="L844" s="16">
        <v>45439.047233796293</v>
      </c>
      <c r="M844" s="16"/>
      <c r="N844" s="16"/>
      <c r="O844" s="14" t="s">
        <v>288</v>
      </c>
      <c r="P844" s="14" t="s">
        <v>288</v>
      </c>
      <c r="Q844" s="14" t="s">
        <v>288</v>
      </c>
      <c r="R844" s="14" t="s">
        <v>288</v>
      </c>
      <c r="S844" s="14" t="s">
        <v>288</v>
      </c>
      <c r="T844" s="14" t="s">
        <v>17</v>
      </c>
      <c r="U844" s="14" t="s">
        <v>18</v>
      </c>
      <c r="V844" s="14" t="s">
        <v>6</v>
      </c>
      <c r="W844" s="14" t="s">
        <v>42</v>
      </c>
      <c r="X844" s="14" t="s">
        <v>29</v>
      </c>
      <c r="Y844" s="14" t="s">
        <v>29</v>
      </c>
      <c r="Z844" s="14" t="s">
        <v>29</v>
      </c>
      <c r="AA844" s="14" t="s">
        <v>7</v>
      </c>
      <c r="AB844" s="14" t="s">
        <v>4533</v>
      </c>
      <c r="AC844" s="14" t="s">
        <v>8</v>
      </c>
      <c r="AD844" s="14" t="s">
        <v>88</v>
      </c>
      <c r="AE844" s="14" t="s">
        <v>5</v>
      </c>
      <c r="AF844" s="14" t="s">
        <v>290</v>
      </c>
      <c r="AG844" s="14" t="s">
        <v>291</v>
      </c>
      <c r="AH844" s="14" t="s">
        <v>4534</v>
      </c>
      <c r="AI844">
        <v>75091372</v>
      </c>
      <c r="AJ844" s="16">
        <v>45439.047233796293</v>
      </c>
      <c r="AK844">
        <v>1</v>
      </c>
      <c r="AL844">
        <v>145.93</v>
      </c>
      <c r="AM844">
        <v>26.27</v>
      </c>
      <c r="AN844">
        <v>172.2</v>
      </c>
      <c r="AO844" s="14" t="e">
        <f>VLOOKUP(PaquetesTramos_estados_1[[#This Row],[tienda_stock]],#REF!,2,0)</f>
        <v>#REF!</v>
      </c>
      <c r="AP844" s="18">
        <v>1.0138888888888888</v>
      </c>
      <c r="AQ844" s="19">
        <f>IF(PaquetesTramos_estados_1[[#This Row],[estado_paquete]]="Empaquetado","listo",PaquetesTramos_estados_1[[#This Row],[pagado]]+(PaquetesTramos_estados_1[[#This Row],[Lead Time]]-1))</f>
        <v>45439.061122685183</v>
      </c>
      <c r="AR844" s="16" t="e">
        <f ca="1">IF(PaquetesTramos_estados_1[[#This Row],[estado_paquete]]="empaquetado","listo",TEXT((DAY(TODAY())-DAY(PaquetesTramos_estados_1[[#This Row],[pagado]])),"dd")&amp;" Dias")</f>
        <v>#VALUE!</v>
      </c>
      <c r="AS844" s="14" t="str">
        <f ca="1">IF(PaquetesTramos_estados_1[[#This Row],[estado_paquete]]="Empaquetado","listo",IF(NOW()&lt;PaquetesTramos_estados_1[[#This Row],[TimeLimite]],"Dentro de Tiempo","Fuera de Tiempo"))</f>
        <v>Fuera de Tiempo</v>
      </c>
      <c r="AT844" s="19" t="str">
        <f t="shared" si="13"/>
        <v>01:08</v>
      </c>
    </row>
    <row r="845" spans="1:46" x14ac:dyDescent="0.25">
      <c r="A845" s="14" t="s">
        <v>4535</v>
      </c>
      <c r="B845" s="14" t="s">
        <v>17</v>
      </c>
      <c r="C845" s="14" t="s">
        <v>5</v>
      </c>
      <c r="D845" s="14" t="s">
        <v>1</v>
      </c>
      <c r="E845" s="14" t="s">
        <v>1</v>
      </c>
      <c r="F845" s="14" t="s">
        <v>19</v>
      </c>
      <c r="G845" s="14" t="s">
        <v>3</v>
      </c>
      <c r="H845" s="14" t="s">
        <v>288</v>
      </c>
      <c r="I845" s="14" t="s">
        <v>288</v>
      </c>
      <c r="J845" s="15">
        <v>45440</v>
      </c>
      <c r="K845" s="14" t="s">
        <v>4536</v>
      </c>
      <c r="L845" s="16">
        <v>45439.392002314817</v>
      </c>
      <c r="M845" s="16"/>
      <c r="N845" s="16"/>
      <c r="O845" s="14" t="s">
        <v>288</v>
      </c>
      <c r="P845" s="14" t="s">
        <v>288</v>
      </c>
      <c r="Q845" s="14" t="s">
        <v>288</v>
      </c>
      <c r="R845" s="14" t="s">
        <v>288</v>
      </c>
      <c r="S845" s="14" t="s">
        <v>288</v>
      </c>
      <c r="T845" s="14" t="s">
        <v>17</v>
      </c>
      <c r="U845" s="14" t="s">
        <v>18</v>
      </c>
      <c r="V845" s="14" t="s">
        <v>6</v>
      </c>
      <c r="W845" s="14" t="s">
        <v>36</v>
      </c>
      <c r="X845" s="14" t="s">
        <v>1</v>
      </c>
      <c r="Y845" s="14" t="s">
        <v>1</v>
      </c>
      <c r="Z845" s="14" t="s">
        <v>37</v>
      </c>
      <c r="AA845" s="14" t="s">
        <v>7</v>
      </c>
      <c r="AB845" s="14" t="s">
        <v>4537</v>
      </c>
      <c r="AC845" s="14" t="s">
        <v>8</v>
      </c>
      <c r="AD845" s="14" t="s">
        <v>27</v>
      </c>
      <c r="AE845" s="14" t="s">
        <v>5</v>
      </c>
      <c r="AF845" s="14" t="s">
        <v>290</v>
      </c>
      <c r="AG845" s="14" t="s">
        <v>291</v>
      </c>
      <c r="AH845" s="14" t="s">
        <v>4538</v>
      </c>
      <c r="AI845">
        <v>46399254</v>
      </c>
      <c r="AJ845" s="16">
        <v>45439.392002314817</v>
      </c>
      <c r="AK845">
        <v>1</v>
      </c>
      <c r="AL845">
        <v>168.9</v>
      </c>
      <c r="AM845">
        <v>30.4</v>
      </c>
      <c r="AN845">
        <v>199.3</v>
      </c>
      <c r="AO845" s="14" t="e">
        <f>VLOOKUP(PaquetesTramos_estados_1[[#This Row],[tienda_stock]],#REF!,2,0)</f>
        <v>#REF!</v>
      </c>
      <c r="AP845" s="18">
        <v>1.0138888888888888</v>
      </c>
      <c r="AQ845" s="19">
        <f>IF(PaquetesTramos_estados_1[[#This Row],[estado_paquete]]="Empaquetado","listo",PaquetesTramos_estados_1[[#This Row],[pagado]]+(PaquetesTramos_estados_1[[#This Row],[Lead Time]]-1))</f>
        <v>45439.405891203707</v>
      </c>
      <c r="AR845" s="16" t="e">
        <f ca="1">IF(PaquetesTramos_estados_1[[#This Row],[estado_paquete]]="empaquetado","listo",TEXT((DAY(TODAY())-DAY(PaquetesTramos_estados_1[[#This Row],[pagado]])),"dd")&amp;" Dias")</f>
        <v>#VALUE!</v>
      </c>
      <c r="AS8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845" s="19" t="str">
        <f t="shared" si="13"/>
        <v>09:24</v>
      </c>
    </row>
    <row r="846" spans="1:46" x14ac:dyDescent="0.25">
      <c r="A846" s="14" t="s">
        <v>4539</v>
      </c>
      <c r="B846" s="14" t="s">
        <v>292</v>
      </c>
      <c r="C846" s="14" t="s">
        <v>68</v>
      </c>
      <c r="D846" s="14" t="s">
        <v>69</v>
      </c>
      <c r="E846" s="14" t="s">
        <v>70</v>
      </c>
      <c r="F846" s="14" t="s">
        <v>70</v>
      </c>
      <c r="G846" s="14" t="s">
        <v>35</v>
      </c>
      <c r="H846" s="14" t="s">
        <v>288</v>
      </c>
      <c r="I846" s="14" t="s">
        <v>288</v>
      </c>
      <c r="J846" s="15">
        <v>45443</v>
      </c>
      <c r="K846" s="14" t="s">
        <v>4540</v>
      </c>
      <c r="L846" s="16">
        <v>45439.399699074071</v>
      </c>
      <c r="M846" s="16">
        <v>45439.539594907408</v>
      </c>
      <c r="N846" s="16"/>
      <c r="O846" s="14" t="s">
        <v>288</v>
      </c>
      <c r="P846" s="14" t="s">
        <v>288</v>
      </c>
      <c r="Q846" s="14" t="s">
        <v>288</v>
      </c>
      <c r="R846" s="14" t="s">
        <v>288</v>
      </c>
      <c r="S846" s="14" t="s">
        <v>288</v>
      </c>
      <c r="T846" s="14" t="s">
        <v>292</v>
      </c>
      <c r="U846" s="14" t="s">
        <v>5</v>
      </c>
      <c r="V846" s="14" t="s">
        <v>6</v>
      </c>
      <c r="W846" s="14" t="s">
        <v>68</v>
      </c>
      <c r="X846" s="14" t="s">
        <v>69</v>
      </c>
      <c r="Y846" s="14" t="s">
        <v>70</v>
      </c>
      <c r="Z846" s="14" t="s">
        <v>70</v>
      </c>
      <c r="AA846" s="14" t="s">
        <v>56</v>
      </c>
      <c r="AB846" s="14" t="s">
        <v>3885</v>
      </c>
      <c r="AC846" s="14" t="s">
        <v>8</v>
      </c>
      <c r="AD846" s="14" t="s">
        <v>27</v>
      </c>
      <c r="AE846" s="14" t="s">
        <v>5</v>
      </c>
      <c r="AF846" s="14" t="s">
        <v>290</v>
      </c>
      <c r="AG846" s="14" t="s">
        <v>291</v>
      </c>
      <c r="AH846" s="14" t="s">
        <v>3886</v>
      </c>
      <c r="AI846">
        <v>42351250</v>
      </c>
      <c r="AJ846" s="16">
        <v>45439.399699074071</v>
      </c>
      <c r="AK846">
        <v>5</v>
      </c>
      <c r="AL846">
        <v>234.05</v>
      </c>
      <c r="AM846">
        <v>42.15</v>
      </c>
      <c r="AN846">
        <v>276.2</v>
      </c>
      <c r="AO846" s="14" t="e">
        <f>VLOOKUP(PaquetesTramos_estados_1[[#This Row],[tienda_stock]],#REF!,2,0)</f>
        <v>#REF!</v>
      </c>
      <c r="AP846" s="18">
        <v>1.0138888888888888</v>
      </c>
      <c r="AQ846" s="19" t="str">
        <f>IF(PaquetesTramos_estados_1[[#This Row],[estado_paquete]]="Empaquetado","listo",PaquetesTramos_estados_1[[#This Row],[pagado]]+(PaquetesTramos_estados_1[[#This Row],[Lead Time]]-1))</f>
        <v>listo</v>
      </c>
      <c r="AR846" s="16" t="str">
        <f ca="1">IF(PaquetesTramos_estados_1[[#This Row],[estado_paquete]]="empaquetado","listo",TEXT((DAY(TODAY())-DAY(PaquetesTramos_estados_1[[#This Row],[pagado]])),"dd")&amp;" Dias")</f>
        <v>listo</v>
      </c>
      <c r="AS846" s="14" t="str">
        <f ca="1">IF(PaquetesTramos_estados_1[[#This Row],[estado_paquete]]="Empaquetado","listo",IF(NOW()&lt;PaquetesTramos_estados_1[[#This Row],[TimeLimite]],"Dentro de Tiempo","Fuera de Tiempo"))</f>
        <v>listo</v>
      </c>
      <c r="AT846" s="19" t="str">
        <f t="shared" si="13"/>
        <v>09:35</v>
      </c>
    </row>
    <row r="847" spans="1:46" x14ac:dyDescent="0.25">
      <c r="A847" s="14" t="s">
        <v>4646</v>
      </c>
      <c r="B847" s="14" t="s">
        <v>292</v>
      </c>
      <c r="C847" s="14" t="s">
        <v>288</v>
      </c>
      <c r="D847" s="14" t="s">
        <v>81</v>
      </c>
      <c r="E847" s="14" t="s">
        <v>223</v>
      </c>
      <c r="F847" s="14" t="s">
        <v>223</v>
      </c>
      <c r="G847" s="14" t="s">
        <v>30</v>
      </c>
      <c r="H847" s="14" t="s">
        <v>4647</v>
      </c>
      <c r="I847" s="14" t="s">
        <v>288</v>
      </c>
      <c r="J847" s="15">
        <v>45444</v>
      </c>
      <c r="K847" s="14" t="s">
        <v>4648</v>
      </c>
      <c r="L847" s="16">
        <v>45439.505844907406</v>
      </c>
      <c r="M847" s="16">
        <v>45440.315879629627</v>
      </c>
      <c r="N847" s="16"/>
      <c r="O847" s="14" t="s">
        <v>288</v>
      </c>
      <c r="P847" s="14" t="s">
        <v>288</v>
      </c>
      <c r="Q847" s="14" t="s">
        <v>288</v>
      </c>
      <c r="R847" s="14" t="s">
        <v>288</v>
      </c>
      <c r="S847" s="14" t="s">
        <v>288</v>
      </c>
      <c r="T847" s="14" t="s">
        <v>292</v>
      </c>
      <c r="U847" s="14" t="s">
        <v>41</v>
      </c>
      <c r="V847" s="14" t="s">
        <v>87</v>
      </c>
      <c r="W847" s="14" t="s">
        <v>288</v>
      </c>
      <c r="X847" s="14" t="s">
        <v>288</v>
      </c>
      <c r="Y847" s="14" t="s">
        <v>288</v>
      </c>
      <c r="Z847" s="14" t="s">
        <v>288</v>
      </c>
      <c r="AA847" s="14" t="s">
        <v>7</v>
      </c>
      <c r="AB847" s="14" t="s">
        <v>3893</v>
      </c>
      <c r="AC847" s="14" t="s">
        <v>8</v>
      </c>
      <c r="AD847" s="14" t="s">
        <v>32</v>
      </c>
      <c r="AE847" s="14" t="s">
        <v>5</v>
      </c>
      <c r="AF847" s="14" t="s">
        <v>290</v>
      </c>
      <c r="AG847" s="14" t="s">
        <v>291</v>
      </c>
      <c r="AH847" s="14" t="s">
        <v>3894</v>
      </c>
      <c r="AI847">
        <v>19333492</v>
      </c>
      <c r="AJ847" s="16">
        <v>45439.505844907406</v>
      </c>
      <c r="AK847">
        <v>3</v>
      </c>
      <c r="AL847">
        <v>136.61000000000001</v>
      </c>
      <c r="AM847">
        <v>24.59</v>
      </c>
      <c r="AN847">
        <v>161.19999999999999</v>
      </c>
      <c r="AO847" s="14" t="e">
        <f>VLOOKUP(PaquetesTramos_estados_1[[#This Row],[tienda_stock]],#REF!,2,0)</f>
        <v>#REF!</v>
      </c>
      <c r="AP847" s="18">
        <v>1.0138888888888888</v>
      </c>
      <c r="AQ847" s="19" t="str">
        <f>IF(PaquetesTramos_estados_1[[#This Row],[estado_paquete]]="Empaquetado","listo",PaquetesTramos_estados_1[[#This Row],[pagado]]+(PaquetesTramos_estados_1[[#This Row],[Lead Time]]-1))</f>
        <v>listo</v>
      </c>
      <c r="AR847" s="16" t="str">
        <f ca="1">IF(PaquetesTramos_estados_1[[#This Row],[estado_paquete]]="empaquetado","listo",TEXT((DAY(TODAY())-DAY(PaquetesTramos_estados_1[[#This Row],[pagado]])),"dd")&amp;" Dias")</f>
        <v>listo</v>
      </c>
      <c r="AS847" s="14" t="str">
        <f ca="1">IF(PaquetesTramos_estados_1[[#This Row],[estado_paquete]]="Empaquetado","listo",IF(NOW()&lt;PaquetesTramos_estados_1[[#This Row],[TimeLimite]],"Dentro de Tiempo","Fuera de Tiempo"))</f>
        <v>listo</v>
      </c>
      <c r="AT847" s="19" t="str">
        <f t="shared" si="13"/>
        <v>12:08</v>
      </c>
    </row>
    <row r="848" spans="1:46" x14ac:dyDescent="0.25">
      <c r="A848" s="14" t="s">
        <v>4649</v>
      </c>
      <c r="B848" s="14" t="s">
        <v>292</v>
      </c>
      <c r="C848" s="14" t="s">
        <v>0</v>
      </c>
      <c r="D848" s="14" t="s">
        <v>1</v>
      </c>
      <c r="E848" s="14" t="s">
        <v>1</v>
      </c>
      <c r="F848" s="14" t="s">
        <v>2</v>
      </c>
      <c r="G848" s="14" t="s">
        <v>399</v>
      </c>
      <c r="H848" s="14" t="s">
        <v>288</v>
      </c>
      <c r="I848" s="14" t="s">
        <v>288</v>
      </c>
      <c r="J848" s="15">
        <v>45440</v>
      </c>
      <c r="K848" s="14" t="s">
        <v>4650</v>
      </c>
      <c r="L848" s="16">
        <v>45439.521909722222</v>
      </c>
      <c r="M848" s="16">
        <v>45439.630706018521</v>
      </c>
      <c r="N848" s="16"/>
      <c r="O848" s="14" t="s">
        <v>288</v>
      </c>
      <c r="P848" s="14" t="s">
        <v>288</v>
      </c>
      <c r="Q848" s="14" t="s">
        <v>288</v>
      </c>
      <c r="R848" s="14" t="s">
        <v>288</v>
      </c>
      <c r="S848" s="14" t="s">
        <v>288</v>
      </c>
      <c r="T848" s="14" t="s">
        <v>292</v>
      </c>
      <c r="U848" s="14" t="s">
        <v>5</v>
      </c>
      <c r="V848" s="14" t="s">
        <v>6</v>
      </c>
      <c r="W848" s="14" t="s">
        <v>0</v>
      </c>
      <c r="X848" s="14" t="s">
        <v>1</v>
      </c>
      <c r="Y848" s="14" t="s">
        <v>1</v>
      </c>
      <c r="Z848" s="14" t="s">
        <v>2</v>
      </c>
      <c r="AA848" s="14" t="s">
        <v>7</v>
      </c>
      <c r="AB848" s="14" t="s">
        <v>4651</v>
      </c>
      <c r="AC848" s="14" t="s">
        <v>8</v>
      </c>
      <c r="AD848" s="14" t="s">
        <v>10</v>
      </c>
      <c r="AE848" s="14" t="s">
        <v>0</v>
      </c>
      <c r="AF848" s="14" t="s">
        <v>290</v>
      </c>
      <c r="AG848" s="14" t="s">
        <v>291</v>
      </c>
      <c r="AH848" s="14" t="s">
        <v>4652</v>
      </c>
      <c r="AI848">
        <v>9870139</v>
      </c>
      <c r="AJ848" s="16">
        <v>45439.521909722222</v>
      </c>
      <c r="AK848">
        <v>1</v>
      </c>
      <c r="AL848">
        <v>153.38999999999999</v>
      </c>
      <c r="AM848">
        <v>27.61</v>
      </c>
      <c r="AN848">
        <v>181</v>
      </c>
      <c r="AO848" s="14" t="e">
        <f>VLOOKUP(PaquetesTramos_estados_1[[#This Row],[tienda_stock]],#REF!,2,0)</f>
        <v>#REF!</v>
      </c>
      <c r="AP848" s="18">
        <v>1.0138888888888888</v>
      </c>
      <c r="AQ848" s="19" t="str">
        <f>IF(PaquetesTramos_estados_1[[#This Row],[estado_paquete]]="Empaquetado","listo",PaquetesTramos_estados_1[[#This Row],[pagado]]+(PaquetesTramos_estados_1[[#This Row],[Lead Time]]-1))</f>
        <v>listo</v>
      </c>
      <c r="AR848" s="16" t="str">
        <f ca="1">IF(PaquetesTramos_estados_1[[#This Row],[estado_paquete]]="empaquetado","listo",TEXT((DAY(TODAY())-DAY(PaquetesTramos_estados_1[[#This Row],[pagado]])),"dd")&amp;" Dias")</f>
        <v>listo</v>
      </c>
      <c r="AS848" s="14" t="str">
        <f ca="1">IF(PaquetesTramos_estados_1[[#This Row],[estado_paquete]]="Empaquetado","listo",IF(NOW()&lt;PaquetesTramos_estados_1[[#This Row],[TimeLimite]],"Dentro de Tiempo","Fuera de Tiempo"))</f>
        <v>listo</v>
      </c>
      <c r="AT848" s="19" t="str">
        <f t="shared" si="13"/>
        <v>12:31</v>
      </c>
    </row>
    <row r="849" spans="1:46" x14ac:dyDescent="0.25">
      <c r="A849" s="14" t="s">
        <v>4653</v>
      </c>
      <c r="B849" s="14" t="s">
        <v>17</v>
      </c>
      <c r="C849" s="14" t="s">
        <v>5</v>
      </c>
      <c r="D849" s="14" t="s">
        <v>1</v>
      </c>
      <c r="E849" s="14" t="s">
        <v>1</v>
      </c>
      <c r="F849" s="14" t="s">
        <v>19</v>
      </c>
      <c r="G849" s="14" t="s">
        <v>3</v>
      </c>
      <c r="H849" s="14" t="s">
        <v>288</v>
      </c>
      <c r="I849" s="14" t="s">
        <v>288</v>
      </c>
      <c r="J849" s="15">
        <v>45440</v>
      </c>
      <c r="K849" s="14" t="s">
        <v>4654</v>
      </c>
      <c r="L849" s="16">
        <v>45439.56486111111</v>
      </c>
      <c r="M849" s="16"/>
      <c r="N849" s="16"/>
      <c r="O849" s="14" t="s">
        <v>288</v>
      </c>
      <c r="P849" s="14" t="s">
        <v>288</v>
      </c>
      <c r="Q849" s="14" t="s">
        <v>288</v>
      </c>
      <c r="R849" s="14" t="s">
        <v>288</v>
      </c>
      <c r="S849" s="14" t="s">
        <v>288</v>
      </c>
      <c r="T849" s="14" t="s">
        <v>17</v>
      </c>
      <c r="U849" s="14" t="s">
        <v>18</v>
      </c>
      <c r="V849" s="14" t="s">
        <v>6</v>
      </c>
      <c r="W849" s="14" t="s">
        <v>145</v>
      </c>
      <c r="X849" s="14" t="s">
        <v>1</v>
      </c>
      <c r="Y849" s="14" t="s">
        <v>1</v>
      </c>
      <c r="Z849" s="14" t="s">
        <v>121</v>
      </c>
      <c r="AA849" s="14" t="s">
        <v>56</v>
      </c>
      <c r="AB849" s="14" t="s">
        <v>3907</v>
      </c>
      <c r="AC849" s="14" t="s">
        <v>8</v>
      </c>
      <c r="AD849" s="14" t="s">
        <v>9</v>
      </c>
      <c r="AE849" s="14" t="s">
        <v>145</v>
      </c>
      <c r="AF849" s="14" t="s">
        <v>290</v>
      </c>
      <c r="AG849" s="14" t="s">
        <v>291</v>
      </c>
      <c r="AH849" s="14" t="s">
        <v>3908</v>
      </c>
      <c r="AI849">
        <v>9741015</v>
      </c>
      <c r="AJ849" s="16">
        <v>45439.56486111111</v>
      </c>
      <c r="AK849">
        <v>2</v>
      </c>
      <c r="AL849">
        <v>432.12</v>
      </c>
      <c r="AM849">
        <v>77.78</v>
      </c>
      <c r="AN849">
        <v>509.9</v>
      </c>
      <c r="AO849" s="14" t="e">
        <f>VLOOKUP(PaquetesTramos_estados_1[[#This Row],[tienda_stock]],#REF!,2,0)</f>
        <v>#REF!</v>
      </c>
      <c r="AP849" s="18">
        <v>1.0138888888888888</v>
      </c>
      <c r="AQ849" s="19">
        <f>IF(PaquetesTramos_estados_1[[#This Row],[estado_paquete]]="Empaquetado","listo",PaquetesTramos_estados_1[[#This Row],[pagado]]+(PaquetesTramos_estados_1[[#This Row],[Lead Time]]-1))</f>
        <v>45439.578750000001</v>
      </c>
      <c r="AR849" s="16" t="e">
        <f ca="1">IF(PaquetesTramos_estados_1[[#This Row],[estado_paquete]]="empaquetado","listo",TEXT((DAY(TODAY())-DAY(PaquetesTramos_estados_1[[#This Row],[pagado]])),"dd")&amp;" Dias")</f>
        <v>#VALUE!</v>
      </c>
      <c r="AS8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849" s="19" t="str">
        <f t="shared" si="13"/>
        <v>13:33</v>
      </c>
    </row>
    <row r="850" spans="1:46" x14ac:dyDescent="0.25">
      <c r="A850" s="14" t="s">
        <v>4655</v>
      </c>
      <c r="B850" s="14" t="s">
        <v>292</v>
      </c>
      <c r="C850" s="14" t="s">
        <v>288</v>
      </c>
      <c r="D850" s="14" t="s">
        <v>1</v>
      </c>
      <c r="E850" s="14" t="s">
        <v>1</v>
      </c>
      <c r="F850" s="14" t="s">
        <v>90</v>
      </c>
      <c r="G850" s="14" t="s">
        <v>89</v>
      </c>
      <c r="H850" s="14" t="s">
        <v>288</v>
      </c>
      <c r="I850" s="14" t="s">
        <v>288</v>
      </c>
      <c r="J850" s="15">
        <v>45440</v>
      </c>
      <c r="K850" s="14" t="s">
        <v>4656</v>
      </c>
      <c r="L850" s="16">
        <v>45439.623912037037</v>
      </c>
      <c r="M850" s="16">
        <v>45439.756099537037</v>
      </c>
      <c r="N850" s="16"/>
      <c r="O850" s="14" t="s">
        <v>288</v>
      </c>
      <c r="P850" s="14" t="s">
        <v>288</v>
      </c>
      <c r="Q850" s="14" t="s">
        <v>288</v>
      </c>
      <c r="R850" s="14" t="s">
        <v>288</v>
      </c>
      <c r="S850" s="14" t="s">
        <v>288</v>
      </c>
      <c r="T850" s="14" t="s">
        <v>292</v>
      </c>
      <c r="U850" s="14" t="s">
        <v>5</v>
      </c>
      <c r="V850" s="14" t="s">
        <v>87</v>
      </c>
      <c r="W850" s="14" t="s">
        <v>288</v>
      </c>
      <c r="X850" s="14" t="s">
        <v>288</v>
      </c>
      <c r="Y850" s="14" t="s">
        <v>288</v>
      </c>
      <c r="Z850" s="14" t="s">
        <v>288</v>
      </c>
      <c r="AA850" s="14" t="s">
        <v>7</v>
      </c>
      <c r="AB850" s="14" t="s">
        <v>4657</v>
      </c>
      <c r="AC850" s="14" t="s">
        <v>8</v>
      </c>
      <c r="AD850" s="14" t="s">
        <v>27</v>
      </c>
      <c r="AE850" s="14" t="s">
        <v>5</v>
      </c>
      <c r="AF850" s="14" t="s">
        <v>290</v>
      </c>
      <c r="AG850" s="14" t="s">
        <v>291</v>
      </c>
      <c r="AH850" s="14" t="s">
        <v>4658</v>
      </c>
      <c r="AI850">
        <v>7870138</v>
      </c>
      <c r="AJ850" s="16">
        <v>45439.623912037037</v>
      </c>
      <c r="AK850">
        <v>1</v>
      </c>
      <c r="AL850">
        <v>208.22</v>
      </c>
      <c r="AM850">
        <v>37.479999999999997</v>
      </c>
      <c r="AN850">
        <v>245.7</v>
      </c>
      <c r="AO850" s="14" t="e">
        <f>VLOOKUP(PaquetesTramos_estados_1[[#This Row],[tienda_stock]],#REF!,2,0)</f>
        <v>#REF!</v>
      </c>
      <c r="AP850" s="18">
        <v>1.0138888888888888</v>
      </c>
      <c r="AQ850" s="19" t="str">
        <f>IF(PaquetesTramos_estados_1[[#This Row],[estado_paquete]]="Empaquetado","listo",PaquetesTramos_estados_1[[#This Row],[pagado]]+(PaquetesTramos_estados_1[[#This Row],[Lead Time]]-1))</f>
        <v>listo</v>
      </c>
      <c r="AR850" s="16" t="str">
        <f ca="1">IF(PaquetesTramos_estados_1[[#This Row],[estado_paquete]]="empaquetado","listo",TEXT((DAY(TODAY())-DAY(PaquetesTramos_estados_1[[#This Row],[pagado]])),"dd")&amp;" Dias")</f>
        <v>listo</v>
      </c>
      <c r="AS850" s="14" t="str">
        <f ca="1">IF(PaquetesTramos_estados_1[[#This Row],[estado_paquete]]="Empaquetado","listo",IF(NOW()&lt;PaquetesTramos_estados_1[[#This Row],[TimeLimite]],"Dentro de Tiempo","Fuera de Tiempo"))</f>
        <v>listo</v>
      </c>
      <c r="AT850" s="19" t="str">
        <f t="shared" si="13"/>
        <v>14:58</v>
      </c>
    </row>
    <row r="851" spans="1:46" x14ac:dyDescent="0.25">
      <c r="A851" s="14" t="s">
        <v>4659</v>
      </c>
      <c r="B851" s="14" t="s">
        <v>292</v>
      </c>
      <c r="C851" s="14" t="s">
        <v>5</v>
      </c>
      <c r="D851" s="14" t="s">
        <v>1</v>
      </c>
      <c r="E851" s="14" t="s">
        <v>1</v>
      </c>
      <c r="F851" s="14" t="s">
        <v>19</v>
      </c>
      <c r="G851" s="14" t="s">
        <v>332</v>
      </c>
      <c r="H851" s="14" t="s">
        <v>288</v>
      </c>
      <c r="I851" s="14" t="s">
        <v>288</v>
      </c>
      <c r="J851" s="15">
        <v>45441</v>
      </c>
      <c r="K851" s="14" t="s">
        <v>4660</v>
      </c>
      <c r="L851" s="16">
        <v>45439.616377314815</v>
      </c>
      <c r="M851" s="16">
        <v>45439.883437500001</v>
      </c>
      <c r="N851" s="16"/>
      <c r="O851" s="14" t="s">
        <v>288</v>
      </c>
      <c r="P851" s="14" t="s">
        <v>288</v>
      </c>
      <c r="Q851" s="14" t="s">
        <v>288</v>
      </c>
      <c r="R851" s="14" t="s">
        <v>288</v>
      </c>
      <c r="S851" s="14" t="s">
        <v>288</v>
      </c>
      <c r="T851" s="14" t="s">
        <v>292</v>
      </c>
      <c r="U851" s="14" t="s">
        <v>161</v>
      </c>
      <c r="V851" s="14" t="s">
        <v>6</v>
      </c>
      <c r="W851" s="14" t="s">
        <v>38</v>
      </c>
      <c r="X851" s="14" t="s">
        <v>1</v>
      </c>
      <c r="Y851" s="14" t="s">
        <v>1</v>
      </c>
      <c r="Z851" s="14" t="s">
        <v>1</v>
      </c>
      <c r="AA851" s="14" t="s">
        <v>7</v>
      </c>
      <c r="AB851" s="14" t="s">
        <v>4661</v>
      </c>
      <c r="AC851" s="14" t="s">
        <v>8</v>
      </c>
      <c r="AD851" s="14" t="s">
        <v>10</v>
      </c>
      <c r="AE851" s="14" t="s">
        <v>38</v>
      </c>
      <c r="AF851" s="14" t="s">
        <v>290</v>
      </c>
      <c r="AG851" s="14" t="s">
        <v>291</v>
      </c>
      <c r="AH851" s="14" t="s">
        <v>4662</v>
      </c>
      <c r="AI851">
        <v>9888290</v>
      </c>
      <c r="AJ851" s="16">
        <v>45439.616377314815</v>
      </c>
      <c r="AK851">
        <v>1</v>
      </c>
      <c r="AL851">
        <v>69.319999999999993</v>
      </c>
      <c r="AM851">
        <v>12.48</v>
      </c>
      <c r="AN851">
        <v>81.8</v>
      </c>
      <c r="AO851" s="14" t="e">
        <f>VLOOKUP(PaquetesTramos_estados_1[[#This Row],[tienda_stock]],#REF!,2,0)</f>
        <v>#REF!</v>
      </c>
      <c r="AP851" s="18">
        <v>1.0138888888888888</v>
      </c>
      <c r="AQ851" s="19" t="str">
        <f>IF(PaquetesTramos_estados_1[[#This Row],[estado_paquete]]="Empaquetado","listo",PaquetesTramos_estados_1[[#This Row],[pagado]]+(PaquetesTramos_estados_1[[#This Row],[Lead Time]]-1))</f>
        <v>listo</v>
      </c>
      <c r="AR851" s="16" t="str">
        <f ca="1">IF(PaquetesTramos_estados_1[[#This Row],[estado_paquete]]="empaquetado","listo",TEXT((DAY(TODAY())-DAY(PaquetesTramos_estados_1[[#This Row],[pagado]])),"dd")&amp;" Dias")</f>
        <v>listo</v>
      </c>
      <c r="AS851" s="14" t="str">
        <f ca="1">IF(PaquetesTramos_estados_1[[#This Row],[estado_paquete]]="Empaquetado","listo",IF(NOW()&lt;PaquetesTramos_estados_1[[#This Row],[TimeLimite]],"Dentro de Tiempo","Fuera de Tiempo"))</f>
        <v>listo</v>
      </c>
      <c r="AT851" s="19" t="str">
        <f t="shared" si="13"/>
        <v>14:47</v>
      </c>
    </row>
    <row r="852" spans="1:46" x14ac:dyDescent="0.25">
      <c r="A852" s="14" t="s">
        <v>4663</v>
      </c>
      <c r="B852" s="14" t="s">
        <v>292</v>
      </c>
      <c r="C852" s="14" t="s">
        <v>5</v>
      </c>
      <c r="D852" s="14" t="s">
        <v>1</v>
      </c>
      <c r="E852" s="14" t="s">
        <v>1</v>
      </c>
      <c r="F852" s="14" t="s">
        <v>19</v>
      </c>
      <c r="G852" s="14" t="s">
        <v>332</v>
      </c>
      <c r="H852" s="14" t="s">
        <v>288</v>
      </c>
      <c r="I852" s="14" t="s">
        <v>288</v>
      </c>
      <c r="J852" s="15">
        <v>45443</v>
      </c>
      <c r="K852" s="14" t="s">
        <v>4664</v>
      </c>
      <c r="L852" s="16">
        <v>45439.731053240743</v>
      </c>
      <c r="M852" s="16">
        <v>45439.75271990741</v>
      </c>
      <c r="N852" s="16"/>
      <c r="O852" s="14" t="s">
        <v>288</v>
      </c>
      <c r="P852" s="14" t="s">
        <v>288</v>
      </c>
      <c r="Q852" s="14" t="s">
        <v>288</v>
      </c>
      <c r="R852" s="14" t="s">
        <v>288</v>
      </c>
      <c r="S852" s="14" t="s">
        <v>288</v>
      </c>
      <c r="T852" s="14" t="s">
        <v>292</v>
      </c>
      <c r="U852" s="14" t="s">
        <v>24</v>
      </c>
      <c r="V852" s="14" t="s">
        <v>6</v>
      </c>
      <c r="W852" s="14" t="s">
        <v>968</v>
      </c>
      <c r="X852" s="14" t="s">
        <v>1</v>
      </c>
      <c r="Y852" s="14" t="s">
        <v>171</v>
      </c>
      <c r="Z852" s="14" t="s">
        <v>171</v>
      </c>
      <c r="AA852" s="14" t="s">
        <v>7</v>
      </c>
      <c r="AB852" s="14" t="s">
        <v>4665</v>
      </c>
      <c r="AC852" s="14" t="s">
        <v>8</v>
      </c>
      <c r="AD852" s="14" t="s">
        <v>10</v>
      </c>
      <c r="AE852" s="14" t="s">
        <v>968</v>
      </c>
      <c r="AF852" s="14" t="s">
        <v>290</v>
      </c>
      <c r="AG852" s="14" t="s">
        <v>291</v>
      </c>
      <c r="AH852" s="14" t="s">
        <v>4666</v>
      </c>
      <c r="AI852">
        <v>42232081</v>
      </c>
      <c r="AJ852" s="16">
        <v>45439.731053240743</v>
      </c>
      <c r="AK852">
        <v>1</v>
      </c>
      <c r="AL852">
        <v>37.96</v>
      </c>
      <c r="AM852">
        <v>6.84</v>
      </c>
      <c r="AN852">
        <v>44.8</v>
      </c>
      <c r="AO852" s="14" t="e">
        <f>VLOOKUP(PaquetesTramos_estados_1[[#This Row],[tienda_stock]],#REF!,2,0)</f>
        <v>#REF!</v>
      </c>
      <c r="AP852" s="18">
        <v>1.0138888888888888</v>
      </c>
      <c r="AQ852" s="19" t="str">
        <f>IF(PaquetesTramos_estados_1[[#This Row],[estado_paquete]]="Empaquetado","listo",PaquetesTramos_estados_1[[#This Row],[pagado]]+(PaquetesTramos_estados_1[[#This Row],[Lead Time]]-1))</f>
        <v>listo</v>
      </c>
      <c r="AR852" s="16" t="str">
        <f ca="1">IF(PaquetesTramos_estados_1[[#This Row],[estado_paquete]]="empaquetado","listo",TEXT((DAY(TODAY())-DAY(PaquetesTramos_estados_1[[#This Row],[pagado]])),"dd")&amp;" Dias")</f>
        <v>listo</v>
      </c>
      <c r="AS852" s="14" t="str">
        <f ca="1">IF(PaquetesTramos_estados_1[[#This Row],[estado_paquete]]="Empaquetado","listo",IF(NOW()&lt;PaquetesTramos_estados_1[[#This Row],[TimeLimite]],"Dentro de Tiempo","Fuera de Tiempo"))</f>
        <v>listo</v>
      </c>
      <c r="AT852" s="19" t="str">
        <f t="shared" si="13"/>
        <v>17:32</v>
      </c>
    </row>
    <row r="853" spans="1:46" x14ac:dyDescent="0.25">
      <c r="A853" s="14" t="s">
        <v>4667</v>
      </c>
      <c r="B853" s="14" t="s">
        <v>292</v>
      </c>
      <c r="C853" s="14" t="s">
        <v>139</v>
      </c>
      <c r="D853" s="14" t="s">
        <v>29</v>
      </c>
      <c r="E853" s="14" t="s">
        <v>140</v>
      </c>
      <c r="F853" s="14" t="s">
        <v>140</v>
      </c>
      <c r="G853" s="14" t="s">
        <v>35</v>
      </c>
      <c r="H853" s="14" t="s">
        <v>288</v>
      </c>
      <c r="I853" s="14" t="s">
        <v>288</v>
      </c>
      <c r="J853" s="15">
        <v>45444</v>
      </c>
      <c r="K853" s="14" t="s">
        <v>4668</v>
      </c>
      <c r="L853" s="16">
        <v>45439.756678240738</v>
      </c>
      <c r="M853" s="16">
        <v>45440.305775462963</v>
      </c>
      <c r="N853" s="16"/>
      <c r="O853" s="14" t="s">
        <v>288</v>
      </c>
      <c r="P853" s="14" t="s">
        <v>288</v>
      </c>
      <c r="Q853" s="14" t="s">
        <v>288</v>
      </c>
      <c r="R853" s="14" t="s">
        <v>288</v>
      </c>
      <c r="S853" s="14" t="s">
        <v>288</v>
      </c>
      <c r="T853" s="14" t="s">
        <v>292</v>
      </c>
      <c r="U853" s="14" t="s">
        <v>5</v>
      </c>
      <c r="V853" s="14" t="s">
        <v>6</v>
      </c>
      <c r="W853" s="14" t="s">
        <v>139</v>
      </c>
      <c r="X853" s="14" t="s">
        <v>29</v>
      </c>
      <c r="Y853" s="14" t="s">
        <v>140</v>
      </c>
      <c r="Z853" s="14" t="s">
        <v>140</v>
      </c>
      <c r="AA853" s="14" t="s">
        <v>7</v>
      </c>
      <c r="AB853" s="14" t="s">
        <v>4669</v>
      </c>
      <c r="AC853" s="14" t="s">
        <v>8</v>
      </c>
      <c r="AD853" s="14" t="s">
        <v>10</v>
      </c>
      <c r="AE853" s="14" t="s">
        <v>139</v>
      </c>
      <c r="AF853" s="14" t="s">
        <v>290</v>
      </c>
      <c r="AG853" s="14" t="s">
        <v>291</v>
      </c>
      <c r="AH853" s="14" t="s">
        <v>4670</v>
      </c>
      <c r="AI853">
        <v>3594793</v>
      </c>
      <c r="AJ853" s="16">
        <v>45439.756678240738</v>
      </c>
      <c r="AK853">
        <v>1</v>
      </c>
      <c r="AL853">
        <v>223.05</v>
      </c>
      <c r="AM853">
        <v>40.15</v>
      </c>
      <c r="AN853">
        <v>263.2</v>
      </c>
      <c r="AO853" s="14" t="e">
        <f>VLOOKUP(PaquetesTramos_estados_1[[#This Row],[tienda_stock]],#REF!,2,0)</f>
        <v>#REF!</v>
      </c>
      <c r="AP853" s="18">
        <v>1.0138888888888888</v>
      </c>
      <c r="AQ853" s="19" t="str">
        <f>IF(PaquetesTramos_estados_1[[#This Row],[estado_paquete]]="Empaquetado","listo",PaquetesTramos_estados_1[[#This Row],[pagado]]+(PaquetesTramos_estados_1[[#This Row],[Lead Time]]-1))</f>
        <v>listo</v>
      </c>
      <c r="AR853" s="16" t="str">
        <f ca="1">IF(PaquetesTramos_estados_1[[#This Row],[estado_paquete]]="empaquetado","listo",TEXT((DAY(TODAY())-DAY(PaquetesTramos_estados_1[[#This Row],[pagado]])),"dd")&amp;" Dias")</f>
        <v>listo</v>
      </c>
      <c r="AS853" s="14" t="str">
        <f ca="1">IF(PaquetesTramos_estados_1[[#This Row],[estado_paquete]]="Empaquetado","listo",IF(NOW()&lt;PaquetesTramos_estados_1[[#This Row],[TimeLimite]],"Dentro de Tiempo","Fuera de Tiempo"))</f>
        <v>listo</v>
      </c>
      <c r="AT853" s="19" t="str">
        <f t="shared" si="13"/>
        <v>18:09</v>
      </c>
    </row>
    <row r="854" spans="1:46" x14ac:dyDescent="0.25">
      <c r="A854" s="14" t="s">
        <v>4671</v>
      </c>
      <c r="B854" s="14" t="s">
        <v>292</v>
      </c>
      <c r="C854" s="14" t="s">
        <v>132</v>
      </c>
      <c r="D854" s="14" t="s">
        <v>133</v>
      </c>
      <c r="E854" s="14" t="s">
        <v>134</v>
      </c>
      <c r="F854" s="14" t="s">
        <v>134</v>
      </c>
      <c r="G854" s="14" t="s">
        <v>35</v>
      </c>
      <c r="H854" s="14" t="s">
        <v>288</v>
      </c>
      <c r="I854" s="14" t="s">
        <v>288</v>
      </c>
      <c r="J854" s="15">
        <v>45446</v>
      </c>
      <c r="K854" s="14" t="s">
        <v>4672</v>
      </c>
      <c r="L854" s="16">
        <v>45439.783437500002</v>
      </c>
      <c r="M854" s="16">
        <v>45440.232083333336</v>
      </c>
      <c r="N854" s="16"/>
      <c r="O854" s="14" t="s">
        <v>288</v>
      </c>
      <c r="P854" s="14" t="s">
        <v>288</v>
      </c>
      <c r="Q854" s="14" t="s">
        <v>288</v>
      </c>
      <c r="R854" s="14" t="s">
        <v>288</v>
      </c>
      <c r="S854" s="14" t="s">
        <v>288</v>
      </c>
      <c r="T854" s="14" t="s">
        <v>292</v>
      </c>
      <c r="U854" s="14" t="s">
        <v>5</v>
      </c>
      <c r="V854" s="14" t="s">
        <v>6</v>
      </c>
      <c r="W854" s="14" t="s">
        <v>132</v>
      </c>
      <c r="X854" s="14" t="s">
        <v>133</v>
      </c>
      <c r="Y854" s="14" t="s">
        <v>134</v>
      </c>
      <c r="Z854" s="14" t="s">
        <v>134</v>
      </c>
      <c r="AA854" s="14" t="s">
        <v>7</v>
      </c>
      <c r="AB854" s="14" t="s">
        <v>4673</v>
      </c>
      <c r="AC854" s="14" t="s">
        <v>8</v>
      </c>
      <c r="AD854" s="14" t="s">
        <v>9</v>
      </c>
      <c r="AE854" s="14" t="s">
        <v>132</v>
      </c>
      <c r="AF854" s="14" t="s">
        <v>296</v>
      </c>
      <c r="AG854" s="14" t="s">
        <v>291</v>
      </c>
      <c r="AH854" s="14" t="s">
        <v>4674</v>
      </c>
      <c r="AI854">
        <v>71440709</v>
      </c>
      <c r="AJ854" s="16">
        <v>45439.783437500002</v>
      </c>
      <c r="AK854">
        <v>1</v>
      </c>
      <c r="AL854">
        <v>163.9</v>
      </c>
      <c r="AM854">
        <v>0</v>
      </c>
      <c r="AN854">
        <v>163.9</v>
      </c>
      <c r="AO854" s="14" t="e">
        <f>VLOOKUP(PaquetesTramos_estados_1[[#This Row],[tienda_stock]],#REF!,2,0)</f>
        <v>#REF!</v>
      </c>
      <c r="AP854" s="18">
        <v>1.0138888888888888</v>
      </c>
      <c r="AQ854" s="19" t="str">
        <f>IF(PaquetesTramos_estados_1[[#This Row],[estado_paquete]]="Empaquetado","listo",PaquetesTramos_estados_1[[#This Row],[pagado]]+(PaquetesTramos_estados_1[[#This Row],[Lead Time]]-1))</f>
        <v>listo</v>
      </c>
      <c r="AR854" s="16" t="str">
        <f ca="1">IF(PaquetesTramos_estados_1[[#This Row],[estado_paquete]]="empaquetado","listo",TEXT((DAY(TODAY())-DAY(PaquetesTramos_estados_1[[#This Row],[pagado]])),"dd")&amp;" Dias")</f>
        <v>listo</v>
      </c>
      <c r="AS854" s="14" t="str">
        <f ca="1">IF(PaquetesTramos_estados_1[[#This Row],[estado_paquete]]="Empaquetado","listo",IF(NOW()&lt;PaquetesTramos_estados_1[[#This Row],[TimeLimite]],"Dentro de Tiempo","Fuera de Tiempo"))</f>
        <v>listo</v>
      </c>
      <c r="AT854" s="19" t="str">
        <f t="shared" si="13"/>
        <v>18:48</v>
      </c>
    </row>
    <row r="855" spans="1:46" x14ac:dyDescent="0.25">
      <c r="A855" s="14" t="s">
        <v>4675</v>
      </c>
      <c r="B855" s="14" t="s">
        <v>292</v>
      </c>
      <c r="C855" s="14" t="s">
        <v>101</v>
      </c>
      <c r="D855" s="14" t="s">
        <v>102</v>
      </c>
      <c r="E855" s="14" t="s">
        <v>103</v>
      </c>
      <c r="F855" s="14" t="s">
        <v>102</v>
      </c>
      <c r="G855" s="14" t="s">
        <v>35</v>
      </c>
      <c r="H855" s="14" t="s">
        <v>288</v>
      </c>
      <c r="I855" s="14" t="s">
        <v>288</v>
      </c>
      <c r="J855" s="15">
        <v>45442</v>
      </c>
      <c r="K855" s="14" t="s">
        <v>4676</v>
      </c>
      <c r="L855" s="16">
        <v>45439.785173611112</v>
      </c>
      <c r="M855" s="16">
        <v>45440.230196759258</v>
      </c>
      <c r="N855" s="16"/>
      <c r="O855" s="14" t="s">
        <v>288</v>
      </c>
      <c r="P855" s="14" t="s">
        <v>288</v>
      </c>
      <c r="Q855" s="14" t="s">
        <v>288</v>
      </c>
      <c r="R855" s="14" t="s">
        <v>288</v>
      </c>
      <c r="S855" s="14" t="s">
        <v>288</v>
      </c>
      <c r="T855" s="14" t="s">
        <v>292</v>
      </c>
      <c r="U855" s="14" t="s">
        <v>5</v>
      </c>
      <c r="V855" s="14" t="s">
        <v>6</v>
      </c>
      <c r="W855" s="14" t="s">
        <v>101</v>
      </c>
      <c r="X855" s="14" t="s">
        <v>102</v>
      </c>
      <c r="Y855" s="14" t="s">
        <v>103</v>
      </c>
      <c r="Z855" s="14" t="s">
        <v>102</v>
      </c>
      <c r="AA855" s="14" t="s">
        <v>7</v>
      </c>
      <c r="AB855" s="14" t="s">
        <v>4677</v>
      </c>
      <c r="AC855" s="14" t="s">
        <v>8</v>
      </c>
      <c r="AD855" s="14" t="s">
        <v>32</v>
      </c>
      <c r="AE855" s="14" t="s">
        <v>5</v>
      </c>
      <c r="AF855" s="14" t="s">
        <v>290</v>
      </c>
      <c r="AG855" s="14" t="s">
        <v>291</v>
      </c>
      <c r="AH855" s="14" t="s">
        <v>4678</v>
      </c>
      <c r="AI855">
        <v>70119388</v>
      </c>
      <c r="AJ855" s="16">
        <v>45439.785173611112</v>
      </c>
      <c r="AK855">
        <v>2</v>
      </c>
      <c r="AL855">
        <v>158.22</v>
      </c>
      <c r="AM855">
        <v>28.48</v>
      </c>
      <c r="AN855">
        <v>186.7</v>
      </c>
      <c r="AO855" s="14" t="e">
        <f>VLOOKUP(PaquetesTramos_estados_1[[#This Row],[tienda_stock]],#REF!,2,0)</f>
        <v>#REF!</v>
      </c>
      <c r="AP855" s="18">
        <v>1.0138888888888888</v>
      </c>
      <c r="AQ855" s="19" t="str">
        <f>IF(PaquetesTramos_estados_1[[#This Row],[estado_paquete]]="Empaquetado","listo",PaquetesTramos_estados_1[[#This Row],[pagado]]+(PaquetesTramos_estados_1[[#This Row],[Lead Time]]-1))</f>
        <v>listo</v>
      </c>
      <c r="AR855" s="16" t="str">
        <f ca="1">IF(PaquetesTramos_estados_1[[#This Row],[estado_paquete]]="empaquetado","listo",TEXT((DAY(TODAY())-DAY(PaquetesTramos_estados_1[[#This Row],[pagado]])),"dd")&amp;" Dias")</f>
        <v>listo</v>
      </c>
      <c r="AS855" s="14" t="str">
        <f ca="1">IF(PaquetesTramos_estados_1[[#This Row],[estado_paquete]]="Empaquetado","listo",IF(NOW()&lt;PaquetesTramos_estados_1[[#This Row],[TimeLimite]],"Dentro de Tiempo","Fuera de Tiempo"))</f>
        <v>listo</v>
      </c>
      <c r="AT855" s="19" t="str">
        <f t="shared" si="13"/>
        <v>18:50</v>
      </c>
    </row>
    <row r="856" spans="1:46" x14ac:dyDescent="0.25">
      <c r="A856" s="14" t="s">
        <v>4679</v>
      </c>
      <c r="B856" s="14" t="s">
        <v>292</v>
      </c>
      <c r="C856" s="14" t="s">
        <v>5</v>
      </c>
      <c r="D856" s="14" t="s">
        <v>1</v>
      </c>
      <c r="E856" s="14" t="s">
        <v>1</v>
      </c>
      <c r="F856" s="14" t="s">
        <v>19</v>
      </c>
      <c r="G856" s="14" t="s">
        <v>332</v>
      </c>
      <c r="H856" s="14" t="s">
        <v>288</v>
      </c>
      <c r="I856" s="14" t="s">
        <v>288</v>
      </c>
      <c r="J856" s="15">
        <v>45441</v>
      </c>
      <c r="K856" s="14" t="s">
        <v>4680</v>
      </c>
      <c r="L856" s="16">
        <v>45439.836805555555</v>
      </c>
      <c r="M856" s="16">
        <v>45439.947164351855</v>
      </c>
      <c r="N856" s="16"/>
      <c r="O856" s="14" t="s">
        <v>288</v>
      </c>
      <c r="P856" s="14" t="s">
        <v>288</v>
      </c>
      <c r="Q856" s="14" t="s">
        <v>288</v>
      </c>
      <c r="R856" s="14" t="s">
        <v>288</v>
      </c>
      <c r="S856" s="14" t="s">
        <v>288</v>
      </c>
      <c r="T856" s="14" t="s">
        <v>292</v>
      </c>
      <c r="U856" s="14" t="s">
        <v>36</v>
      </c>
      <c r="V856" s="14" t="s">
        <v>6</v>
      </c>
      <c r="W856" s="14" t="s">
        <v>177</v>
      </c>
      <c r="X856" s="14" t="s">
        <v>1</v>
      </c>
      <c r="Y856" s="14" t="s">
        <v>1</v>
      </c>
      <c r="Z856" s="14" t="s">
        <v>94</v>
      </c>
      <c r="AA856" s="14" t="s">
        <v>7</v>
      </c>
      <c r="AB856" s="14" t="s">
        <v>4681</v>
      </c>
      <c r="AC856" s="14" t="s">
        <v>8</v>
      </c>
      <c r="AD856" s="14" t="s">
        <v>27</v>
      </c>
      <c r="AE856" s="14" t="s">
        <v>5</v>
      </c>
      <c r="AF856" s="14" t="s">
        <v>290</v>
      </c>
      <c r="AG856" s="14" t="s">
        <v>291</v>
      </c>
      <c r="AH856" s="14" t="s">
        <v>4682</v>
      </c>
      <c r="AI856">
        <v>45527059</v>
      </c>
      <c r="AJ856" s="16">
        <v>45439.836805555555</v>
      </c>
      <c r="AK856">
        <v>2</v>
      </c>
      <c r="AL856">
        <v>36.950000000000003</v>
      </c>
      <c r="AM856">
        <v>6.65</v>
      </c>
      <c r="AN856">
        <v>43.6</v>
      </c>
      <c r="AO856" s="14" t="e">
        <f>VLOOKUP(PaquetesTramos_estados_1[[#This Row],[tienda_stock]],#REF!,2,0)</f>
        <v>#REF!</v>
      </c>
      <c r="AP856" s="18">
        <v>1.0138888888888888</v>
      </c>
      <c r="AQ856" s="19" t="str">
        <f>IF(PaquetesTramos_estados_1[[#This Row],[estado_paquete]]="Empaquetado","listo",PaquetesTramos_estados_1[[#This Row],[pagado]]+(PaquetesTramos_estados_1[[#This Row],[Lead Time]]-1))</f>
        <v>listo</v>
      </c>
      <c r="AR856" s="16" t="str">
        <f ca="1">IF(PaquetesTramos_estados_1[[#This Row],[estado_paquete]]="empaquetado","listo",TEXT((DAY(TODAY())-DAY(PaquetesTramos_estados_1[[#This Row],[pagado]])),"dd")&amp;" Dias")</f>
        <v>listo</v>
      </c>
      <c r="AS856" s="14" t="str">
        <f ca="1">IF(PaquetesTramos_estados_1[[#This Row],[estado_paquete]]="Empaquetado","listo",IF(NOW()&lt;PaquetesTramos_estados_1[[#This Row],[TimeLimite]],"Dentro de Tiempo","Fuera de Tiempo"))</f>
        <v>listo</v>
      </c>
      <c r="AT856" s="19" t="str">
        <f t="shared" si="13"/>
        <v>20:05</v>
      </c>
    </row>
    <row r="857" spans="1:46" x14ac:dyDescent="0.25">
      <c r="A857" s="14" t="s">
        <v>4683</v>
      </c>
      <c r="B857" s="14" t="s">
        <v>292</v>
      </c>
      <c r="C857" s="14" t="s">
        <v>5</v>
      </c>
      <c r="D857" s="14" t="s">
        <v>1</v>
      </c>
      <c r="E857" s="14" t="s">
        <v>1</v>
      </c>
      <c r="F857" s="14" t="s">
        <v>19</v>
      </c>
      <c r="G857" s="14" t="s">
        <v>332</v>
      </c>
      <c r="H857" s="14" t="s">
        <v>288</v>
      </c>
      <c r="I857" s="14" t="s">
        <v>288</v>
      </c>
      <c r="J857" s="15">
        <v>45441</v>
      </c>
      <c r="K857" s="14" t="s">
        <v>4684</v>
      </c>
      <c r="L857" s="16">
        <v>45439.905787037038</v>
      </c>
      <c r="M857" s="16">
        <v>45439.952986111108</v>
      </c>
      <c r="N857" s="16"/>
      <c r="O857" s="14" t="s">
        <v>288</v>
      </c>
      <c r="P857" s="14" t="s">
        <v>288</v>
      </c>
      <c r="Q857" s="14" t="s">
        <v>288</v>
      </c>
      <c r="R857" s="14" t="s">
        <v>288</v>
      </c>
      <c r="S857" s="14" t="s">
        <v>288</v>
      </c>
      <c r="T857" s="14" t="s">
        <v>292</v>
      </c>
      <c r="U857" s="14" t="s">
        <v>36</v>
      </c>
      <c r="V857" s="14" t="s">
        <v>6</v>
      </c>
      <c r="W857" s="14" t="s">
        <v>145</v>
      </c>
      <c r="X857" s="14" t="s">
        <v>1</v>
      </c>
      <c r="Y857" s="14" t="s">
        <v>1</v>
      </c>
      <c r="Z857" s="14" t="s">
        <v>121</v>
      </c>
      <c r="AA857" s="14" t="s">
        <v>7</v>
      </c>
      <c r="AB857" s="14" t="s">
        <v>3963</v>
      </c>
      <c r="AC857" s="14" t="s">
        <v>8</v>
      </c>
      <c r="AD857" s="14" t="s">
        <v>32</v>
      </c>
      <c r="AE857" s="14" t="s">
        <v>5</v>
      </c>
      <c r="AF857" s="14" t="s">
        <v>290</v>
      </c>
      <c r="AG857" s="14" t="s">
        <v>291</v>
      </c>
      <c r="AH857" s="14" t="s">
        <v>3964</v>
      </c>
      <c r="AI857">
        <v>6879852</v>
      </c>
      <c r="AJ857" s="16">
        <v>45439.905787037038</v>
      </c>
      <c r="AK857">
        <v>3</v>
      </c>
      <c r="AL857">
        <v>89.32</v>
      </c>
      <c r="AM857">
        <v>16.079999999999998</v>
      </c>
      <c r="AN857">
        <v>105.4</v>
      </c>
      <c r="AO857" s="14" t="e">
        <f>VLOOKUP(PaquetesTramos_estados_1[[#This Row],[tienda_stock]],#REF!,2,0)</f>
        <v>#REF!</v>
      </c>
      <c r="AP857" s="18">
        <v>1.0138888888888888</v>
      </c>
      <c r="AQ857" s="19" t="str">
        <f>IF(PaquetesTramos_estados_1[[#This Row],[estado_paquete]]="Empaquetado","listo",PaquetesTramos_estados_1[[#This Row],[pagado]]+(PaquetesTramos_estados_1[[#This Row],[Lead Time]]-1))</f>
        <v>listo</v>
      </c>
      <c r="AR857" s="16" t="str">
        <f ca="1">IF(PaquetesTramos_estados_1[[#This Row],[estado_paquete]]="empaquetado","listo",TEXT((DAY(TODAY())-DAY(PaquetesTramos_estados_1[[#This Row],[pagado]])),"dd")&amp;" Dias")</f>
        <v>listo</v>
      </c>
      <c r="AS857" s="14" t="str">
        <f ca="1">IF(PaquetesTramos_estados_1[[#This Row],[estado_paquete]]="Empaquetado","listo",IF(NOW()&lt;PaquetesTramos_estados_1[[#This Row],[TimeLimite]],"Dentro de Tiempo","Fuera de Tiempo"))</f>
        <v>listo</v>
      </c>
      <c r="AT857" s="19" t="str">
        <f t="shared" si="13"/>
        <v>21:44</v>
      </c>
    </row>
    <row r="858" spans="1:46" x14ac:dyDescent="0.25">
      <c r="A858" s="14" t="s">
        <v>4685</v>
      </c>
      <c r="B858" s="14" t="s">
        <v>20</v>
      </c>
      <c r="C858" s="14" t="s">
        <v>127</v>
      </c>
      <c r="D858" s="14" t="s">
        <v>73</v>
      </c>
      <c r="E858" s="14" t="s">
        <v>74</v>
      </c>
      <c r="F858" s="14" t="s">
        <v>74</v>
      </c>
      <c r="G858" s="14" t="s">
        <v>35</v>
      </c>
      <c r="H858" s="14" t="s">
        <v>288</v>
      </c>
      <c r="I858" s="14" t="s">
        <v>288</v>
      </c>
      <c r="J858" s="15">
        <v>45443</v>
      </c>
      <c r="K858" s="14" t="s">
        <v>4686</v>
      </c>
      <c r="L858" s="16">
        <v>45439.933240740742</v>
      </c>
      <c r="M858" s="16"/>
      <c r="N858" s="16"/>
      <c r="O858" s="14" t="s">
        <v>288</v>
      </c>
      <c r="P858" s="14" t="s">
        <v>288</v>
      </c>
      <c r="Q858" s="14" t="s">
        <v>288</v>
      </c>
      <c r="R858" s="14" t="s">
        <v>288</v>
      </c>
      <c r="S858" s="14" t="s">
        <v>288</v>
      </c>
      <c r="T858" s="14" t="s">
        <v>20</v>
      </c>
      <c r="U858" s="14" t="s">
        <v>5</v>
      </c>
      <c r="V858" s="14" t="s">
        <v>6</v>
      </c>
      <c r="W858" s="14" t="s">
        <v>127</v>
      </c>
      <c r="X858" s="14" t="s">
        <v>73</v>
      </c>
      <c r="Y858" s="14" t="s">
        <v>74</v>
      </c>
      <c r="Z858" s="14" t="s">
        <v>74</v>
      </c>
      <c r="AA858" s="14" t="s">
        <v>7</v>
      </c>
      <c r="AB858" s="14" t="s">
        <v>4687</v>
      </c>
      <c r="AC858" s="14" t="s">
        <v>8</v>
      </c>
      <c r="AD858" s="14" t="s">
        <v>88</v>
      </c>
      <c r="AE858" s="14" t="s">
        <v>5</v>
      </c>
      <c r="AF858" s="14" t="s">
        <v>290</v>
      </c>
      <c r="AG858" s="14" t="s">
        <v>291</v>
      </c>
      <c r="AH858" s="14" t="s">
        <v>4688</v>
      </c>
      <c r="AI858">
        <v>17631826</v>
      </c>
      <c r="AJ858" s="16">
        <v>45439.933240740742</v>
      </c>
      <c r="AK858">
        <v>1</v>
      </c>
      <c r="AL858">
        <v>75.25</v>
      </c>
      <c r="AM858">
        <v>13.55</v>
      </c>
      <c r="AN858">
        <v>88.8</v>
      </c>
      <c r="AO858" s="14" t="e">
        <f>VLOOKUP(PaquetesTramos_estados_1[[#This Row],[tienda_stock]],#REF!,2,0)</f>
        <v>#REF!</v>
      </c>
      <c r="AP858" s="18">
        <v>1.0138888888888888</v>
      </c>
      <c r="AQ858" s="19">
        <f>IF(PaquetesTramos_estados_1[[#This Row],[estado_paquete]]="Empaquetado","listo",PaquetesTramos_estados_1[[#This Row],[pagado]]+(PaquetesTramos_estados_1[[#This Row],[Lead Time]]-1))</f>
        <v>45439.947129629632</v>
      </c>
      <c r="AR858" s="16" t="e">
        <f ca="1">IF(PaquetesTramos_estados_1[[#This Row],[estado_paquete]]="empaquetado","listo",TEXT((DAY(TODAY())-DAY(PaquetesTramos_estados_1[[#This Row],[pagado]])),"dd")&amp;" Dias")</f>
        <v>#VALUE!</v>
      </c>
      <c r="AS8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58" s="19" t="str">
        <f t="shared" si="13"/>
        <v>22:23</v>
      </c>
    </row>
    <row r="859" spans="1:46" x14ac:dyDescent="0.25">
      <c r="A859" s="14" t="s">
        <v>4728</v>
      </c>
      <c r="B859" s="14" t="s">
        <v>292</v>
      </c>
      <c r="C859" s="14" t="s">
        <v>42</v>
      </c>
      <c r="D859" s="14" t="s">
        <v>29</v>
      </c>
      <c r="E859" s="14" t="s">
        <v>29</v>
      </c>
      <c r="F859" s="14" t="s">
        <v>29</v>
      </c>
      <c r="G859" s="14" t="s">
        <v>35</v>
      </c>
      <c r="H859" s="14" t="s">
        <v>288</v>
      </c>
      <c r="I859" s="14" t="s">
        <v>288</v>
      </c>
      <c r="J859" s="15">
        <v>45443</v>
      </c>
      <c r="K859" s="14" t="s">
        <v>4729</v>
      </c>
      <c r="L859" s="16">
        <v>45439.993391203701</v>
      </c>
      <c r="M859" s="16">
        <v>45440.307488425926</v>
      </c>
      <c r="N859" s="16"/>
      <c r="O859" s="14" t="s">
        <v>288</v>
      </c>
      <c r="P859" s="14" t="s">
        <v>288</v>
      </c>
      <c r="Q859" s="14" t="s">
        <v>288</v>
      </c>
      <c r="R859" s="14" t="s">
        <v>288</v>
      </c>
      <c r="S859" s="14" t="s">
        <v>288</v>
      </c>
      <c r="T859" s="14" t="s">
        <v>292</v>
      </c>
      <c r="U859" s="14" t="s">
        <v>5</v>
      </c>
      <c r="V859" s="14" t="s">
        <v>6</v>
      </c>
      <c r="W859" s="14" t="s">
        <v>42</v>
      </c>
      <c r="X859" s="14" t="s">
        <v>29</v>
      </c>
      <c r="Y859" s="14" t="s">
        <v>29</v>
      </c>
      <c r="Z859" s="14" t="s">
        <v>29</v>
      </c>
      <c r="AA859" s="14" t="s">
        <v>56</v>
      </c>
      <c r="AB859" s="14" t="s">
        <v>4730</v>
      </c>
      <c r="AC859" s="14" t="s">
        <v>8</v>
      </c>
      <c r="AD859" s="14" t="s">
        <v>32</v>
      </c>
      <c r="AE859" s="14" t="s">
        <v>5</v>
      </c>
      <c r="AF859" s="14" t="s">
        <v>290</v>
      </c>
      <c r="AG859" s="14" t="s">
        <v>291</v>
      </c>
      <c r="AH859" s="14" t="s">
        <v>4731</v>
      </c>
      <c r="AI859">
        <v>73205593</v>
      </c>
      <c r="AJ859" s="16">
        <v>45439.993391203701</v>
      </c>
      <c r="AK859">
        <v>2</v>
      </c>
      <c r="AL859">
        <v>177.2</v>
      </c>
      <c r="AM859">
        <v>31.9</v>
      </c>
      <c r="AN859">
        <v>209.1</v>
      </c>
      <c r="AO859" s="14" t="e">
        <f>VLOOKUP(PaquetesTramos_estados_1[[#This Row],[tienda_stock]],#REF!,2,0)</f>
        <v>#REF!</v>
      </c>
      <c r="AP859" s="18">
        <v>1.0138888888888888</v>
      </c>
      <c r="AQ859" s="19" t="str">
        <f>IF(PaquetesTramos_estados_1[[#This Row],[estado_paquete]]="Empaquetado","listo",PaquetesTramos_estados_1[[#This Row],[pagado]]+(PaquetesTramos_estados_1[[#This Row],[Lead Time]]-1))</f>
        <v>listo</v>
      </c>
      <c r="AR859" s="16" t="str">
        <f ca="1">IF(PaquetesTramos_estados_1[[#This Row],[estado_paquete]]="empaquetado","listo",TEXT((DAY(TODAY())-DAY(PaquetesTramos_estados_1[[#This Row],[pagado]])),"dd")&amp;" Dias")</f>
        <v>listo</v>
      </c>
      <c r="AS859" s="14" t="str">
        <f ca="1">IF(PaquetesTramos_estados_1[[#This Row],[estado_paquete]]="Empaquetado","listo",IF(NOW()&lt;PaquetesTramos_estados_1[[#This Row],[TimeLimite]],"Dentro de Tiempo","Fuera de Tiempo"))</f>
        <v>listo</v>
      </c>
      <c r="AT859" s="19" t="str">
        <f t="shared" si="13"/>
        <v>23:50</v>
      </c>
    </row>
    <row r="860" spans="1:46" x14ac:dyDescent="0.25">
      <c r="A860" s="14" t="s">
        <v>4732</v>
      </c>
      <c r="B860" s="14" t="s">
        <v>17</v>
      </c>
      <c r="C860" s="14" t="s">
        <v>5</v>
      </c>
      <c r="D860" s="14" t="s">
        <v>1</v>
      </c>
      <c r="E860" s="14" t="s">
        <v>1</v>
      </c>
      <c r="F860" s="14" t="s">
        <v>19</v>
      </c>
      <c r="G860" s="14" t="s">
        <v>3</v>
      </c>
      <c r="H860" s="14" t="s">
        <v>288</v>
      </c>
      <c r="I860" s="14" t="s">
        <v>288</v>
      </c>
      <c r="J860" s="15">
        <v>45443</v>
      </c>
      <c r="K860" s="14" t="s">
        <v>4733</v>
      </c>
      <c r="L860" s="16">
        <v>45439.993391203701</v>
      </c>
      <c r="M860" s="16"/>
      <c r="N860" s="16"/>
      <c r="O860" s="14" t="s">
        <v>288</v>
      </c>
      <c r="P860" s="14" t="s">
        <v>288</v>
      </c>
      <c r="Q860" s="14" t="s">
        <v>288</v>
      </c>
      <c r="R860" s="14" t="s">
        <v>288</v>
      </c>
      <c r="S860" s="14" t="s">
        <v>288</v>
      </c>
      <c r="T860" s="14" t="s">
        <v>17</v>
      </c>
      <c r="U860" s="14" t="s">
        <v>18</v>
      </c>
      <c r="V860" s="14" t="s">
        <v>6</v>
      </c>
      <c r="W860" s="14" t="s">
        <v>42</v>
      </c>
      <c r="X860" s="14" t="s">
        <v>29</v>
      </c>
      <c r="Y860" s="14" t="s">
        <v>29</v>
      </c>
      <c r="Z860" s="14" t="s">
        <v>29</v>
      </c>
      <c r="AA860" s="14" t="s">
        <v>56</v>
      </c>
      <c r="AB860" s="14" t="s">
        <v>4730</v>
      </c>
      <c r="AC860" s="14" t="s">
        <v>8</v>
      </c>
      <c r="AD860" s="14" t="s">
        <v>32</v>
      </c>
      <c r="AE860" s="14" t="s">
        <v>5</v>
      </c>
      <c r="AF860" s="14" t="s">
        <v>290</v>
      </c>
      <c r="AG860" s="14" t="s">
        <v>291</v>
      </c>
      <c r="AH860" s="14" t="s">
        <v>4731</v>
      </c>
      <c r="AI860">
        <v>73205593</v>
      </c>
      <c r="AJ860" s="16">
        <v>45439.993391203701</v>
      </c>
      <c r="AK860">
        <v>2</v>
      </c>
      <c r="AL860">
        <v>177.2</v>
      </c>
      <c r="AM860">
        <v>31.9</v>
      </c>
      <c r="AN860">
        <v>209.1</v>
      </c>
      <c r="AO860" s="14" t="e">
        <f>VLOOKUP(PaquetesTramos_estados_1[[#This Row],[tienda_stock]],#REF!,2,0)</f>
        <v>#REF!</v>
      </c>
      <c r="AP860" s="18">
        <v>1.0138888888888888</v>
      </c>
      <c r="AQ860" s="19">
        <f>IF(PaquetesTramos_estados_1[[#This Row],[estado_paquete]]="Empaquetado","listo",PaquetesTramos_estados_1[[#This Row],[pagado]]+(PaquetesTramos_estados_1[[#This Row],[Lead Time]]-1))</f>
        <v>45440.007280092592</v>
      </c>
      <c r="AR860" s="16" t="e">
        <f ca="1">IF(PaquetesTramos_estados_1[[#This Row],[estado_paquete]]="empaquetado","listo",TEXT((DAY(TODAY())-DAY(PaquetesTramos_estados_1[[#This Row],[pagado]])),"dd")&amp;" Dias")</f>
        <v>#VALUE!</v>
      </c>
      <c r="AS860" s="14" t="str">
        <f ca="1">IF(PaquetesTramos_estados_1[[#This Row],[estado_paquete]]="Empaquetado","listo",IF(NOW()&lt;PaquetesTramos_estados_1[[#This Row],[TimeLimite]],"Dentro de Tiempo","Fuera de Tiempo"))</f>
        <v>Fuera de Tiempo</v>
      </c>
      <c r="AT860" s="19" t="str">
        <f t="shared" si="13"/>
        <v>23:50</v>
      </c>
    </row>
    <row r="861" spans="1:46" x14ac:dyDescent="0.25">
      <c r="A861" s="14" t="s">
        <v>4734</v>
      </c>
      <c r="B861" s="14" t="s">
        <v>17</v>
      </c>
      <c r="C861" s="14" t="s">
        <v>5</v>
      </c>
      <c r="D861" s="14" t="s">
        <v>1</v>
      </c>
      <c r="E861" s="14" t="s">
        <v>1</v>
      </c>
      <c r="F861" s="14" t="s">
        <v>19</v>
      </c>
      <c r="G861" s="14" t="s">
        <v>3</v>
      </c>
      <c r="H861" s="14" t="s">
        <v>288</v>
      </c>
      <c r="I861" s="14" t="s">
        <v>288</v>
      </c>
      <c r="J861" s="15">
        <v>45443</v>
      </c>
      <c r="K861" s="14" t="s">
        <v>4735</v>
      </c>
      <c r="L861" s="16">
        <v>45439.995879629627</v>
      </c>
      <c r="M861" s="16"/>
      <c r="N861" s="16"/>
      <c r="O861" s="14" t="s">
        <v>288</v>
      </c>
      <c r="P861" s="14" t="s">
        <v>288</v>
      </c>
      <c r="Q861" s="14" t="s">
        <v>288</v>
      </c>
      <c r="R861" s="14" t="s">
        <v>288</v>
      </c>
      <c r="S861" s="14" t="s">
        <v>288</v>
      </c>
      <c r="T861" s="14" t="s">
        <v>17</v>
      </c>
      <c r="U861" s="14" t="s">
        <v>18</v>
      </c>
      <c r="V861" s="14" t="s">
        <v>6</v>
      </c>
      <c r="W861" s="14" t="s">
        <v>84</v>
      </c>
      <c r="X861" s="14" t="s">
        <v>81</v>
      </c>
      <c r="Y861" s="14" t="s">
        <v>82</v>
      </c>
      <c r="Z861" s="14" t="s">
        <v>82</v>
      </c>
      <c r="AA861" s="14" t="s">
        <v>7</v>
      </c>
      <c r="AB861" s="14" t="s">
        <v>4736</v>
      </c>
      <c r="AC861" s="14" t="s">
        <v>8</v>
      </c>
      <c r="AD861" s="14" t="s">
        <v>27</v>
      </c>
      <c r="AE861" s="14" t="s">
        <v>5</v>
      </c>
      <c r="AF861" s="14" t="s">
        <v>290</v>
      </c>
      <c r="AG861" s="14" t="s">
        <v>291</v>
      </c>
      <c r="AH861" s="14" t="s">
        <v>4737</v>
      </c>
      <c r="AI861">
        <v>72803269</v>
      </c>
      <c r="AJ861" s="16">
        <v>45439.995879629627</v>
      </c>
      <c r="AK861">
        <v>1</v>
      </c>
      <c r="AL861">
        <v>427.03</v>
      </c>
      <c r="AM861">
        <v>76.87</v>
      </c>
      <c r="AN861">
        <v>503.9</v>
      </c>
      <c r="AO861" s="14" t="e">
        <f>VLOOKUP(PaquetesTramos_estados_1[[#This Row],[tienda_stock]],#REF!,2,0)</f>
        <v>#REF!</v>
      </c>
      <c r="AP861" s="18">
        <v>1.0138888888888888</v>
      </c>
      <c r="AQ861" s="19">
        <f>IF(PaquetesTramos_estados_1[[#This Row],[estado_paquete]]="Empaquetado","listo",PaquetesTramos_estados_1[[#This Row],[pagado]]+(PaquetesTramos_estados_1[[#This Row],[Lead Time]]-1))</f>
        <v>45440.009768518517</v>
      </c>
      <c r="AR861" s="16" t="e">
        <f ca="1">IF(PaquetesTramos_estados_1[[#This Row],[estado_paquete]]="empaquetado","listo",TEXT((DAY(TODAY())-DAY(PaquetesTramos_estados_1[[#This Row],[pagado]])),"dd")&amp;" Dias")</f>
        <v>#VALUE!</v>
      </c>
      <c r="AS8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861" s="19" t="str">
        <f t="shared" si="13"/>
        <v>23:54</v>
      </c>
    </row>
    <row r="862" spans="1:46" x14ac:dyDescent="0.25">
      <c r="A862" s="14" t="s">
        <v>4738</v>
      </c>
      <c r="B862" s="14" t="s">
        <v>17</v>
      </c>
      <c r="C862" s="14" t="s">
        <v>5</v>
      </c>
      <c r="D862" s="14" t="s">
        <v>1</v>
      </c>
      <c r="E862" s="14" t="s">
        <v>1</v>
      </c>
      <c r="F862" s="14" t="s">
        <v>19</v>
      </c>
      <c r="G862" s="14" t="s">
        <v>3</v>
      </c>
      <c r="H862" s="14" t="s">
        <v>288</v>
      </c>
      <c r="I862" s="14" t="s">
        <v>288</v>
      </c>
      <c r="J862" s="15">
        <v>45444</v>
      </c>
      <c r="K862" s="14" t="s">
        <v>4739</v>
      </c>
      <c r="L862" s="16">
        <v>45440.073125000003</v>
      </c>
      <c r="M862" s="16"/>
      <c r="N862" s="16"/>
      <c r="O862" s="14" t="s">
        <v>288</v>
      </c>
      <c r="P862" s="14" t="s">
        <v>288</v>
      </c>
      <c r="Q862" s="14" t="s">
        <v>288</v>
      </c>
      <c r="R862" s="14" t="s">
        <v>288</v>
      </c>
      <c r="S862" s="14" t="s">
        <v>288</v>
      </c>
      <c r="T862" s="14" t="s">
        <v>17</v>
      </c>
      <c r="U862" s="14" t="s">
        <v>18</v>
      </c>
      <c r="V862" s="14" t="s">
        <v>6</v>
      </c>
      <c r="W862" s="14" t="s">
        <v>42</v>
      </c>
      <c r="X862" s="14" t="s">
        <v>29</v>
      </c>
      <c r="Y862" s="14" t="s">
        <v>29</v>
      </c>
      <c r="Z862" s="14" t="s">
        <v>29</v>
      </c>
      <c r="AA862" s="14" t="s">
        <v>56</v>
      </c>
      <c r="AB862" s="14" t="s">
        <v>3967</v>
      </c>
      <c r="AC862" s="14" t="s">
        <v>8</v>
      </c>
      <c r="AD862" s="14" t="s">
        <v>88</v>
      </c>
      <c r="AE862" s="14" t="s">
        <v>5</v>
      </c>
      <c r="AF862" s="14" t="s">
        <v>290</v>
      </c>
      <c r="AG862" s="14" t="s">
        <v>291</v>
      </c>
      <c r="AH862" s="14" t="s">
        <v>3968</v>
      </c>
      <c r="AI862">
        <v>73521860</v>
      </c>
      <c r="AJ862" s="16">
        <v>45440.073125000003</v>
      </c>
      <c r="AK862">
        <v>2</v>
      </c>
      <c r="AL862">
        <v>299.58</v>
      </c>
      <c r="AM862">
        <v>53.92</v>
      </c>
      <c r="AN862">
        <v>353.5</v>
      </c>
      <c r="AO862" s="14" t="e">
        <f>VLOOKUP(PaquetesTramos_estados_1[[#This Row],[tienda_stock]],#REF!,2,0)</f>
        <v>#REF!</v>
      </c>
      <c r="AP862" s="18">
        <v>1.0138888888888888</v>
      </c>
      <c r="AQ862" s="19">
        <f>IF(PaquetesTramos_estados_1[[#This Row],[estado_paquete]]="Empaquetado","listo",PaquetesTramos_estados_1[[#This Row],[pagado]]+(PaquetesTramos_estados_1[[#This Row],[Lead Time]]-1))</f>
        <v>45440.087013888893</v>
      </c>
      <c r="AR862" s="16" t="e">
        <f ca="1">IF(PaquetesTramos_estados_1[[#This Row],[estado_paquete]]="empaquetado","listo",TEXT((DAY(TODAY())-DAY(PaquetesTramos_estados_1[[#This Row],[pagado]])),"dd")&amp;" Dias")</f>
        <v>#VALUE!</v>
      </c>
      <c r="AS8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862" s="19" t="str">
        <f t="shared" si="13"/>
        <v>01:45</v>
      </c>
    </row>
    <row r="863" spans="1:46" x14ac:dyDescent="0.25">
      <c r="A863" s="14" t="s">
        <v>4740</v>
      </c>
      <c r="B863" s="14" t="s">
        <v>292</v>
      </c>
      <c r="C863" s="14" t="s">
        <v>288</v>
      </c>
      <c r="D863" s="14" t="s">
        <v>1</v>
      </c>
      <c r="E863" s="14" t="s">
        <v>1</v>
      </c>
      <c r="F863" s="14" t="s">
        <v>2</v>
      </c>
      <c r="G863" s="14" t="s">
        <v>89</v>
      </c>
      <c r="H863" s="14" t="s">
        <v>288</v>
      </c>
      <c r="I863" s="14" t="s">
        <v>288</v>
      </c>
      <c r="J863" s="15">
        <v>45441</v>
      </c>
      <c r="K863" s="14" t="s">
        <v>4741</v>
      </c>
      <c r="L863" s="16">
        <v>45440.19222222222</v>
      </c>
      <c r="M863" s="16">
        <v>45440.228368055556</v>
      </c>
      <c r="N863" s="16"/>
      <c r="O863" s="14" t="s">
        <v>288</v>
      </c>
      <c r="P863" s="14" t="s">
        <v>288</v>
      </c>
      <c r="Q863" s="14" t="s">
        <v>288</v>
      </c>
      <c r="R863" s="14" t="s">
        <v>288</v>
      </c>
      <c r="S863" s="14" t="s">
        <v>288</v>
      </c>
      <c r="T863" s="14" t="s">
        <v>292</v>
      </c>
      <c r="U863" s="14" t="s">
        <v>5</v>
      </c>
      <c r="V863" s="14" t="s">
        <v>87</v>
      </c>
      <c r="W863" s="14" t="s">
        <v>288</v>
      </c>
      <c r="X863" s="14" t="s">
        <v>288</v>
      </c>
      <c r="Y863" s="14" t="s">
        <v>288</v>
      </c>
      <c r="Z863" s="14" t="s">
        <v>288</v>
      </c>
      <c r="AA863" s="14" t="s">
        <v>7</v>
      </c>
      <c r="AB863" s="14" t="s">
        <v>4742</v>
      </c>
      <c r="AC863" s="14" t="s">
        <v>8</v>
      </c>
      <c r="AD863" s="14" t="s">
        <v>27</v>
      </c>
      <c r="AE863" s="14" t="s">
        <v>5</v>
      </c>
      <c r="AF863" s="14" t="s">
        <v>290</v>
      </c>
      <c r="AG863" s="14" t="s">
        <v>291</v>
      </c>
      <c r="AH863" s="14" t="s">
        <v>4743</v>
      </c>
      <c r="AI863">
        <v>220025593</v>
      </c>
      <c r="AJ863" s="16">
        <v>45440.19222222222</v>
      </c>
      <c r="AK863">
        <v>1</v>
      </c>
      <c r="AL863">
        <v>165.17</v>
      </c>
      <c r="AM863">
        <v>29.73</v>
      </c>
      <c r="AN863">
        <v>194.9</v>
      </c>
      <c r="AO863" s="14" t="e">
        <f>VLOOKUP(PaquetesTramos_estados_1[[#This Row],[tienda_stock]],#REF!,2,0)</f>
        <v>#REF!</v>
      </c>
      <c r="AP863" s="18">
        <v>1.0138888888888888</v>
      </c>
      <c r="AQ863" s="19" t="str">
        <f>IF(PaquetesTramos_estados_1[[#This Row],[estado_paquete]]="Empaquetado","listo",PaquetesTramos_estados_1[[#This Row],[pagado]]+(PaquetesTramos_estados_1[[#This Row],[Lead Time]]-1))</f>
        <v>listo</v>
      </c>
      <c r="AR863" s="16" t="str">
        <f ca="1">IF(PaquetesTramos_estados_1[[#This Row],[estado_paquete]]="empaquetado","listo",TEXT((DAY(TODAY())-DAY(PaquetesTramos_estados_1[[#This Row],[pagado]])),"dd")&amp;" Dias")</f>
        <v>listo</v>
      </c>
      <c r="AS863" s="14" t="str">
        <f ca="1">IF(PaquetesTramos_estados_1[[#This Row],[estado_paquete]]="Empaquetado","listo",IF(NOW()&lt;PaquetesTramos_estados_1[[#This Row],[TimeLimite]],"Dentro de Tiempo","Fuera de Tiempo"))</f>
        <v>listo</v>
      </c>
      <c r="AT863" s="19" t="str">
        <f t="shared" si="13"/>
        <v>04:36</v>
      </c>
    </row>
    <row r="864" spans="1:46" x14ac:dyDescent="0.25">
      <c r="A864" s="14" t="s">
        <v>4744</v>
      </c>
      <c r="B864" s="14" t="s">
        <v>292</v>
      </c>
      <c r="C864" s="14" t="s">
        <v>47</v>
      </c>
      <c r="D864" s="14" t="s">
        <v>1</v>
      </c>
      <c r="E864" s="14" t="s">
        <v>1</v>
      </c>
      <c r="F864" s="14" t="s">
        <v>48</v>
      </c>
      <c r="G864" s="14" t="s">
        <v>399</v>
      </c>
      <c r="H864" s="14" t="s">
        <v>288</v>
      </c>
      <c r="I864" s="14" t="s">
        <v>288</v>
      </c>
      <c r="J864" s="15">
        <v>45440</v>
      </c>
      <c r="K864" s="14" t="s">
        <v>4745</v>
      </c>
      <c r="L864" s="16">
        <v>45439.464629629627</v>
      </c>
      <c r="M864" s="16">
        <v>45439.578877314816</v>
      </c>
      <c r="N864" s="16"/>
      <c r="O864" s="14" t="s">
        <v>288</v>
      </c>
      <c r="P864" s="14" t="s">
        <v>288</v>
      </c>
      <c r="Q864" s="14" t="s">
        <v>288</v>
      </c>
      <c r="R864" s="14" t="s">
        <v>288</v>
      </c>
      <c r="S864" s="14" t="s">
        <v>288</v>
      </c>
      <c r="T864" s="14" t="s">
        <v>292</v>
      </c>
      <c r="U864" s="14" t="s">
        <v>5</v>
      </c>
      <c r="V864" s="14" t="s">
        <v>6</v>
      </c>
      <c r="W864" s="14" t="s">
        <v>47</v>
      </c>
      <c r="X864" s="14" t="s">
        <v>1</v>
      </c>
      <c r="Y864" s="14" t="s">
        <v>1</v>
      </c>
      <c r="Z864" s="14" t="s">
        <v>48</v>
      </c>
      <c r="AA864" s="14" t="s">
        <v>7</v>
      </c>
      <c r="AB864" s="14" t="s">
        <v>4746</v>
      </c>
      <c r="AC864" s="14" t="s">
        <v>8</v>
      </c>
      <c r="AD864" s="14" t="s">
        <v>88</v>
      </c>
      <c r="AE864" s="14" t="s">
        <v>5</v>
      </c>
      <c r="AF864" s="14" t="s">
        <v>290</v>
      </c>
      <c r="AG864" s="14" t="s">
        <v>291</v>
      </c>
      <c r="AH864" s="14" t="s">
        <v>4747</v>
      </c>
      <c r="AI864">
        <v>74750295</v>
      </c>
      <c r="AJ864" s="16">
        <v>45439.464629629627</v>
      </c>
      <c r="AK864">
        <v>1</v>
      </c>
      <c r="AL864">
        <v>123.98</v>
      </c>
      <c r="AM864">
        <v>22.32</v>
      </c>
      <c r="AN864">
        <v>146.30000000000001</v>
      </c>
      <c r="AO864" s="14" t="e">
        <f>VLOOKUP(PaquetesTramos_estados_1[[#This Row],[tienda_stock]],#REF!,2,0)</f>
        <v>#REF!</v>
      </c>
      <c r="AP864" s="18">
        <v>1.0138888888888888</v>
      </c>
      <c r="AQ864" s="19" t="str">
        <f>IF(PaquetesTramos_estados_1[[#This Row],[estado_paquete]]="Empaquetado","listo",PaquetesTramos_estados_1[[#This Row],[pagado]]+(PaquetesTramos_estados_1[[#This Row],[Lead Time]]-1))</f>
        <v>listo</v>
      </c>
      <c r="AR864" s="16" t="str">
        <f ca="1">IF(PaquetesTramos_estados_1[[#This Row],[estado_paquete]]="empaquetado","listo",TEXT((DAY(TODAY())-DAY(PaquetesTramos_estados_1[[#This Row],[pagado]])),"dd")&amp;" Dias")</f>
        <v>listo</v>
      </c>
      <c r="AS864" s="14" t="str">
        <f ca="1">IF(PaquetesTramos_estados_1[[#This Row],[estado_paquete]]="Empaquetado","listo",IF(NOW()&lt;PaquetesTramos_estados_1[[#This Row],[TimeLimite]],"Dentro de Tiempo","Fuera de Tiempo"))</f>
        <v>listo</v>
      </c>
      <c r="AT864" s="19" t="str">
        <f t="shared" si="13"/>
        <v>11:09</v>
      </c>
    </row>
    <row r="865" spans="1:46" x14ac:dyDescent="0.25">
      <c r="A865" s="14" t="s">
        <v>4748</v>
      </c>
      <c r="B865" s="14" t="s">
        <v>292</v>
      </c>
      <c r="C865" s="14" t="s">
        <v>289</v>
      </c>
      <c r="D865" s="14" t="s">
        <v>1</v>
      </c>
      <c r="E865" s="14" t="s">
        <v>1</v>
      </c>
      <c r="F865" s="14" t="s">
        <v>13</v>
      </c>
      <c r="G865" s="14" t="s">
        <v>30</v>
      </c>
      <c r="H865" s="14" t="s">
        <v>4749</v>
      </c>
      <c r="I865" s="14" t="s">
        <v>288</v>
      </c>
      <c r="J865" s="15">
        <v>45443</v>
      </c>
      <c r="K865" s="14" t="s">
        <v>4750</v>
      </c>
      <c r="L865" s="16">
        <v>45438.608518518522</v>
      </c>
      <c r="M865" s="16">
        <v>45439.561041666668</v>
      </c>
      <c r="N865" s="16"/>
      <c r="O865" s="14" t="s">
        <v>288</v>
      </c>
      <c r="P865" s="14" t="s">
        <v>288</v>
      </c>
      <c r="Q865" s="14" t="s">
        <v>288</v>
      </c>
      <c r="R865" s="14" t="s">
        <v>288</v>
      </c>
      <c r="S865" s="14" t="s">
        <v>288</v>
      </c>
      <c r="T865" s="14" t="s">
        <v>292</v>
      </c>
      <c r="U865" s="14" t="s">
        <v>34</v>
      </c>
      <c r="V865" s="14" t="s">
        <v>6</v>
      </c>
      <c r="W865" s="14" t="s">
        <v>289</v>
      </c>
      <c r="X865" s="14" t="s">
        <v>1</v>
      </c>
      <c r="Y865" s="14" t="s">
        <v>1</v>
      </c>
      <c r="Z865" s="14" t="s">
        <v>13</v>
      </c>
      <c r="AA865" s="14" t="s">
        <v>7</v>
      </c>
      <c r="AB865" s="14" t="s">
        <v>4751</v>
      </c>
      <c r="AC865" s="14" t="s">
        <v>8</v>
      </c>
      <c r="AD865" s="14" t="s">
        <v>10</v>
      </c>
      <c r="AE865" s="14" t="s">
        <v>289</v>
      </c>
      <c r="AF865" s="14" t="s">
        <v>290</v>
      </c>
      <c r="AG865" s="14" t="s">
        <v>291</v>
      </c>
      <c r="AH865" s="14" t="s">
        <v>4752</v>
      </c>
      <c r="AI865">
        <v>42192270</v>
      </c>
      <c r="AJ865" s="16">
        <v>45438.608518518522</v>
      </c>
      <c r="AK865">
        <v>1</v>
      </c>
      <c r="AL865">
        <v>37.96</v>
      </c>
      <c r="AM865">
        <v>6.84</v>
      </c>
      <c r="AN865">
        <v>44.8</v>
      </c>
      <c r="AO865" s="14" t="e">
        <f>VLOOKUP(PaquetesTramos_estados_1[[#This Row],[tienda_stock]],#REF!,2,0)</f>
        <v>#REF!</v>
      </c>
      <c r="AP865" s="18">
        <v>1.0138888888888888</v>
      </c>
      <c r="AQ865" s="19" t="str">
        <f>IF(PaquetesTramos_estados_1[[#This Row],[estado_paquete]]="Empaquetado","listo",PaquetesTramos_estados_1[[#This Row],[pagado]]+(PaquetesTramos_estados_1[[#This Row],[Lead Time]]-1))</f>
        <v>listo</v>
      </c>
      <c r="AR865" s="16" t="str">
        <f ca="1">IF(PaquetesTramos_estados_1[[#This Row],[estado_paquete]]="empaquetado","listo",TEXT((DAY(TODAY())-DAY(PaquetesTramos_estados_1[[#This Row],[pagado]])),"dd")&amp;" Dias")</f>
        <v>listo</v>
      </c>
      <c r="AS865" s="14" t="str">
        <f ca="1">IF(PaquetesTramos_estados_1[[#This Row],[estado_paquete]]="Empaquetado","listo",IF(NOW()&lt;PaquetesTramos_estados_1[[#This Row],[TimeLimite]],"Dentro de Tiempo","Fuera de Tiempo"))</f>
        <v>listo</v>
      </c>
      <c r="AT865" s="19" t="str">
        <f t="shared" si="13"/>
        <v>14:36</v>
      </c>
    </row>
    <row r="866" spans="1:46" x14ac:dyDescent="0.25">
      <c r="A866" s="14" t="s">
        <v>4753</v>
      </c>
      <c r="B866" s="14" t="s">
        <v>292</v>
      </c>
      <c r="C866" s="14" t="s">
        <v>45</v>
      </c>
      <c r="D866" s="14" t="s">
        <v>46</v>
      </c>
      <c r="E866" s="14" t="s">
        <v>46</v>
      </c>
      <c r="F866" s="14" t="s">
        <v>46</v>
      </c>
      <c r="G866" s="14" t="s">
        <v>35</v>
      </c>
      <c r="H866" s="14" t="s">
        <v>288</v>
      </c>
      <c r="I866" s="14" t="s">
        <v>288</v>
      </c>
      <c r="J866" s="15">
        <v>45442</v>
      </c>
      <c r="K866" s="14" t="s">
        <v>4754</v>
      </c>
      <c r="L866" s="16">
        <v>45439.511956018519</v>
      </c>
      <c r="M866" s="16">
        <v>45439.868159722224</v>
      </c>
      <c r="N866" s="16"/>
      <c r="O866" s="14" t="s">
        <v>288</v>
      </c>
      <c r="P866" s="14" t="s">
        <v>288</v>
      </c>
      <c r="Q866" s="14" t="s">
        <v>288</v>
      </c>
      <c r="R866" s="14" t="s">
        <v>288</v>
      </c>
      <c r="S866" s="14" t="s">
        <v>288</v>
      </c>
      <c r="T866" s="14" t="s">
        <v>292</v>
      </c>
      <c r="U866" s="14" t="s">
        <v>5</v>
      </c>
      <c r="V866" s="14" t="s">
        <v>6</v>
      </c>
      <c r="W866" s="14" t="s">
        <v>45</v>
      </c>
      <c r="X866" s="14" t="s">
        <v>46</v>
      </c>
      <c r="Y866" s="14" t="s">
        <v>46</v>
      </c>
      <c r="Z866" s="14" t="s">
        <v>46</v>
      </c>
      <c r="AA866" s="14" t="s">
        <v>56</v>
      </c>
      <c r="AB866" s="14" t="s">
        <v>3991</v>
      </c>
      <c r="AC866" s="14" t="s">
        <v>8</v>
      </c>
      <c r="AD866" s="14" t="s">
        <v>32</v>
      </c>
      <c r="AE866" s="14" t="s">
        <v>5</v>
      </c>
      <c r="AF866" s="14" t="s">
        <v>290</v>
      </c>
      <c r="AG866" s="14" t="s">
        <v>291</v>
      </c>
      <c r="AH866" s="14" t="s">
        <v>3992</v>
      </c>
      <c r="AI866">
        <v>75059190</v>
      </c>
      <c r="AJ866" s="16">
        <v>45439.511956018519</v>
      </c>
      <c r="AK866">
        <v>3</v>
      </c>
      <c r="AL866">
        <v>113.98</v>
      </c>
      <c r="AM866">
        <v>20.52</v>
      </c>
      <c r="AN866">
        <v>134.5</v>
      </c>
      <c r="AO866" s="14" t="e">
        <f>VLOOKUP(PaquetesTramos_estados_1[[#This Row],[tienda_stock]],#REF!,2,0)</f>
        <v>#REF!</v>
      </c>
      <c r="AP866" s="18">
        <v>1.0138888888888888</v>
      </c>
      <c r="AQ866" s="19" t="str">
        <f>IF(PaquetesTramos_estados_1[[#This Row],[estado_paquete]]="Empaquetado","listo",PaquetesTramos_estados_1[[#This Row],[pagado]]+(PaquetesTramos_estados_1[[#This Row],[Lead Time]]-1))</f>
        <v>listo</v>
      </c>
      <c r="AR866" s="16" t="str">
        <f ca="1">IF(PaquetesTramos_estados_1[[#This Row],[estado_paquete]]="empaquetado","listo",TEXT((DAY(TODAY())-DAY(PaquetesTramos_estados_1[[#This Row],[pagado]])),"dd")&amp;" Dias")</f>
        <v>listo</v>
      </c>
      <c r="AS866" s="14" t="str">
        <f ca="1">IF(PaquetesTramos_estados_1[[#This Row],[estado_paquete]]="Empaquetado","listo",IF(NOW()&lt;PaquetesTramos_estados_1[[#This Row],[TimeLimite]],"Dentro de Tiempo","Fuera de Tiempo"))</f>
        <v>listo</v>
      </c>
      <c r="AT866" s="19" t="str">
        <f t="shared" si="13"/>
        <v>12:17</v>
      </c>
    </row>
    <row r="867" spans="1:46" x14ac:dyDescent="0.25">
      <c r="A867" s="14" t="s">
        <v>4755</v>
      </c>
      <c r="B867" s="14" t="s">
        <v>292</v>
      </c>
      <c r="C867" s="14" t="s">
        <v>36</v>
      </c>
      <c r="D867" s="14" t="s">
        <v>1</v>
      </c>
      <c r="E867" s="14" t="s">
        <v>1</v>
      </c>
      <c r="F867" s="14" t="s">
        <v>37</v>
      </c>
      <c r="G867" s="14" t="s">
        <v>30</v>
      </c>
      <c r="H867" s="14" t="s">
        <v>4756</v>
      </c>
      <c r="I867" s="14" t="s">
        <v>288</v>
      </c>
      <c r="J867" s="15">
        <v>45446</v>
      </c>
      <c r="K867" s="14" t="s">
        <v>4757</v>
      </c>
      <c r="L867" s="16">
        <v>45439.550439814811</v>
      </c>
      <c r="M867" s="16">
        <v>45439.656724537039</v>
      </c>
      <c r="N867" s="16"/>
      <c r="O867" s="14" t="s">
        <v>288</v>
      </c>
      <c r="P867" s="14" t="s">
        <v>288</v>
      </c>
      <c r="Q867" s="14" t="s">
        <v>288</v>
      </c>
      <c r="R867" s="14" t="s">
        <v>288</v>
      </c>
      <c r="S867" s="14" t="s">
        <v>288</v>
      </c>
      <c r="T867" s="14" t="s">
        <v>292</v>
      </c>
      <c r="U867" s="14" t="s">
        <v>135</v>
      </c>
      <c r="V867" s="14" t="s">
        <v>6</v>
      </c>
      <c r="W867" s="14" t="s">
        <v>36</v>
      </c>
      <c r="X867" s="14" t="s">
        <v>1</v>
      </c>
      <c r="Y867" s="14" t="s">
        <v>1</v>
      </c>
      <c r="Z867" s="14" t="s">
        <v>37</v>
      </c>
      <c r="AA867" s="14" t="s">
        <v>7</v>
      </c>
      <c r="AB867" s="14" t="s">
        <v>4758</v>
      </c>
      <c r="AC867" s="14" t="s">
        <v>8</v>
      </c>
      <c r="AD867" s="14" t="s">
        <v>9</v>
      </c>
      <c r="AE867" s="14" t="s">
        <v>36</v>
      </c>
      <c r="AF867" s="14" t="s">
        <v>290</v>
      </c>
      <c r="AG867" s="14" t="s">
        <v>291</v>
      </c>
      <c r="AH867" s="14" t="s">
        <v>4759</v>
      </c>
      <c r="AI867">
        <v>43477086</v>
      </c>
      <c r="AJ867" s="16">
        <v>45439.550439814811</v>
      </c>
      <c r="AK867">
        <v>1</v>
      </c>
      <c r="AL867">
        <v>105.76</v>
      </c>
      <c r="AM867">
        <v>19.04</v>
      </c>
      <c r="AN867">
        <v>124.8</v>
      </c>
      <c r="AO867" s="14" t="e">
        <f>VLOOKUP(PaquetesTramos_estados_1[[#This Row],[tienda_stock]],#REF!,2,0)</f>
        <v>#REF!</v>
      </c>
      <c r="AP867" s="18">
        <v>1.0138888888888888</v>
      </c>
      <c r="AQ867" s="19" t="str">
        <f>IF(PaquetesTramos_estados_1[[#This Row],[estado_paquete]]="Empaquetado","listo",PaquetesTramos_estados_1[[#This Row],[pagado]]+(PaquetesTramos_estados_1[[#This Row],[Lead Time]]-1))</f>
        <v>listo</v>
      </c>
      <c r="AR867" s="16" t="str">
        <f ca="1">IF(PaquetesTramos_estados_1[[#This Row],[estado_paquete]]="empaquetado","listo",TEXT((DAY(TODAY())-DAY(PaquetesTramos_estados_1[[#This Row],[pagado]])),"dd")&amp;" Dias")</f>
        <v>listo</v>
      </c>
      <c r="AS867" s="14" t="str">
        <f ca="1">IF(PaquetesTramos_estados_1[[#This Row],[estado_paquete]]="Empaquetado","listo",IF(NOW()&lt;PaquetesTramos_estados_1[[#This Row],[TimeLimite]],"Dentro de Tiempo","Fuera de Tiempo"))</f>
        <v>listo</v>
      </c>
      <c r="AT867" s="19" t="str">
        <f t="shared" si="13"/>
        <v>13:12</v>
      </c>
    </row>
    <row r="868" spans="1:46" x14ac:dyDescent="0.25">
      <c r="A868" s="14" t="s">
        <v>4760</v>
      </c>
      <c r="B868" s="14" t="s">
        <v>17</v>
      </c>
      <c r="C868" s="14" t="s">
        <v>5</v>
      </c>
      <c r="D868" s="14" t="s">
        <v>1</v>
      </c>
      <c r="E868" s="14" t="s">
        <v>1</v>
      </c>
      <c r="F868" s="14" t="s">
        <v>19</v>
      </c>
      <c r="G868" s="14" t="s">
        <v>3</v>
      </c>
      <c r="H868" s="14" t="s">
        <v>288</v>
      </c>
      <c r="I868" s="14" t="s">
        <v>288</v>
      </c>
      <c r="J868" s="15">
        <v>45442</v>
      </c>
      <c r="K868" s="14" t="s">
        <v>4761</v>
      </c>
      <c r="L868" s="16">
        <v>45439.57739583333</v>
      </c>
      <c r="M868" s="16"/>
      <c r="N868" s="16"/>
      <c r="O868" s="14" t="s">
        <v>288</v>
      </c>
      <c r="P868" s="14" t="s">
        <v>288</v>
      </c>
      <c r="Q868" s="14" t="s">
        <v>288</v>
      </c>
      <c r="R868" s="14" t="s">
        <v>288</v>
      </c>
      <c r="S868" s="14" t="s">
        <v>288</v>
      </c>
      <c r="T868" s="14" t="s">
        <v>17</v>
      </c>
      <c r="U868" s="14" t="s">
        <v>18</v>
      </c>
      <c r="V868" s="14" t="s">
        <v>6</v>
      </c>
      <c r="W868" s="14" t="s">
        <v>156</v>
      </c>
      <c r="X868" s="14" t="s">
        <v>46</v>
      </c>
      <c r="Y868" s="14" t="s">
        <v>157</v>
      </c>
      <c r="Z868" s="14" t="s">
        <v>158</v>
      </c>
      <c r="AA868" s="14" t="s">
        <v>56</v>
      </c>
      <c r="AB868" s="14" t="s">
        <v>4762</v>
      </c>
      <c r="AC868" s="14" t="s">
        <v>8</v>
      </c>
      <c r="AD868" s="14" t="s">
        <v>9</v>
      </c>
      <c r="AE868" s="14" t="s">
        <v>156</v>
      </c>
      <c r="AF868" s="14" t="s">
        <v>290</v>
      </c>
      <c r="AG868" s="14" t="s">
        <v>291</v>
      </c>
      <c r="AH868" s="14" t="s">
        <v>4763</v>
      </c>
      <c r="AI868">
        <v>42723064</v>
      </c>
      <c r="AJ868" s="16">
        <v>45439.57739583333</v>
      </c>
      <c r="AK868">
        <v>3</v>
      </c>
      <c r="AL868">
        <v>315.83999999999997</v>
      </c>
      <c r="AM868">
        <v>56.86</v>
      </c>
      <c r="AN868">
        <v>372.7</v>
      </c>
      <c r="AO868" s="14" t="e">
        <f>VLOOKUP(PaquetesTramos_estados_1[[#This Row],[tienda_stock]],#REF!,2,0)</f>
        <v>#REF!</v>
      </c>
      <c r="AP868" s="18">
        <v>1.0138888888888888</v>
      </c>
      <c r="AQ868" s="19">
        <f>IF(PaquetesTramos_estados_1[[#This Row],[estado_paquete]]="Empaquetado","listo",PaquetesTramos_estados_1[[#This Row],[pagado]]+(PaquetesTramos_estados_1[[#This Row],[Lead Time]]-1))</f>
        <v>45439.591284722221</v>
      </c>
      <c r="AR868" s="16" t="e">
        <f ca="1">IF(PaquetesTramos_estados_1[[#This Row],[estado_paquete]]="empaquetado","listo",TEXT((DAY(TODAY())-DAY(PaquetesTramos_estados_1[[#This Row],[pagado]])),"dd")&amp;" Dias")</f>
        <v>#VALUE!</v>
      </c>
      <c r="AS8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68" s="19" t="str">
        <f t="shared" si="13"/>
        <v>13:51</v>
      </c>
    </row>
    <row r="869" spans="1:46" x14ac:dyDescent="0.25">
      <c r="A869" s="14" t="s">
        <v>4764</v>
      </c>
      <c r="B869" s="14" t="s">
        <v>292</v>
      </c>
      <c r="C869" s="14" t="s">
        <v>156</v>
      </c>
      <c r="D869" s="14" t="s">
        <v>46</v>
      </c>
      <c r="E869" s="14" t="s">
        <v>157</v>
      </c>
      <c r="F869" s="14" t="s">
        <v>158</v>
      </c>
      <c r="G869" s="14" t="s">
        <v>35</v>
      </c>
      <c r="H869" s="14" t="s">
        <v>288</v>
      </c>
      <c r="I869" s="14" t="s">
        <v>288</v>
      </c>
      <c r="J869" s="15">
        <v>45442</v>
      </c>
      <c r="K869" s="14" t="s">
        <v>4765</v>
      </c>
      <c r="L869" s="16">
        <v>45439.57739583333</v>
      </c>
      <c r="M869" s="16">
        <v>45439.699340277781</v>
      </c>
      <c r="N869" s="16"/>
      <c r="O869" s="14" t="s">
        <v>288</v>
      </c>
      <c r="P869" s="14" t="s">
        <v>288</v>
      </c>
      <c r="Q869" s="14" t="s">
        <v>288</v>
      </c>
      <c r="R869" s="14" t="s">
        <v>288</v>
      </c>
      <c r="S869" s="14" t="s">
        <v>288</v>
      </c>
      <c r="T869" s="14" t="s">
        <v>292</v>
      </c>
      <c r="U869" s="14" t="s">
        <v>5</v>
      </c>
      <c r="V869" s="14" t="s">
        <v>6</v>
      </c>
      <c r="W869" s="14" t="s">
        <v>156</v>
      </c>
      <c r="X869" s="14" t="s">
        <v>46</v>
      </c>
      <c r="Y869" s="14" t="s">
        <v>157</v>
      </c>
      <c r="Z869" s="14" t="s">
        <v>158</v>
      </c>
      <c r="AA869" s="14" t="s">
        <v>56</v>
      </c>
      <c r="AB869" s="14" t="s">
        <v>4762</v>
      </c>
      <c r="AC869" s="14" t="s">
        <v>8</v>
      </c>
      <c r="AD869" s="14" t="s">
        <v>9</v>
      </c>
      <c r="AE869" s="14" t="s">
        <v>156</v>
      </c>
      <c r="AF869" s="14" t="s">
        <v>290</v>
      </c>
      <c r="AG869" s="14" t="s">
        <v>291</v>
      </c>
      <c r="AH869" s="14" t="s">
        <v>4763</v>
      </c>
      <c r="AI869">
        <v>42723064</v>
      </c>
      <c r="AJ869" s="16">
        <v>45439.57739583333</v>
      </c>
      <c r="AK869">
        <v>3</v>
      </c>
      <c r="AL869">
        <v>315.83999999999997</v>
      </c>
      <c r="AM869">
        <v>56.86</v>
      </c>
      <c r="AN869">
        <v>372.7</v>
      </c>
      <c r="AO869" s="14" t="e">
        <f>VLOOKUP(PaquetesTramos_estados_1[[#This Row],[tienda_stock]],#REF!,2,0)</f>
        <v>#REF!</v>
      </c>
      <c r="AP869" s="18">
        <v>1.0138888888888888</v>
      </c>
      <c r="AQ869" s="19" t="str">
        <f>IF(PaquetesTramos_estados_1[[#This Row],[estado_paquete]]="Empaquetado","listo",PaquetesTramos_estados_1[[#This Row],[pagado]]+(PaquetesTramos_estados_1[[#This Row],[Lead Time]]-1))</f>
        <v>listo</v>
      </c>
      <c r="AR869" s="16" t="str">
        <f ca="1">IF(PaquetesTramos_estados_1[[#This Row],[estado_paquete]]="empaquetado","listo",TEXT((DAY(TODAY())-DAY(PaquetesTramos_estados_1[[#This Row],[pagado]])),"dd")&amp;" Dias")</f>
        <v>listo</v>
      </c>
      <c r="AS869" s="14" t="str">
        <f ca="1">IF(PaquetesTramos_estados_1[[#This Row],[estado_paquete]]="Empaquetado","listo",IF(NOW()&lt;PaquetesTramos_estados_1[[#This Row],[TimeLimite]],"Dentro de Tiempo","Fuera de Tiempo"))</f>
        <v>listo</v>
      </c>
      <c r="AT869" s="19" t="str">
        <f t="shared" si="13"/>
        <v>13:51</v>
      </c>
    </row>
    <row r="870" spans="1:46" x14ac:dyDescent="0.25">
      <c r="A870" s="14" t="s">
        <v>4766</v>
      </c>
      <c r="B870" s="14" t="s">
        <v>292</v>
      </c>
      <c r="C870" s="14" t="s">
        <v>305</v>
      </c>
      <c r="D870" s="14" t="s">
        <v>29</v>
      </c>
      <c r="E870" s="14" t="s">
        <v>236</v>
      </c>
      <c r="F870" s="14" t="s">
        <v>235</v>
      </c>
      <c r="G870" s="14" t="s">
        <v>35</v>
      </c>
      <c r="H870" s="14" t="s">
        <v>288</v>
      </c>
      <c r="I870" s="14" t="s">
        <v>288</v>
      </c>
      <c r="J870" s="15">
        <v>45444</v>
      </c>
      <c r="K870" s="14" t="s">
        <v>4767</v>
      </c>
      <c r="L870" s="16">
        <v>45439.595983796295</v>
      </c>
      <c r="M870" s="16">
        <v>45439.860312500001</v>
      </c>
      <c r="N870" s="16"/>
      <c r="O870" s="14" t="s">
        <v>288</v>
      </c>
      <c r="P870" s="14" t="s">
        <v>288</v>
      </c>
      <c r="Q870" s="14" t="s">
        <v>288</v>
      </c>
      <c r="R870" s="14" t="s">
        <v>288</v>
      </c>
      <c r="S870" s="14" t="s">
        <v>288</v>
      </c>
      <c r="T870" s="14" t="s">
        <v>292</v>
      </c>
      <c r="U870" s="14" t="s">
        <v>5</v>
      </c>
      <c r="V870" s="14" t="s">
        <v>6</v>
      </c>
      <c r="W870" s="14" t="s">
        <v>305</v>
      </c>
      <c r="X870" s="14" t="s">
        <v>29</v>
      </c>
      <c r="Y870" s="14" t="s">
        <v>236</v>
      </c>
      <c r="Z870" s="14" t="s">
        <v>235</v>
      </c>
      <c r="AA870" s="14" t="s">
        <v>7</v>
      </c>
      <c r="AB870" s="14" t="s">
        <v>4768</v>
      </c>
      <c r="AC870" s="14" t="s">
        <v>8</v>
      </c>
      <c r="AD870" s="14" t="s">
        <v>32</v>
      </c>
      <c r="AE870" s="14" t="s">
        <v>5</v>
      </c>
      <c r="AF870" s="14" t="s">
        <v>290</v>
      </c>
      <c r="AG870" s="14" t="s">
        <v>291</v>
      </c>
      <c r="AH870" s="14" t="s">
        <v>4769</v>
      </c>
      <c r="AI870">
        <v>47085591</v>
      </c>
      <c r="AJ870" s="16">
        <v>45439.595983796295</v>
      </c>
      <c r="AK870">
        <v>1</v>
      </c>
      <c r="AL870">
        <v>133.05000000000001</v>
      </c>
      <c r="AM870">
        <v>23.95</v>
      </c>
      <c r="AN870">
        <v>157</v>
      </c>
      <c r="AO870" s="14" t="e">
        <f>VLOOKUP(PaquetesTramos_estados_1[[#This Row],[tienda_stock]],#REF!,2,0)</f>
        <v>#REF!</v>
      </c>
      <c r="AP870" s="18">
        <v>1.0138888888888888</v>
      </c>
      <c r="AQ870" s="19" t="str">
        <f>IF(PaquetesTramos_estados_1[[#This Row],[estado_paquete]]="Empaquetado","listo",PaquetesTramos_estados_1[[#This Row],[pagado]]+(PaquetesTramos_estados_1[[#This Row],[Lead Time]]-1))</f>
        <v>listo</v>
      </c>
      <c r="AR870" s="16" t="str">
        <f ca="1">IF(PaquetesTramos_estados_1[[#This Row],[estado_paquete]]="empaquetado","listo",TEXT((DAY(TODAY())-DAY(PaquetesTramos_estados_1[[#This Row],[pagado]])),"dd")&amp;" Dias")</f>
        <v>listo</v>
      </c>
      <c r="AS870" s="14" t="str">
        <f ca="1">IF(PaquetesTramos_estados_1[[#This Row],[estado_paquete]]="Empaquetado","listo",IF(NOW()&lt;PaquetesTramos_estados_1[[#This Row],[TimeLimite]],"Dentro de Tiempo","Fuera de Tiempo"))</f>
        <v>listo</v>
      </c>
      <c r="AT870" s="19" t="str">
        <f t="shared" si="13"/>
        <v>14:18</v>
      </c>
    </row>
    <row r="871" spans="1:46" x14ac:dyDescent="0.25">
      <c r="A871" s="14" t="s">
        <v>4810</v>
      </c>
      <c r="B871" s="14" t="s">
        <v>17</v>
      </c>
      <c r="C871" s="14" t="s">
        <v>5</v>
      </c>
      <c r="D871" s="14" t="s">
        <v>1</v>
      </c>
      <c r="E871" s="14" t="s">
        <v>1</v>
      </c>
      <c r="F871" s="14" t="s">
        <v>19</v>
      </c>
      <c r="G871" s="14" t="s">
        <v>3</v>
      </c>
      <c r="H871" s="14" t="s">
        <v>288</v>
      </c>
      <c r="I871" s="14" t="s">
        <v>288</v>
      </c>
      <c r="J871" s="15">
        <v>45443</v>
      </c>
      <c r="K871" s="14" t="s">
        <v>4811</v>
      </c>
      <c r="L871" s="16">
        <v>45439.676006944443</v>
      </c>
      <c r="M871" s="16"/>
      <c r="N871" s="16"/>
      <c r="O871" s="14" t="s">
        <v>288</v>
      </c>
      <c r="P871" s="14" t="s">
        <v>288</v>
      </c>
      <c r="Q871" s="14" t="s">
        <v>288</v>
      </c>
      <c r="R871" s="14" t="s">
        <v>288</v>
      </c>
      <c r="S871" s="14" t="s">
        <v>288</v>
      </c>
      <c r="T871" s="14" t="s">
        <v>17</v>
      </c>
      <c r="U871" s="14" t="s">
        <v>18</v>
      </c>
      <c r="V871" s="14" t="s">
        <v>87</v>
      </c>
      <c r="W871" s="14" t="s">
        <v>288</v>
      </c>
      <c r="X871" s="14" t="s">
        <v>288</v>
      </c>
      <c r="Y871" s="14" t="s">
        <v>288</v>
      </c>
      <c r="Z871" s="14" t="s">
        <v>288</v>
      </c>
      <c r="AA871" s="14" t="s">
        <v>56</v>
      </c>
      <c r="AB871" s="14" t="s">
        <v>4812</v>
      </c>
      <c r="AC871" s="14" t="s">
        <v>8</v>
      </c>
      <c r="AD871" s="14" t="s">
        <v>32</v>
      </c>
      <c r="AE871" s="14" t="s">
        <v>5</v>
      </c>
      <c r="AF871" s="14" t="s">
        <v>290</v>
      </c>
      <c r="AG871" s="14" t="s">
        <v>291</v>
      </c>
      <c r="AH871" s="14" t="s">
        <v>4813</v>
      </c>
      <c r="AI871">
        <v>9894274</v>
      </c>
      <c r="AJ871" s="16">
        <v>45439.676006944443</v>
      </c>
      <c r="AK871">
        <v>2</v>
      </c>
      <c r="AL871">
        <v>292.55</v>
      </c>
      <c r="AM871">
        <v>52.65</v>
      </c>
      <c r="AN871">
        <v>345.2</v>
      </c>
      <c r="AO871" s="14" t="e">
        <f>VLOOKUP(PaquetesTramos_estados_1[[#This Row],[tienda_stock]],#REF!,2,0)</f>
        <v>#REF!</v>
      </c>
      <c r="AP871" s="18">
        <v>1.0138888888888888</v>
      </c>
      <c r="AQ871" s="19">
        <f>IF(PaquetesTramos_estados_1[[#This Row],[estado_paquete]]="Empaquetado","listo",PaquetesTramos_estados_1[[#This Row],[pagado]]+(PaquetesTramos_estados_1[[#This Row],[Lead Time]]-1))</f>
        <v>45439.689895833333</v>
      </c>
      <c r="AR871" s="16" t="e">
        <f ca="1">IF(PaquetesTramos_estados_1[[#This Row],[estado_paquete]]="empaquetado","listo",TEXT((DAY(TODAY())-DAY(PaquetesTramos_estados_1[[#This Row],[pagado]])),"dd")&amp;" Dias")</f>
        <v>#VALUE!</v>
      </c>
      <c r="AS8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871" s="19" t="str">
        <f t="shared" si="13"/>
        <v>16:13</v>
      </c>
    </row>
    <row r="872" spans="1:46" x14ac:dyDescent="0.25">
      <c r="A872" s="14" t="s">
        <v>4814</v>
      </c>
      <c r="B872" s="14" t="s">
        <v>292</v>
      </c>
      <c r="C872" s="14" t="s">
        <v>288</v>
      </c>
      <c r="D872" s="14" t="s">
        <v>64</v>
      </c>
      <c r="E872" s="14" t="s">
        <v>4815</v>
      </c>
      <c r="F872" s="14" t="s">
        <v>4815</v>
      </c>
      <c r="G872" s="14" t="s">
        <v>30</v>
      </c>
      <c r="H872" s="14" t="s">
        <v>288</v>
      </c>
      <c r="I872" s="14" t="s">
        <v>288</v>
      </c>
      <c r="J872" s="15">
        <v>45443</v>
      </c>
      <c r="K872" s="14" t="s">
        <v>4816</v>
      </c>
      <c r="L872" s="16">
        <v>45439.676006944443</v>
      </c>
      <c r="M872" s="16">
        <v>45439.930763888886</v>
      </c>
      <c r="N872" s="16"/>
      <c r="O872" s="14" t="s">
        <v>288</v>
      </c>
      <c r="P872" s="14" t="s">
        <v>288</v>
      </c>
      <c r="Q872" s="14" t="s">
        <v>288</v>
      </c>
      <c r="R872" s="14" t="s">
        <v>288</v>
      </c>
      <c r="S872" s="14" t="s">
        <v>288</v>
      </c>
      <c r="T872" s="14" t="s">
        <v>292</v>
      </c>
      <c r="U872" s="14" t="s">
        <v>5</v>
      </c>
      <c r="V872" s="14" t="s">
        <v>87</v>
      </c>
      <c r="W872" s="14" t="s">
        <v>288</v>
      </c>
      <c r="X872" s="14" t="s">
        <v>288</v>
      </c>
      <c r="Y872" s="14" t="s">
        <v>288</v>
      </c>
      <c r="Z872" s="14" t="s">
        <v>288</v>
      </c>
      <c r="AA872" s="14" t="s">
        <v>56</v>
      </c>
      <c r="AB872" s="14" t="s">
        <v>4812</v>
      </c>
      <c r="AC872" s="14" t="s">
        <v>8</v>
      </c>
      <c r="AD872" s="14" t="s">
        <v>32</v>
      </c>
      <c r="AE872" s="14" t="s">
        <v>5</v>
      </c>
      <c r="AF872" s="14" t="s">
        <v>290</v>
      </c>
      <c r="AG872" s="14" t="s">
        <v>291</v>
      </c>
      <c r="AH872" s="14" t="s">
        <v>4813</v>
      </c>
      <c r="AI872">
        <v>9894274</v>
      </c>
      <c r="AJ872" s="16">
        <v>45439.676006944443</v>
      </c>
      <c r="AK872">
        <v>2</v>
      </c>
      <c r="AL872">
        <v>292.55</v>
      </c>
      <c r="AM872">
        <v>52.65</v>
      </c>
      <c r="AN872">
        <v>345.2</v>
      </c>
      <c r="AO872" s="14" t="e">
        <f>VLOOKUP(PaquetesTramos_estados_1[[#This Row],[tienda_stock]],#REF!,2,0)</f>
        <v>#REF!</v>
      </c>
      <c r="AP872" s="18">
        <v>1.0138888888888888</v>
      </c>
      <c r="AQ872" s="19" t="str">
        <f>IF(PaquetesTramos_estados_1[[#This Row],[estado_paquete]]="Empaquetado","listo",PaquetesTramos_estados_1[[#This Row],[pagado]]+(PaquetesTramos_estados_1[[#This Row],[Lead Time]]-1))</f>
        <v>listo</v>
      </c>
      <c r="AR872" s="16" t="str">
        <f ca="1">IF(PaquetesTramos_estados_1[[#This Row],[estado_paquete]]="empaquetado","listo",TEXT((DAY(TODAY())-DAY(PaquetesTramos_estados_1[[#This Row],[pagado]])),"dd")&amp;" Dias")</f>
        <v>listo</v>
      </c>
      <c r="AS872" s="14" t="str">
        <f ca="1">IF(PaquetesTramos_estados_1[[#This Row],[estado_paquete]]="Empaquetado","listo",IF(NOW()&lt;PaquetesTramos_estados_1[[#This Row],[TimeLimite]],"Dentro de Tiempo","Fuera de Tiempo"))</f>
        <v>listo</v>
      </c>
      <c r="AT872" s="19" t="str">
        <f t="shared" si="13"/>
        <v>16:13</v>
      </c>
    </row>
    <row r="873" spans="1:46" x14ac:dyDescent="0.25">
      <c r="A873" s="14" t="s">
        <v>4817</v>
      </c>
      <c r="B873" s="14" t="s">
        <v>17</v>
      </c>
      <c r="C873" s="14" t="s">
        <v>5</v>
      </c>
      <c r="D873" s="14" t="s">
        <v>1</v>
      </c>
      <c r="E873" s="14" t="s">
        <v>1</v>
      </c>
      <c r="F873" s="14" t="s">
        <v>19</v>
      </c>
      <c r="G873" s="14" t="s">
        <v>3</v>
      </c>
      <c r="H873" s="14" t="s">
        <v>288</v>
      </c>
      <c r="I873" s="14" t="s">
        <v>288</v>
      </c>
      <c r="J873" s="15">
        <v>45443</v>
      </c>
      <c r="K873" s="14" t="s">
        <v>4809</v>
      </c>
      <c r="L873" s="16">
        <v>45439.706886574073</v>
      </c>
      <c r="M873" s="16"/>
      <c r="N873" s="16"/>
      <c r="O873" s="14" t="s">
        <v>288</v>
      </c>
      <c r="P873" s="14" t="s">
        <v>288</v>
      </c>
      <c r="Q873" s="14" t="s">
        <v>288</v>
      </c>
      <c r="R873" s="14" t="s">
        <v>288</v>
      </c>
      <c r="S873" s="14" t="s">
        <v>288</v>
      </c>
      <c r="T873" s="14" t="s">
        <v>17</v>
      </c>
      <c r="U873" s="14" t="s">
        <v>18</v>
      </c>
      <c r="V873" s="14" t="s">
        <v>6</v>
      </c>
      <c r="W873" s="14" t="s">
        <v>154</v>
      </c>
      <c r="X873" s="14" t="s">
        <v>91</v>
      </c>
      <c r="Y873" s="14" t="s">
        <v>91</v>
      </c>
      <c r="Z873" s="14" t="s">
        <v>91</v>
      </c>
      <c r="AA873" s="14" t="s">
        <v>56</v>
      </c>
      <c r="AB873" s="14" t="s">
        <v>4015</v>
      </c>
      <c r="AC873" s="14" t="s">
        <v>8</v>
      </c>
      <c r="AD873" s="14" t="s">
        <v>9</v>
      </c>
      <c r="AE873" s="14" t="s">
        <v>154</v>
      </c>
      <c r="AF873" s="14" t="s">
        <v>290</v>
      </c>
      <c r="AG873" s="14" t="s">
        <v>291</v>
      </c>
      <c r="AH873" s="14" t="s">
        <v>181</v>
      </c>
      <c r="AI873">
        <v>29593872</v>
      </c>
      <c r="AJ873" s="16">
        <v>45439.706886574073</v>
      </c>
      <c r="AK873">
        <v>2</v>
      </c>
      <c r="AL873">
        <v>173.05</v>
      </c>
      <c r="AM873">
        <v>31.15</v>
      </c>
      <c r="AN873">
        <v>204.2</v>
      </c>
      <c r="AO873" s="14" t="e">
        <f>VLOOKUP(PaquetesTramos_estados_1[[#This Row],[tienda_stock]],#REF!,2,0)</f>
        <v>#REF!</v>
      </c>
      <c r="AP873" s="18">
        <v>1.0138888888888888</v>
      </c>
      <c r="AQ873" s="19">
        <f>IF(PaquetesTramos_estados_1[[#This Row],[estado_paquete]]="Empaquetado","listo",PaquetesTramos_estados_1[[#This Row],[pagado]]+(PaquetesTramos_estados_1[[#This Row],[Lead Time]]-1))</f>
        <v>45439.720775462964</v>
      </c>
      <c r="AR873" s="16" t="e">
        <f ca="1">IF(PaquetesTramos_estados_1[[#This Row],[estado_paquete]]="empaquetado","listo",TEXT((DAY(TODAY())-DAY(PaquetesTramos_estados_1[[#This Row],[pagado]])),"dd")&amp;" Dias")</f>
        <v>#VALUE!</v>
      </c>
      <c r="AS8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873" s="19" t="str">
        <f t="shared" si="13"/>
        <v>16:57</v>
      </c>
    </row>
    <row r="874" spans="1:46" x14ac:dyDescent="0.25">
      <c r="A874" s="14" t="s">
        <v>4818</v>
      </c>
      <c r="B874" s="14" t="s">
        <v>292</v>
      </c>
      <c r="C874" s="14" t="s">
        <v>95</v>
      </c>
      <c r="D874" s="14" t="s">
        <v>96</v>
      </c>
      <c r="E874" s="14" t="s">
        <v>97</v>
      </c>
      <c r="F874" s="14" t="s">
        <v>98</v>
      </c>
      <c r="G874" s="14" t="s">
        <v>35</v>
      </c>
      <c r="H874" s="14" t="s">
        <v>288</v>
      </c>
      <c r="I874" s="14" t="s">
        <v>288</v>
      </c>
      <c r="J874" s="15">
        <v>45444</v>
      </c>
      <c r="K874" s="14" t="s">
        <v>4819</v>
      </c>
      <c r="L874" s="16">
        <v>45439.663206018522</v>
      </c>
      <c r="M874" s="16">
        <v>45439.853703703702</v>
      </c>
      <c r="N874" s="16"/>
      <c r="O874" s="14" t="s">
        <v>288</v>
      </c>
      <c r="P874" s="14" t="s">
        <v>288</v>
      </c>
      <c r="Q874" s="14" t="s">
        <v>288</v>
      </c>
      <c r="R874" s="14" t="s">
        <v>288</v>
      </c>
      <c r="S874" s="14" t="s">
        <v>288</v>
      </c>
      <c r="T874" s="14" t="s">
        <v>292</v>
      </c>
      <c r="U874" s="14" t="s">
        <v>5</v>
      </c>
      <c r="V874" s="14" t="s">
        <v>6</v>
      </c>
      <c r="W874" s="14" t="s">
        <v>95</v>
      </c>
      <c r="X874" s="14" t="s">
        <v>96</v>
      </c>
      <c r="Y874" s="14" t="s">
        <v>97</v>
      </c>
      <c r="Z874" s="14" t="s">
        <v>98</v>
      </c>
      <c r="AA874" s="14" t="s">
        <v>7</v>
      </c>
      <c r="AB874" s="14" t="s">
        <v>4820</v>
      </c>
      <c r="AC874" s="14" t="s">
        <v>8</v>
      </c>
      <c r="AD874" s="14" t="s">
        <v>88</v>
      </c>
      <c r="AE874" s="14" t="s">
        <v>5</v>
      </c>
      <c r="AF874" s="14" t="s">
        <v>290</v>
      </c>
      <c r="AG874" s="14" t="s">
        <v>291</v>
      </c>
      <c r="AH874" s="14" t="s">
        <v>4821</v>
      </c>
      <c r="AI874">
        <v>70080105</v>
      </c>
      <c r="AJ874" s="16">
        <v>45439.663206018522</v>
      </c>
      <c r="AK874">
        <v>3</v>
      </c>
      <c r="AL874">
        <v>165.33</v>
      </c>
      <c r="AM874">
        <v>29.77</v>
      </c>
      <c r="AN874">
        <v>195.1</v>
      </c>
      <c r="AO874" s="14" t="e">
        <f>VLOOKUP(PaquetesTramos_estados_1[[#This Row],[tienda_stock]],#REF!,2,0)</f>
        <v>#REF!</v>
      </c>
      <c r="AP874" s="18">
        <v>1.0138888888888888</v>
      </c>
      <c r="AQ874" s="19" t="str">
        <f>IF(PaquetesTramos_estados_1[[#This Row],[estado_paquete]]="Empaquetado","listo",PaquetesTramos_estados_1[[#This Row],[pagado]]+(PaquetesTramos_estados_1[[#This Row],[Lead Time]]-1))</f>
        <v>listo</v>
      </c>
      <c r="AR874" s="16" t="str">
        <f ca="1">IF(PaquetesTramos_estados_1[[#This Row],[estado_paquete]]="empaquetado","listo",TEXT((DAY(TODAY())-DAY(PaquetesTramos_estados_1[[#This Row],[pagado]])),"dd")&amp;" Dias")</f>
        <v>listo</v>
      </c>
      <c r="AS874" s="14" t="str">
        <f ca="1">IF(PaquetesTramos_estados_1[[#This Row],[estado_paquete]]="Empaquetado","listo",IF(NOW()&lt;PaquetesTramos_estados_1[[#This Row],[TimeLimite]],"Dentro de Tiempo","Fuera de Tiempo"))</f>
        <v>listo</v>
      </c>
      <c r="AT874" s="19" t="str">
        <f t="shared" si="13"/>
        <v>15:55</v>
      </c>
    </row>
    <row r="875" spans="1:46" x14ac:dyDescent="0.25">
      <c r="A875" s="14" t="s">
        <v>4822</v>
      </c>
      <c r="B875" s="14" t="s">
        <v>292</v>
      </c>
      <c r="C875" s="14" t="s">
        <v>5</v>
      </c>
      <c r="D875" s="14" t="s">
        <v>1</v>
      </c>
      <c r="E875" s="14" t="s">
        <v>1</v>
      </c>
      <c r="F875" s="14" t="s">
        <v>19</v>
      </c>
      <c r="G875" s="14" t="s">
        <v>437</v>
      </c>
      <c r="H875" s="14" t="s">
        <v>288</v>
      </c>
      <c r="I875" s="14" t="s">
        <v>288</v>
      </c>
      <c r="J875" s="15">
        <v>45446</v>
      </c>
      <c r="K875" s="14" t="s">
        <v>4823</v>
      </c>
      <c r="L875" s="16">
        <v>45439.723298611112</v>
      </c>
      <c r="M875" s="16">
        <v>45439.762754629628</v>
      </c>
      <c r="N875" s="16"/>
      <c r="O875" s="14" t="s">
        <v>288</v>
      </c>
      <c r="P875" s="14" t="s">
        <v>288</v>
      </c>
      <c r="Q875" s="14" t="s">
        <v>288</v>
      </c>
      <c r="R875" s="14" t="s">
        <v>288</v>
      </c>
      <c r="S875" s="14" t="s">
        <v>288</v>
      </c>
      <c r="T875" s="14" t="s">
        <v>292</v>
      </c>
      <c r="U875" s="14" t="s">
        <v>182</v>
      </c>
      <c r="V875" s="14" t="s">
        <v>6</v>
      </c>
      <c r="W875" s="14" t="s">
        <v>135</v>
      </c>
      <c r="X875" s="14" t="s">
        <v>81</v>
      </c>
      <c r="Y875" s="14" t="s">
        <v>185</v>
      </c>
      <c r="Z875" s="14" t="s">
        <v>186</v>
      </c>
      <c r="AA875" s="14" t="s">
        <v>7</v>
      </c>
      <c r="AB875" s="14" t="s">
        <v>4824</v>
      </c>
      <c r="AC875" s="14" t="s">
        <v>8</v>
      </c>
      <c r="AD875" s="14" t="s">
        <v>32</v>
      </c>
      <c r="AE875" s="14" t="s">
        <v>5</v>
      </c>
      <c r="AF875" s="14" t="s">
        <v>290</v>
      </c>
      <c r="AG875" s="14" t="s">
        <v>291</v>
      </c>
      <c r="AH875" s="14" t="s">
        <v>4825</v>
      </c>
      <c r="AI875">
        <v>73091309</v>
      </c>
      <c r="AJ875" s="16">
        <v>45439.723298611112</v>
      </c>
      <c r="AK875">
        <v>1</v>
      </c>
      <c r="AL875">
        <v>46.44</v>
      </c>
      <c r="AM875">
        <v>8.36</v>
      </c>
      <c r="AN875">
        <v>54.8</v>
      </c>
      <c r="AO875" s="14" t="e">
        <f>VLOOKUP(PaquetesTramos_estados_1[[#This Row],[tienda_stock]],#REF!,2,0)</f>
        <v>#REF!</v>
      </c>
      <c r="AP875" s="18">
        <v>1.0138888888888888</v>
      </c>
      <c r="AQ875" s="19" t="str">
        <f>IF(PaquetesTramos_estados_1[[#This Row],[estado_paquete]]="Empaquetado","listo",PaquetesTramos_estados_1[[#This Row],[pagado]]+(PaquetesTramos_estados_1[[#This Row],[Lead Time]]-1))</f>
        <v>listo</v>
      </c>
      <c r="AR875" s="16" t="str">
        <f ca="1">IF(PaquetesTramos_estados_1[[#This Row],[estado_paquete]]="empaquetado","listo",TEXT((DAY(TODAY())-DAY(PaquetesTramos_estados_1[[#This Row],[pagado]])),"dd")&amp;" Dias")</f>
        <v>listo</v>
      </c>
      <c r="AS875" s="14" t="str">
        <f ca="1">IF(PaquetesTramos_estados_1[[#This Row],[estado_paquete]]="Empaquetado","listo",IF(NOW()&lt;PaquetesTramos_estados_1[[#This Row],[TimeLimite]],"Dentro de Tiempo","Fuera de Tiempo"))</f>
        <v>listo</v>
      </c>
      <c r="AT875" s="19" t="str">
        <f t="shared" si="13"/>
        <v>17:21</v>
      </c>
    </row>
    <row r="876" spans="1:46" x14ac:dyDescent="0.25">
      <c r="A876" s="14" t="s">
        <v>4826</v>
      </c>
      <c r="B876" s="14" t="s">
        <v>292</v>
      </c>
      <c r="C876" s="14" t="s">
        <v>120</v>
      </c>
      <c r="D876" s="14" t="s">
        <v>1</v>
      </c>
      <c r="E876" s="14" t="s">
        <v>1</v>
      </c>
      <c r="F876" s="14" t="s">
        <v>121</v>
      </c>
      <c r="G876" s="14" t="s">
        <v>30</v>
      </c>
      <c r="H876" s="14" t="s">
        <v>4827</v>
      </c>
      <c r="I876" s="14" t="s">
        <v>288</v>
      </c>
      <c r="J876" s="15">
        <v>45443</v>
      </c>
      <c r="K876" s="14" t="s">
        <v>4828</v>
      </c>
      <c r="L876" s="16">
        <v>45439.770497685182</v>
      </c>
      <c r="M876" s="16">
        <v>45439.830405092594</v>
      </c>
      <c r="N876" s="16"/>
      <c r="O876" s="14" t="s">
        <v>288</v>
      </c>
      <c r="P876" s="14" t="s">
        <v>288</v>
      </c>
      <c r="Q876" s="14" t="s">
        <v>288</v>
      </c>
      <c r="R876" s="14" t="s">
        <v>288</v>
      </c>
      <c r="S876" s="14" t="s">
        <v>288</v>
      </c>
      <c r="T876" s="14" t="s">
        <v>292</v>
      </c>
      <c r="U876" s="14" t="s">
        <v>968</v>
      </c>
      <c r="V876" s="14" t="s">
        <v>6</v>
      </c>
      <c r="W876" s="14" t="s">
        <v>120</v>
      </c>
      <c r="X876" s="14" t="s">
        <v>1</v>
      </c>
      <c r="Y876" s="14" t="s">
        <v>1</v>
      </c>
      <c r="Z876" s="14" t="s">
        <v>121</v>
      </c>
      <c r="AA876" s="14" t="s">
        <v>7</v>
      </c>
      <c r="AB876" s="14" t="s">
        <v>4829</v>
      </c>
      <c r="AC876" s="14" t="s">
        <v>8</v>
      </c>
      <c r="AD876" s="14" t="s">
        <v>32</v>
      </c>
      <c r="AE876" s="14" t="s">
        <v>5</v>
      </c>
      <c r="AF876" s="14" t="s">
        <v>290</v>
      </c>
      <c r="AG876" s="14" t="s">
        <v>291</v>
      </c>
      <c r="AH876" s="14" t="s">
        <v>4830</v>
      </c>
      <c r="AI876">
        <v>70369930</v>
      </c>
      <c r="AJ876" s="16">
        <v>45439.770497685182</v>
      </c>
      <c r="AK876">
        <v>1</v>
      </c>
      <c r="AL876">
        <v>37.96</v>
      </c>
      <c r="AM876">
        <v>6.84</v>
      </c>
      <c r="AN876">
        <v>44.8</v>
      </c>
      <c r="AO876" s="14" t="e">
        <f>VLOOKUP(PaquetesTramos_estados_1[[#This Row],[tienda_stock]],#REF!,2,0)</f>
        <v>#REF!</v>
      </c>
      <c r="AP876" s="18">
        <v>1.0138888888888888</v>
      </c>
      <c r="AQ876" s="19" t="str">
        <f>IF(PaquetesTramos_estados_1[[#This Row],[estado_paquete]]="Empaquetado","listo",PaquetesTramos_estados_1[[#This Row],[pagado]]+(PaquetesTramos_estados_1[[#This Row],[Lead Time]]-1))</f>
        <v>listo</v>
      </c>
      <c r="AR876" s="16" t="str">
        <f ca="1">IF(PaquetesTramos_estados_1[[#This Row],[estado_paquete]]="empaquetado","listo",TEXT((DAY(TODAY())-DAY(PaquetesTramos_estados_1[[#This Row],[pagado]])),"dd")&amp;" Dias")</f>
        <v>listo</v>
      </c>
      <c r="AS876" s="14" t="str">
        <f ca="1">IF(PaquetesTramos_estados_1[[#This Row],[estado_paquete]]="Empaquetado","listo",IF(NOW()&lt;PaquetesTramos_estados_1[[#This Row],[TimeLimite]],"Dentro de Tiempo","Fuera de Tiempo"))</f>
        <v>listo</v>
      </c>
      <c r="AT876" s="19" t="str">
        <f t="shared" si="13"/>
        <v>18:29</v>
      </c>
    </row>
    <row r="877" spans="1:46" x14ac:dyDescent="0.25">
      <c r="A877" s="14" t="s">
        <v>4831</v>
      </c>
      <c r="B877" s="14" t="s">
        <v>292</v>
      </c>
      <c r="C877" s="14" t="s">
        <v>288</v>
      </c>
      <c r="D877" s="14" t="s">
        <v>1</v>
      </c>
      <c r="E877" s="14" t="s">
        <v>1</v>
      </c>
      <c r="F877" s="14" t="s">
        <v>2</v>
      </c>
      <c r="G877" s="14" t="s">
        <v>89</v>
      </c>
      <c r="H877" s="14" t="s">
        <v>288</v>
      </c>
      <c r="I877" s="14" t="s">
        <v>288</v>
      </c>
      <c r="J877" s="15">
        <v>45440</v>
      </c>
      <c r="K877" s="14" t="s">
        <v>4832</v>
      </c>
      <c r="L877" s="16">
        <v>45439.785914351851</v>
      </c>
      <c r="M877" s="16">
        <v>45440.167314814818</v>
      </c>
      <c r="N877" s="16"/>
      <c r="O877" s="14" t="s">
        <v>288</v>
      </c>
      <c r="P877" s="14" t="s">
        <v>288</v>
      </c>
      <c r="Q877" s="14" t="s">
        <v>288</v>
      </c>
      <c r="R877" s="14" t="s">
        <v>288</v>
      </c>
      <c r="S877" s="14" t="s">
        <v>288</v>
      </c>
      <c r="T877" s="14" t="s">
        <v>292</v>
      </c>
      <c r="U877" s="14" t="s">
        <v>5</v>
      </c>
      <c r="V877" s="14" t="s">
        <v>87</v>
      </c>
      <c r="W877" s="14" t="s">
        <v>288</v>
      </c>
      <c r="X877" s="14" t="s">
        <v>288</v>
      </c>
      <c r="Y877" s="14" t="s">
        <v>288</v>
      </c>
      <c r="Z877" s="14" t="s">
        <v>288</v>
      </c>
      <c r="AA877" s="14" t="s">
        <v>7</v>
      </c>
      <c r="AB877" s="14" t="s">
        <v>4833</v>
      </c>
      <c r="AC877" s="14" t="s">
        <v>8</v>
      </c>
      <c r="AD877" s="14" t="s">
        <v>88</v>
      </c>
      <c r="AE877" s="14" t="s">
        <v>5</v>
      </c>
      <c r="AF877" s="14" t="s">
        <v>290</v>
      </c>
      <c r="AG877" s="14" t="s">
        <v>291</v>
      </c>
      <c r="AH877" s="14" t="s">
        <v>4834</v>
      </c>
      <c r="AI877">
        <v>45429670</v>
      </c>
      <c r="AJ877" s="16">
        <v>45439.785914351851</v>
      </c>
      <c r="AK877">
        <v>1</v>
      </c>
      <c r="AL877">
        <v>132.03</v>
      </c>
      <c r="AM877">
        <v>23.77</v>
      </c>
      <c r="AN877">
        <v>155.80000000000001</v>
      </c>
      <c r="AO877" s="14" t="e">
        <f>VLOOKUP(PaquetesTramos_estados_1[[#This Row],[tienda_stock]],#REF!,2,0)</f>
        <v>#REF!</v>
      </c>
      <c r="AP877" s="18">
        <v>1.0138888888888888</v>
      </c>
      <c r="AQ877" s="19" t="str">
        <f>IF(PaquetesTramos_estados_1[[#This Row],[estado_paquete]]="Empaquetado","listo",PaquetesTramos_estados_1[[#This Row],[pagado]]+(PaquetesTramos_estados_1[[#This Row],[Lead Time]]-1))</f>
        <v>listo</v>
      </c>
      <c r="AR877" s="16" t="str">
        <f ca="1">IF(PaquetesTramos_estados_1[[#This Row],[estado_paquete]]="empaquetado","listo",TEXT((DAY(TODAY())-DAY(PaquetesTramos_estados_1[[#This Row],[pagado]])),"dd")&amp;" Dias")</f>
        <v>listo</v>
      </c>
      <c r="AS877" s="14" t="str">
        <f ca="1">IF(PaquetesTramos_estados_1[[#This Row],[estado_paquete]]="Empaquetado","listo",IF(NOW()&lt;PaquetesTramos_estados_1[[#This Row],[TimeLimite]],"Dentro de Tiempo","Fuera de Tiempo"))</f>
        <v>listo</v>
      </c>
      <c r="AT877" s="19" t="str">
        <f t="shared" si="13"/>
        <v>18:51</v>
      </c>
    </row>
    <row r="878" spans="1:46" x14ac:dyDescent="0.25">
      <c r="A878" s="14" t="s">
        <v>4835</v>
      </c>
      <c r="B878" s="14" t="s">
        <v>20</v>
      </c>
      <c r="C878" s="14" t="s">
        <v>42</v>
      </c>
      <c r="D878" s="14" t="s">
        <v>29</v>
      </c>
      <c r="E878" s="14" t="s">
        <v>29</v>
      </c>
      <c r="F878" s="14" t="s">
        <v>29</v>
      </c>
      <c r="G878" s="14" t="s">
        <v>35</v>
      </c>
      <c r="H878" s="14" t="s">
        <v>288</v>
      </c>
      <c r="I878" s="14" t="s">
        <v>288</v>
      </c>
      <c r="J878" s="15">
        <v>45443</v>
      </c>
      <c r="K878" s="14" t="s">
        <v>4836</v>
      </c>
      <c r="L878" s="16">
        <v>45439.890173611115</v>
      </c>
      <c r="M878" s="16"/>
      <c r="N878" s="16"/>
      <c r="O878" s="14" t="s">
        <v>288</v>
      </c>
      <c r="P878" s="14" t="s">
        <v>288</v>
      </c>
      <c r="Q878" s="14" t="s">
        <v>288</v>
      </c>
      <c r="R878" s="14" t="s">
        <v>288</v>
      </c>
      <c r="S878" s="14" t="s">
        <v>288</v>
      </c>
      <c r="T878" s="14" t="s">
        <v>20</v>
      </c>
      <c r="U878" s="14" t="s">
        <v>5</v>
      </c>
      <c r="V878" s="14" t="s">
        <v>6</v>
      </c>
      <c r="W878" s="14" t="s">
        <v>42</v>
      </c>
      <c r="X878" s="14" t="s">
        <v>29</v>
      </c>
      <c r="Y878" s="14" t="s">
        <v>29</v>
      </c>
      <c r="Z878" s="14" t="s">
        <v>29</v>
      </c>
      <c r="AA878" s="14" t="s">
        <v>7</v>
      </c>
      <c r="AB878" s="14" t="s">
        <v>4837</v>
      </c>
      <c r="AC878" s="14" t="s">
        <v>8</v>
      </c>
      <c r="AD878" s="14" t="s">
        <v>27</v>
      </c>
      <c r="AE878" s="14" t="s">
        <v>5</v>
      </c>
      <c r="AF878" s="14" t="s">
        <v>290</v>
      </c>
      <c r="AG878" s="14" t="s">
        <v>291</v>
      </c>
      <c r="AH878" s="14" t="s">
        <v>4838</v>
      </c>
      <c r="AI878">
        <v>40894197</v>
      </c>
      <c r="AJ878" s="16">
        <v>45439.890173611115</v>
      </c>
      <c r="AK878">
        <v>1</v>
      </c>
      <c r="AL878">
        <v>18.98</v>
      </c>
      <c r="AM878">
        <v>3.42</v>
      </c>
      <c r="AN878">
        <v>22.4</v>
      </c>
      <c r="AO878" s="14" t="e">
        <f>VLOOKUP(PaquetesTramos_estados_1[[#This Row],[tienda_stock]],#REF!,2,0)</f>
        <v>#REF!</v>
      </c>
      <c r="AP878" s="18">
        <v>1.0138888888888888</v>
      </c>
      <c r="AQ878" s="19">
        <f>IF(PaquetesTramos_estados_1[[#This Row],[estado_paquete]]="Empaquetado","listo",PaquetesTramos_estados_1[[#This Row],[pagado]]+(PaquetesTramos_estados_1[[#This Row],[Lead Time]]-1))</f>
        <v>45439.904062500005</v>
      </c>
      <c r="AR878" s="16" t="e">
        <f ca="1">IF(PaquetesTramos_estados_1[[#This Row],[estado_paquete]]="empaquetado","listo",TEXT((DAY(TODAY())-DAY(PaquetesTramos_estados_1[[#This Row],[pagado]])),"dd")&amp;" Dias")</f>
        <v>#VALUE!</v>
      </c>
      <c r="AS8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78" s="19" t="str">
        <f t="shared" si="13"/>
        <v>21:21</v>
      </c>
    </row>
    <row r="879" spans="1:46" x14ac:dyDescent="0.25">
      <c r="A879" s="14" t="s">
        <v>4839</v>
      </c>
      <c r="B879" s="14" t="s">
        <v>17</v>
      </c>
      <c r="C879" s="14" t="s">
        <v>5</v>
      </c>
      <c r="D879" s="14" t="s">
        <v>1</v>
      </c>
      <c r="E879" s="14" t="s">
        <v>1</v>
      </c>
      <c r="F879" s="14" t="s">
        <v>19</v>
      </c>
      <c r="G879" s="14" t="s">
        <v>437</v>
      </c>
      <c r="H879" s="14" t="s">
        <v>288</v>
      </c>
      <c r="I879" s="14" t="s">
        <v>288</v>
      </c>
      <c r="J879" s="15">
        <v>45441</v>
      </c>
      <c r="K879" s="14" t="s">
        <v>4840</v>
      </c>
      <c r="L879" s="16">
        <v>45439.92627314815</v>
      </c>
      <c r="M879" s="16"/>
      <c r="N879" s="16"/>
      <c r="O879" s="14" t="s">
        <v>288</v>
      </c>
      <c r="P879" s="14" t="s">
        <v>288</v>
      </c>
      <c r="Q879" s="14" t="s">
        <v>288</v>
      </c>
      <c r="R879" s="14" t="s">
        <v>288</v>
      </c>
      <c r="S879" s="14" t="s">
        <v>288</v>
      </c>
      <c r="T879" s="14" t="s">
        <v>17</v>
      </c>
      <c r="U879" s="14" t="s">
        <v>149</v>
      </c>
      <c r="V879" s="14" t="s">
        <v>6</v>
      </c>
      <c r="W879" s="14" t="s">
        <v>47</v>
      </c>
      <c r="X879" s="14" t="s">
        <v>1</v>
      </c>
      <c r="Y879" s="14" t="s">
        <v>1</v>
      </c>
      <c r="Z879" s="14" t="s">
        <v>48</v>
      </c>
      <c r="AA879" s="14" t="s">
        <v>7</v>
      </c>
      <c r="AB879" s="14" t="s">
        <v>4841</v>
      </c>
      <c r="AC879" s="14" t="s">
        <v>8</v>
      </c>
      <c r="AD879" s="14" t="s">
        <v>27</v>
      </c>
      <c r="AE879" s="14" t="s">
        <v>5</v>
      </c>
      <c r="AF879" s="14" t="s">
        <v>290</v>
      </c>
      <c r="AG879" s="14" t="s">
        <v>291</v>
      </c>
      <c r="AH879" s="14" t="s">
        <v>314</v>
      </c>
      <c r="AI879">
        <v>8828858</v>
      </c>
      <c r="AJ879" s="16">
        <v>45439.92627314815</v>
      </c>
      <c r="AK879">
        <v>1</v>
      </c>
      <c r="AL879">
        <v>43.9</v>
      </c>
      <c r="AM879">
        <v>7.9</v>
      </c>
      <c r="AN879">
        <v>51.8</v>
      </c>
      <c r="AO879" s="14" t="e">
        <f>VLOOKUP(PaquetesTramos_estados_1[[#This Row],[tienda_stock]],#REF!,2,0)</f>
        <v>#REF!</v>
      </c>
      <c r="AP879" s="18">
        <v>1.0138888888888888</v>
      </c>
      <c r="AQ879" s="19">
        <f>IF(PaquetesTramos_estados_1[[#This Row],[estado_paquete]]="Empaquetado","listo",PaquetesTramos_estados_1[[#This Row],[pagado]]+(PaquetesTramos_estados_1[[#This Row],[Lead Time]]-1))</f>
        <v>45439.940162037041</v>
      </c>
      <c r="AR879" s="16" t="e">
        <f ca="1">IF(PaquetesTramos_estados_1[[#This Row],[estado_paquete]]="empaquetado","listo",TEXT((DAY(TODAY())-DAY(PaquetesTramos_estados_1[[#This Row],[pagado]])),"dd")&amp;" Dias")</f>
        <v>#VALUE!</v>
      </c>
      <c r="AS8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879" s="19" t="str">
        <f t="shared" si="13"/>
        <v>22:13</v>
      </c>
    </row>
    <row r="880" spans="1:46" x14ac:dyDescent="0.25">
      <c r="A880" s="14" t="s">
        <v>4842</v>
      </c>
      <c r="B880" s="14" t="s">
        <v>17</v>
      </c>
      <c r="C880" s="14" t="s">
        <v>288</v>
      </c>
      <c r="D880" s="14" t="s">
        <v>1</v>
      </c>
      <c r="E880" s="14" t="s">
        <v>1</v>
      </c>
      <c r="F880" s="14" t="s">
        <v>48</v>
      </c>
      <c r="G880" s="14" t="s">
        <v>30</v>
      </c>
      <c r="H880" s="14" t="s">
        <v>288</v>
      </c>
      <c r="I880" s="14" t="s">
        <v>288</v>
      </c>
      <c r="J880" s="15">
        <v>45442</v>
      </c>
      <c r="K880" s="14" t="s">
        <v>4843</v>
      </c>
      <c r="L880" s="16">
        <v>45439.946643518517</v>
      </c>
      <c r="M880" s="16"/>
      <c r="N880" s="16"/>
      <c r="O880" s="14" t="s">
        <v>288</v>
      </c>
      <c r="P880" s="14" t="s">
        <v>288</v>
      </c>
      <c r="Q880" s="14" t="s">
        <v>288</v>
      </c>
      <c r="R880" s="14" t="s">
        <v>288</v>
      </c>
      <c r="S880" s="14" t="s">
        <v>288</v>
      </c>
      <c r="T880" s="14" t="s">
        <v>17</v>
      </c>
      <c r="U880" s="14" t="s">
        <v>41</v>
      </c>
      <c r="V880" s="14" t="s">
        <v>87</v>
      </c>
      <c r="W880" s="14" t="s">
        <v>288</v>
      </c>
      <c r="X880" s="14" t="s">
        <v>288</v>
      </c>
      <c r="Y880" s="14" t="s">
        <v>288</v>
      </c>
      <c r="Z880" s="14" t="s">
        <v>288</v>
      </c>
      <c r="AA880" s="14" t="s">
        <v>7</v>
      </c>
      <c r="AB880" s="14" t="s">
        <v>4844</v>
      </c>
      <c r="AC880" s="14" t="s">
        <v>8</v>
      </c>
      <c r="AD880" s="14" t="s">
        <v>32</v>
      </c>
      <c r="AE880" s="14" t="s">
        <v>5</v>
      </c>
      <c r="AF880" s="14" t="s">
        <v>290</v>
      </c>
      <c r="AG880" s="14" t="s">
        <v>291</v>
      </c>
      <c r="AH880" s="14" t="s">
        <v>4845</v>
      </c>
      <c r="AI880">
        <v>41008412</v>
      </c>
      <c r="AJ880" s="16">
        <v>45439.946643518517</v>
      </c>
      <c r="AK880">
        <v>2</v>
      </c>
      <c r="AL880">
        <v>120.51</v>
      </c>
      <c r="AM880">
        <v>21.69</v>
      </c>
      <c r="AN880">
        <v>142.19999999999999</v>
      </c>
      <c r="AO880" s="14" t="e">
        <f>VLOOKUP(PaquetesTramos_estados_1[[#This Row],[tienda_stock]],#REF!,2,0)</f>
        <v>#REF!</v>
      </c>
      <c r="AP880" s="18">
        <v>1.0138888888888888</v>
      </c>
      <c r="AQ880" s="19">
        <f>IF(PaquetesTramos_estados_1[[#This Row],[estado_paquete]]="Empaquetado","listo",PaquetesTramos_estados_1[[#This Row],[pagado]]+(PaquetesTramos_estados_1[[#This Row],[Lead Time]]-1))</f>
        <v>45439.960532407407</v>
      </c>
      <c r="AR880" s="16" t="e">
        <f ca="1">IF(PaquetesTramos_estados_1[[#This Row],[estado_paquete]]="empaquetado","listo",TEXT((DAY(TODAY())-DAY(PaquetesTramos_estados_1[[#This Row],[pagado]])),"dd")&amp;" Dias")</f>
        <v>#VALUE!</v>
      </c>
      <c r="AS8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880" s="19" t="str">
        <f t="shared" si="13"/>
        <v>22:43</v>
      </c>
    </row>
    <row r="881" spans="1:46" x14ac:dyDescent="0.25">
      <c r="A881" s="14" t="s">
        <v>4846</v>
      </c>
      <c r="B881" s="14" t="s">
        <v>292</v>
      </c>
      <c r="C881" s="14" t="s">
        <v>288</v>
      </c>
      <c r="D881" s="14" t="s">
        <v>1</v>
      </c>
      <c r="E881" s="14" t="s">
        <v>1</v>
      </c>
      <c r="F881" s="14" t="s">
        <v>169</v>
      </c>
      <c r="G881" s="14" t="s">
        <v>30</v>
      </c>
      <c r="H881" s="14" t="s">
        <v>4847</v>
      </c>
      <c r="I881" s="14" t="s">
        <v>288</v>
      </c>
      <c r="J881" s="15">
        <v>45440</v>
      </c>
      <c r="K881" s="14" t="s">
        <v>4848</v>
      </c>
      <c r="L881" s="16">
        <v>45439.99560185185</v>
      </c>
      <c r="M881" s="16">
        <v>45440.214178240742</v>
      </c>
      <c r="N881" s="16"/>
      <c r="O881" s="14" t="s">
        <v>288</v>
      </c>
      <c r="P881" s="14" t="s">
        <v>288</v>
      </c>
      <c r="Q881" s="14" t="s">
        <v>288</v>
      </c>
      <c r="R881" s="14" t="s">
        <v>288</v>
      </c>
      <c r="S881" s="14" t="s">
        <v>288</v>
      </c>
      <c r="T881" s="14" t="s">
        <v>292</v>
      </c>
      <c r="U881" s="14" t="s">
        <v>5</v>
      </c>
      <c r="V881" s="14" t="s">
        <v>87</v>
      </c>
      <c r="W881" s="14" t="s">
        <v>288</v>
      </c>
      <c r="X881" s="14" t="s">
        <v>288</v>
      </c>
      <c r="Y881" s="14" t="s">
        <v>288</v>
      </c>
      <c r="Z881" s="14" t="s">
        <v>288</v>
      </c>
      <c r="AA881" s="14" t="s">
        <v>7</v>
      </c>
      <c r="AB881" s="14" t="s">
        <v>4849</v>
      </c>
      <c r="AC881" s="14" t="s">
        <v>8</v>
      </c>
      <c r="AD881" s="14" t="s">
        <v>27</v>
      </c>
      <c r="AE881" s="14" t="s">
        <v>5</v>
      </c>
      <c r="AF881" s="14" t="s">
        <v>290</v>
      </c>
      <c r="AG881" s="14" t="s">
        <v>291</v>
      </c>
      <c r="AH881" s="14" t="s">
        <v>4850</v>
      </c>
      <c r="AI881">
        <v>46144972</v>
      </c>
      <c r="AJ881" s="16">
        <v>45439.99560185185</v>
      </c>
      <c r="AK881">
        <v>2</v>
      </c>
      <c r="AL881">
        <v>123.48</v>
      </c>
      <c r="AM881">
        <v>22.22</v>
      </c>
      <c r="AN881">
        <v>145.69999999999999</v>
      </c>
      <c r="AO881" s="14" t="e">
        <f>VLOOKUP(PaquetesTramos_estados_1[[#This Row],[tienda_stock]],#REF!,2,0)</f>
        <v>#REF!</v>
      </c>
      <c r="AP881" s="18">
        <v>1.0138888888888888</v>
      </c>
      <c r="AQ881" s="19" t="str">
        <f>IF(PaquetesTramos_estados_1[[#This Row],[estado_paquete]]="Empaquetado","listo",PaquetesTramos_estados_1[[#This Row],[pagado]]+(PaquetesTramos_estados_1[[#This Row],[Lead Time]]-1))</f>
        <v>listo</v>
      </c>
      <c r="AR881" s="16" t="str">
        <f ca="1">IF(PaquetesTramos_estados_1[[#This Row],[estado_paquete]]="empaquetado","listo",TEXT((DAY(TODAY())-DAY(PaquetesTramos_estados_1[[#This Row],[pagado]])),"dd")&amp;" Dias")</f>
        <v>listo</v>
      </c>
      <c r="AS881" s="14" t="str">
        <f ca="1">IF(PaquetesTramos_estados_1[[#This Row],[estado_paquete]]="Empaquetado","listo",IF(NOW()&lt;PaquetesTramos_estados_1[[#This Row],[TimeLimite]],"Dentro de Tiempo","Fuera de Tiempo"))</f>
        <v>listo</v>
      </c>
      <c r="AT881" s="19" t="str">
        <f t="shared" si="13"/>
        <v>23:53</v>
      </c>
    </row>
    <row r="882" spans="1:46" x14ac:dyDescent="0.25">
      <c r="A882" s="14" t="s">
        <v>4851</v>
      </c>
      <c r="B882" s="14" t="s">
        <v>17</v>
      </c>
      <c r="C882" s="14" t="s">
        <v>5</v>
      </c>
      <c r="D882" s="14" t="s">
        <v>1</v>
      </c>
      <c r="E882" s="14" t="s">
        <v>1</v>
      </c>
      <c r="F882" s="14" t="s">
        <v>19</v>
      </c>
      <c r="G882" s="14" t="s">
        <v>3</v>
      </c>
      <c r="H882" s="14" t="s">
        <v>288</v>
      </c>
      <c r="I882" s="14" t="s">
        <v>288</v>
      </c>
      <c r="J882" s="15">
        <v>45441</v>
      </c>
      <c r="K882" s="14" t="s">
        <v>4852</v>
      </c>
      <c r="L882" s="16">
        <v>45440.061284722222</v>
      </c>
      <c r="M882" s="16"/>
      <c r="N882" s="16"/>
      <c r="O882" s="14" t="s">
        <v>288</v>
      </c>
      <c r="P882" s="14" t="s">
        <v>288</v>
      </c>
      <c r="Q882" s="14" t="s">
        <v>288</v>
      </c>
      <c r="R882" s="14" t="s">
        <v>288</v>
      </c>
      <c r="S882" s="14" t="s">
        <v>288</v>
      </c>
      <c r="T882" s="14" t="s">
        <v>17</v>
      </c>
      <c r="U882" s="14" t="s">
        <v>18</v>
      </c>
      <c r="V882" s="14" t="s">
        <v>6</v>
      </c>
      <c r="W882" s="14" t="s">
        <v>142</v>
      </c>
      <c r="X882" s="14" t="s">
        <v>147</v>
      </c>
      <c r="Y882" s="14" t="s">
        <v>148</v>
      </c>
      <c r="Z882" s="14" t="s">
        <v>147</v>
      </c>
      <c r="AA882" s="14" t="s">
        <v>56</v>
      </c>
      <c r="AB882" s="14" t="s">
        <v>4853</v>
      </c>
      <c r="AC882" s="14" t="s">
        <v>8</v>
      </c>
      <c r="AD882" s="14" t="s">
        <v>27</v>
      </c>
      <c r="AE882" s="14" t="s">
        <v>5</v>
      </c>
      <c r="AF882" s="14" t="s">
        <v>290</v>
      </c>
      <c r="AG882" s="14" t="s">
        <v>291</v>
      </c>
      <c r="AH882" s="14" t="s">
        <v>4854</v>
      </c>
      <c r="AI882">
        <v>41517423</v>
      </c>
      <c r="AJ882" s="16">
        <v>45440.061284722222</v>
      </c>
      <c r="AK882">
        <v>2</v>
      </c>
      <c r="AL882">
        <v>149.75</v>
      </c>
      <c r="AM882">
        <v>26.95</v>
      </c>
      <c r="AN882">
        <v>176.7</v>
      </c>
      <c r="AO882" s="14" t="e">
        <f>VLOOKUP(PaquetesTramos_estados_1[[#This Row],[tienda_stock]],#REF!,2,0)</f>
        <v>#REF!</v>
      </c>
      <c r="AP882" s="18">
        <v>1.0138888888888888</v>
      </c>
      <c r="AQ882" s="19">
        <f>IF(PaquetesTramos_estados_1[[#This Row],[estado_paquete]]="Empaquetado","listo",PaquetesTramos_estados_1[[#This Row],[pagado]]+(PaquetesTramos_estados_1[[#This Row],[Lead Time]]-1))</f>
        <v>45440.075173611112</v>
      </c>
      <c r="AR882" s="16" t="e">
        <f ca="1">IF(PaquetesTramos_estados_1[[#This Row],[estado_paquete]]="empaquetado","listo",TEXT((DAY(TODAY())-DAY(PaquetesTramos_estados_1[[#This Row],[pagado]])),"dd")&amp;" Dias")</f>
        <v>#VALUE!</v>
      </c>
      <c r="AS8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882" s="19" t="str">
        <f t="shared" si="13"/>
        <v>01:28</v>
      </c>
    </row>
    <row r="883" spans="1:46" x14ac:dyDescent="0.25">
      <c r="A883" s="14" t="s">
        <v>3118</v>
      </c>
      <c r="B883" s="14" t="s">
        <v>292</v>
      </c>
      <c r="C883" s="14" t="s">
        <v>156</v>
      </c>
      <c r="D883" s="14" t="s">
        <v>46</v>
      </c>
      <c r="E883" s="14" t="s">
        <v>157</v>
      </c>
      <c r="F883" s="14" t="s">
        <v>158</v>
      </c>
      <c r="G883" s="14" t="s">
        <v>35</v>
      </c>
      <c r="H883" s="14" t="s">
        <v>288</v>
      </c>
      <c r="I883" s="14" t="s">
        <v>288</v>
      </c>
      <c r="J883" s="15">
        <v>45442</v>
      </c>
      <c r="K883" s="14" t="s">
        <v>3119</v>
      </c>
      <c r="L883" s="16">
        <v>45439.919687499998</v>
      </c>
      <c r="M883" s="16">
        <v>45440.230671296296</v>
      </c>
      <c r="N883" s="16"/>
      <c r="O883" s="14" t="s">
        <v>288</v>
      </c>
      <c r="P883" s="14" t="s">
        <v>288</v>
      </c>
      <c r="Q883" s="14" t="s">
        <v>288</v>
      </c>
      <c r="R883" s="14" t="s">
        <v>288</v>
      </c>
      <c r="S883" s="14" t="s">
        <v>288</v>
      </c>
      <c r="T883" s="14" t="s">
        <v>292</v>
      </c>
      <c r="U883" s="14" t="s">
        <v>5</v>
      </c>
      <c r="V883" s="14" t="s">
        <v>6</v>
      </c>
      <c r="W883" s="14" t="s">
        <v>156</v>
      </c>
      <c r="X883" s="14" t="s">
        <v>46</v>
      </c>
      <c r="Y883" s="14" t="s">
        <v>157</v>
      </c>
      <c r="Z883" s="14" t="s">
        <v>158</v>
      </c>
      <c r="AA883" s="14" t="s">
        <v>7</v>
      </c>
      <c r="AB883" s="14" t="s">
        <v>3120</v>
      </c>
      <c r="AC883" s="14" t="s">
        <v>8</v>
      </c>
      <c r="AD883" s="14" t="s">
        <v>27</v>
      </c>
      <c r="AE883" s="14" t="s">
        <v>5</v>
      </c>
      <c r="AF883" s="14" t="s">
        <v>290</v>
      </c>
      <c r="AG883" s="14" t="s">
        <v>291</v>
      </c>
      <c r="AH883" s="14" t="s">
        <v>3121</v>
      </c>
      <c r="AI883">
        <v>76459385</v>
      </c>
      <c r="AJ883" s="16">
        <v>45439.919687499998</v>
      </c>
      <c r="AK883">
        <v>2</v>
      </c>
      <c r="AL883">
        <v>137.88</v>
      </c>
      <c r="AM883">
        <v>24.82</v>
      </c>
      <c r="AN883">
        <v>162.69999999999999</v>
      </c>
      <c r="AO883" s="14" t="e">
        <f>VLOOKUP(PaquetesTramos_estados_1[[#This Row],[tienda_stock]],#REF!,2,0)</f>
        <v>#REF!</v>
      </c>
      <c r="AP883" s="18">
        <v>1.0138888888888888</v>
      </c>
      <c r="AQ883" s="19" t="str">
        <f>IF(PaquetesTramos_estados_1[[#This Row],[estado_paquete]]="Empaquetado","listo",PaquetesTramos_estados_1[[#This Row],[pagado]]+(PaquetesTramos_estados_1[[#This Row],[Lead Time]]-1))</f>
        <v>listo</v>
      </c>
      <c r="AR883" s="16" t="str">
        <f ca="1">IF(PaquetesTramos_estados_1[[#This Row],[estado_paquete]]="empaquetado","listo",TEXT((DAY(TODAY())-DAY(PaquetesTramos_estados_1[[#This Row],[pagado]])),"dd")&amp;" Dias")</f>
        <v>listo</v>
      </c>
      <c r="AS883" s="14" t="str">
        <f ca="1">IF(PaquetesTramos_estados_1[[#This Row],[estado_paquete]]="Empaquetado","listo",IF(NOW()&lt;PaquetesTramos_estados_1[[#This Row],[TimeLimite]],"Dentro de Tiempo","Fuera de Tiempo"))</f>
        <v>listo</v>
      </c>
      <c r="AT883" s="19" t="str">
        <f t="shared" si="13"/>
        <v>22:04</v>
      </c>
    </row>
    <row r="884" spans="1:46" x14ac:dyDescent="0.25">
      <c r="A884" s="14" t="s">
        <v>3122</v>
      </c>
      <c r="B884" s="14" t="s">
        <v>17</v>
      </c>
      <c r="C884" s="14" t="s">
        <v>288</v>
      </c>
      <c r="D884" s="14" t="s">
        <v>1</v>
      </c>
      <c r="E884" s="14" t="s">
        <v>1</v>
      </c>
      <c r="F884" s="14" t="s">
        <v>169</v>
      </c>
      <c r="G884" s="14" t="s">
        <v>30</v>
      </c>
      <c r="H884" s="14" t="s">
        <v>288</v>
      </c>
      <c r="I884" s="14" t="s">
        <v>288</v>
      </c>
      <c r="J884" s="15">
        <v>45442</v>
      </c>
      <c r="K884" s="14" t="s">
        <v>3123</v>
      </c>
      <c r="L884" s="16">
        <v>45439.999652777777</v>
      </c>
      <c r="M884" s="16"/>
      <c r="N884" s="16"/>
      <c r="O884" s="14" t="s">
        <v>288</v>
      </c>
      <c r="P884" s="14" t="s">
        <v>288</v>
      </c>
      <c r="Q884" s="14" t="s">
        <v>288</v>
      </c>
      <c r="R884" s="14" t="s">
        <v>288</v>
      </c>
      <c r="S884" s="14" t="s">
        <v>288</v>
      </c>
      <c r="T884" s="14" t="s">
        <v>17</v>
      </c>
      <c r="U884" s="14" t="s">
        <v>120</v>
      </c>
      <c r="V884" s="14" t="s">
        <v>87</v>
      </c>
      <c r="W884" s="14" t="s">
        <v>288</v>
      </c>
      <c r="X884" s="14" t="s">
        <v>288</v>
      </c>
      <c r="Y884" s="14" t="s">
        <v>288</v>
      </c>
      <c r="Z884" s="14" t="s">
        <v>288</v>
      </c>
      <c r="AA884" s="14" t="s">
        <v>7</v>
      </c>
      <c r="AB884" s="14" t="s">
        <v>3124</v>
      </c>
      <c r="AC884" s="14" t="s">
        <v>8</v>
      </c>
      <c r="AD884" s="14" t="s">
        <v>32</v>
      </c>
      <c r="AE884" s="14" t="s">
        <v>5</v>
      </c>
      <c r="AF884" s="14" t="s">
        <v>290</v>
      </c>
      <c r="AG884" s="14" t="s">
        <v>291</v>
      </c>
      <c r="AH884" s="14" t="s">
        <v>3125</v>
      </c>
      <c r="AI884">
        <v>25639278</v>
      </c>
      <c r="AJ884" s="16">
        <v>45439.999652777777</v>
      </c>
      <c r="AK884">
        <v>1</v>
      </c>
      <c r="AL884">
        <v>38.81</v>
      </c>
      <c r="AM884">
        <v>6.99</v>
      </c>
      <c r="AN884">
        <v>45.8</v>
      </c>
      <c r="AO884" s="14" t="e">
        <f>VLOOKUP(PaquetesTramos_estados_1[[#This Row],[tienda_stock]],#REF!,2,0)</f>
        <v>#REF!</v>
      </c>
      <c r="AP884" s="18">
        <v>1.0138888888888888</v>
      </c>
      <c r="AQ884" s="19">
        <f>IF(PaquetesTramos_estados_1[[#This Row],[estado_paquete]]="Empaquetado","listo",PaquetesTramos_estados_1[[#This Row],[pagado]]+(PaquetesTramos_estados_1[[#This Row],[Lead Time]]-1))</f>
        <v>45440.013541666667</v>
      </c>
      <c r="AR884" s="16" t="e">
        <f ca="1">IF(PaquetesTramos_estados_1[[#This Row],[estado_paquete]]="empaquetado","listo",TEXT((DAY(TODAY())-DAY(PaquetesTramos_estados_1[[#This Row],[pagado]])),"dd")&amp;" Dias")</f>
        <v>#VALUE!</v>
      </c>
      <c r="AS884" s="14" t="str">
        <f ca="1">IF(PaquetesTramos_estados_1[[#This Row],[estado_paquete]]="Empaquetado","listo",IF(NOW()&lt;PaquetesTramos_estados_1[[#This Row],[TimeLimite]],"Dentro de Tiempo","Fuera de Tiempo"))</f>
        <v>Fuera de Tiempo</v>
      </c>
      <c r="AT884" s="19" t="str">
        <f t="shared" si="13"/>
        <v>23:59</v>
      </c>
    </row>
    <row r="885" spans="1:46" x14ac:dyDescent="0.25">
      <c r="A885" s="14" t="s">
        <v>3126</v>
      </c>
      <c r="B885" s="14" t="s">
        <v>292</v>
      </c>
      <c r="C885" s="14" t="s">
        <v>43</v>
      </c>
      <c r="D885" s="14" t="s">
        <v>1</v>
      </c>
      <c r="E885" s="14" t="s">
        <v>137</v>
      </c>
      <c r="F885" s="14" t="s">
        <v>138</v>
      </c>
      <c r="G885" s="14" t="s">
        <v>35</v>
      </c>
      <c r="H885" s="14" t="s">
        <v>288</v>
      </c>
      <c r="I885" s="14" t="s">
        <v>288</v>
      </c>
      <c r="J885" s="15">
        <v>45441</v>
      </c>
      <c r="K885" s="14" t="s">
        <v>3127</v>
      </c>
      <c r="L885" s="16">
        <v>45437.878460648149</v>
      </c>
      <c r="M885" s="16">
        <v>45438.408159722225</v>
      </c>
      <c r="N885" s="16"/>
      <c r="O885" s="14" t="s">
        <v>288</v>
      </c>
      <c r="P885" s="14" t="s">
        <v>288</v>
      </c>
      <c r="Q885" s="14" t="s">
        <v>288</v>
      </c>
      <c r="R885" s="14" t="s">
        <v>288</v>
      </c>
      <c r="S885" s="14" t="s">
        <v>288</v>
      </c>
      <c r="T885" s="14" t="s">
        <v>292</v>
      </c>
      <c r="U885" s="14" t="s">
        <v>5</v>
      </c>
      <c r="V885" s="14" t="s">
        <v>6</v>
      </c>
      <c r="W885" s="14" t="s">
        <v>43</v>
      </c>
      <c r="X885" s="14" t="s">
        <v>1</v>
      </c>
      <c r="Y885" s="14" t="s">
        <v>137</v>
      </c>
      <c r="Z885" s="14" t="s">
        <v>138</v>
      </c>
      <c r="AA885" s="14" t="s">
        <v>56</v>
      </c>
      <c r="AB885" s="14" t="s">
        <v>3128</v>
      </c>
      <c r="AC885" s="14" t="s">
        <v>8</v>
      </c>
      <c r="AD885" s="14" t="s">
        <v>32</v>
      </c>
      <c r="AE885" s="14" t="s">
        <v>5</v>
      </c>
      <c r="AF885" s="14" t="s">
        <v>290</v>
      </c>
      <c r="AG885" s="14" t="s">
        <v>291</v>
      </c>
      <c r="AH885" s="14" t="s">
        <v>317</v>
      </c>
      <c r="AI885">
        <v>72174952</v>
      </c>
      <c r="AJ885" s="16">
        <v>45437.878460648149</v>
      </c>
      <c r="AK885">
        <v>2</v>
      </c>
      <c r="AL885">
        <v>253.13</v>
      </c>
      <c r="AM885">
        <v>45.57</v>
      </c>
      <c r="AN885">
        <v>298.7</v>
      </c>
      <c r="AO885" s="14" t="e">
        <f>VLOOKUP(PaquetesTramos_estados_1[[#This Row],[tienda_stock]],#REF!,2,0)</f>
        <v>#REF!</v>
      </c>
      <c r="AP885" s="18">
        <v>1.0138888888888888</v>
      </c>
      <c r="AQ885" s="19" t="str">
        <f>IF(PaquetesTramos_estados_1[[#This Row],[estado_paquete]]="Empaquetado","listo",PaquetesTramos_estados_1[[#This Row],[pagado]]+(PaquetesTramos_estados_1[[#This Row],[Lead Time]]-1))</f>
        <v>listo</v>
      </c>
      <c r="AR885" s="16" t="str">
        <f ca="1">IF(PaquetesTramos_estados_1[[#This Row],[estado_paquete]]="empaquetado","listo",TEXT((DAY(TODAY())-DAY(PaquetesTramos_estados_1[[#This Row],[pagado]])),"dd")&amp;" Dias")</f>
        <v>listo</v>
      </c>
      <c r="AS885" s="14" t="str">
        <f ca="1">IF(PaquetesTramos_estados_1[[#This Row],[estado_paquete]]="Empaquetado","listo",IF(NOW()&lt;PaquetesTramos_estados_1[[#This Row],[TimeLimite]],"Dentro de Tiempo","Fuera de Tiempo"))</f>
        <v>listo</v>
      </c>
      <c r="AT885" s="19" t="str">
        <f t="shared" si="13"/>
        <v>21:04</v>
      </c>
    </row>
    <row r="886" spans="1:46" x14ac:dyDescent="0.25">
      <c r="A886" s="14" t="s">
        <v>3129</v>
      </c>
      <c r="B886" s="14" t="s">
        <v>292</v>
      </c>
      <c r="C886" s="14" t="s">
        <v>154</v>
      </c>
      <c r="D886" s="14" t="s">
        <v>91</v>
      </c>
      <c r="E886" s="14" t="s">
        <v>91</v>
      </c>
      <c r="F886" s="14" t="s">
        <v>91</v>
      </c>
      <c r="G886" s="14" t="s">
        <v>35</v>
      </c>
      <c r="H886" s="14" t="s">
        <v>288</v>
      </c>
      <c r="I886" s="14" t="s">
        <v>288</v>
      </c>
      <c r="J886" s="15">
        <v>45442</v>
      </c>
      <c r="K886" s="14" t="s">
        <v>3130</v>
      </c>
      <c r="L886" s="16">
        <v>45438.525046296294</v>
      </c>
      <c r="M886" s="16">
        <v>45439.358032407406</v>
      </c>
      <c r="N886" s="16"/>
      <c r="O886" s="14" t="s">
        <v>288</v>
      </c>
      <c r="P886" s="14" t="s">
        <v>288</v>
      </c>
      <c r="Q886" s="14" t="s">
        <v>288</v>
      </c>
      <c r="R886" s="14" t="s">
        <v>288</v>
      </c>
      <c r="S886" s="14" t="s">
        <v>288</v>
      </c>
      <c r="T886" s="14" t="s">
        <v>292</v>
      </c>
      <c r="U886" s="14" t="s">
        <v>5</v>
      </c>
      <c r="V886" s="14" t="s">
        <v>6</v>
      </c>
      <c r="W886" s="14" t="s">
        <v>154</v>
      </c>
      <c r="X886" s="14" t="s">
        <v>91</v>
      </c>
      <c r="Y886" s="14" t="s">
        <v>91</v>
      </c>
      <c r="Z886" s="14" t="s">
        <v>91</v>
      </c>
      <c r="AA886" s="14" t="s">
        <v>7</v>
      </c>
      <c r="AB886" s="14" t="s">
        <v>3131</v>
      </c>
      <c r="AC886" s="14" t="s">
        <v>8</v>
      </c>
      <c r="AD886" s="14" t="s">
        <v>10</v>
      </c>
      <c r="AE886" s="14" t="s">
        <v>154</v>
      </c>
      <c r="AF886" s="14" t="s">
        <v>290</v>
      </c>
      <c r="AG886" s="14" t="s">
        <v>291</v>
      </c>
      <c r="AH886" s="14" t="s">
        <v>3132</v>
      </c>
      <c r="AI886">
        <v>29669070</v>
      </c>
      <c r="AJ886" s="16">
        <v>45438.525046296294</v>
      </c>
      <c r="AK886">
        <v>2</v>
      </c>
      <c r="AL886">
        <v>231.86</v>
      </c>
      <c r="AM886">
        <v>41.74</v>
      </c>
      <c r="AN886">
        <v>273.60000000000002</v>
      </c>
      <c r="AO886" s="14" t="e">
        <f>VLOOKUP(PaquetesTramos_estados_1[[#This Row],[tienda_stock]],#REF!,2,0)</f>
        <v>#REF!</v>
      </c>
      <c r="AP886" s="18">
        <v>1.0138888888888888</v>
      </c>
      <c r="AQ886" s="19" t="str">
        <f>IF(PaquetesTramos_estados_1[[#This Row],[estado_paquete]]="Empaquetado","listo",PaquetesTramos_estados_1[[#This Row],[pagado]]+(PaquetesTramos_estados_1[[#This Row],[Lead Time]]-1))</f>
        <v>listo</v>
      </c>
      <c r="AR886" s="16" t="str">
        <f ca="1">IF(PaquetesTramos_estados_1[[#This Row],[estado_paquete]]="empaquetado","listo",TEXT((DAY(TODAY())-DAY(PaquetesTramos_estados_1[[#This Row],[pagado]])),"dd")&amp;" Dias")</f>
        <v>listo</v>
      </c>
      <c r="AS886" s="14" t="str">
        <f ca="1">IF(PaquetesTramos_estados_1[[#This Row],[estado_paquete]]="Empaquetado","listo",IF(NOW()&lt;PaquetesTramos_estados_1[[#This Row],[TimeLimite]],"Dentro de Tiempo","Fuera de Tiempo"))</f>
        <v>listo</v>
      </c>
      <c r="AT886" s="19" t="str">
        <f t="shared" si="13"/>
        <v>12:36</v>
      </c>
    </row>
    <row r="887" spans="1:46" x14ac:dyDescent="0.25">
      <c r="A887" s="14" t="s">
        <v>3133</v>
      </c>
      <c r="B887" s="14" t="s">
        <v>292</v>
      </c>
      <c r="C887" s="14" t="s">
        <v>63</v>
      </c>
      <c r="D887" s="14" t="s">
        <v>64</v>
      </c>
      <c r="E887" s="14" t="s">
        <v>65</v>
      </c>
      <c r="F887" s="14" t="s">
        <v>66</v>
      </c>
      <c r="G887" s="14" t="s">
        <v>35</v>
      </c>
      <c r="H887" s="14" t="s">
        <v>288</v>
      </c>
      <c r="I887" s="14" t="s">
        <v>288</v>
      </c>
      <c r="J887" s="15">
        <v>45443</v>
      </c>
      <c r="K887" s="14" t="s">
        <v>3134</v>
      </c>
      <c r="L887" s="16">
        <v>45439.42690972222</v>
      </c>
      <c r="M887" s="16">
        <v>45439.53802083333</v>
      </c>
      <c r="N887" s="16"/>
      <c r="O887" s="14" t="s">
        <v>288</v>
      </c>
      <c r="P887" s="14" t="s">
        <v>288</v>
      </c>
      <c r="Q887" s="14" t="s">
        <v>288</v>
      </c>
      <c r="R887" s="14" t="s">
        <v>288</v>
      </c>
      <c r="S887" s="14" t="s">
        <v>288</v>
      </c>
      <c r="T887" s="14" t="s">
        <v>292</v>
      </c>
      <c r="U887" s="14" t="s">
        <v>5</v>
      </c>
      <c r="V887" s="14" t="s">
        <v>6</v>
      </c>
      <c r="W887" s="14" t="s">
        <v>63</v>
      </c>
      <c r="X887" s="14" t="s">
        <v>64</v>
      </c>
      <c r="Y887" s="14" t="s">
        <v>65</v>
      </c>
      <c r="Z887" s="14" t="s">
        <v>66</v>
      </c>
      <c r="AA887" s="14" t="s">
        <v>7</v>
      </c>
      <c r="AB887" s="14" t="s">
        <v>3135</v>
      </c>
      <c r="AC887" s="14" t="s">
        <v>8</v>
      </c>
      <c r="AD887" s="14" t="s">
        <v>10</v>
      </c>
      <c r="AE887" s="14" t="s">
        <v>63</v>
      </c>
      <c r="AF887" s="14" t="s">
        <v>290</v>
      </c>
      <c r="AG887" s="14" t="s">
        <v>291</v>
      </c>
      <c r="AH887" s="14" t="s">
        <v>3136</v>
      </c>
      <c r="AI887">
        <v>32111203</v>
      </c>
      <c r="AJ887" s="16">
        <v>45439.42690972222</v>
      </c>
      <c r="AK887">
        <v>1</v>
      </c>
      <c r="AL887">
        <v>151.86000000000001</v>
      </c>
      <c r="AM887">
        <v>27.34</v>
      </c>
      <c r="AN887">
        <v>179.2</v>
      </c>
      <c r="AO887" s="14" t="e">
        <f>VLOOKUP(PaquetesTramos_estados_1[[#This Row],[tienda_stock]],#REF!,2,0)</f>
        <v>#REF!</v>
      </c>
      <c r="AP887" s="18">
        <v>1.0138888888888888</v>
      </c>
      <c r="AQ887" s="19" t="str">
        <f>IF(PaquetesTramos_estados_1[[#This Row],[estado_paquete]]="Empaquetado","listo",PaquetesTramos_estados_1[[#This Row],[pagado]]+(PaquetesTramos_estados_1[[#This Row],[Lead Time]]-1))</f>
        <v>listo</v>
      </c>
      <c r="AR887" s="16" t="str">
        <f ca="1">IF(PaquetesTramos_estados_1[[#This Row],[estado_paquete]]="empaquetado","listo",TEXT((DAY(TODAY())-DAY(PaquetesTramos_estados_1[[#This Row],[pagado]])),"dd")&amp;" Dias")</f>
        <v>listo</v>
      </c>
      <c r="AS887" s="14" t="str">
        <f ca="1">IF(PaquetesTramos_estados_1[[#This Row],[estado_paquete]]="Empaquetado","listo",IF(NOW()&lt;PaquetesTramos_estados_1[[#This Row],[TimeLimite]],"Dentro de Tiempo","Fuera de Tiempo"))</f>
        <v>listo</v>
      </c>
      <c r="AT887" s="19" t="str">
        <f t="shared" si="13"/>
        <v>10:14</v>
      </c>
    </row>
    <row r="888" spans="1:46" x14ac:dyDescent="0.25">
      <c r="A888" s="14" t="s">
        <v>3281</v>
      </c>
      <c r="B888" s="14" t="s">
        <v>292</v>
      </c>
      <c r="C888" s="14" t="s">
        <v>5</v>
      </c>
      <c r="D888" s="14" t="s">
        <v>1</v>
      </c>
      <c r="E888" s="14" t="s">
        <v>1</v>
      </c>
      <c r="F888" s="14" t="s">
        <v>19</v>
      </c>
      <c r="G888" s="14" t="s">
        <v>399</v>
      </c>
      <c r="H888" s="14" t="s">
        <v>288</v>
      </c>
      <c r="I888" s="14" t="s">
        <v>288</v>
      </c>
      <c r="J888" s="15">
        <v>45440</v>
      </c>
      <c r="K888" s="14" t="s">
        <v>3282</v>
      </c>
      <c r="L888" s="16">
        <v>45439.492974537039</v>
      </c>
      <c r="M888" s="16">
        <v>45439.733425925922</v>
      </c>
      <c r="N888" s="16"/>
      <c r="O888" s="14" t="s">
        <v>288</v>
      </c>
      <c r="P888" s="14" t="s">
        <v>288</v>
      </c>
      <c r="Q888" s="14" t="s">
        <v>288</v>
      </c>
      <c r="R888" s="14" t="s">
        <v>288</v>
      </c>
      <c r="S888" s="14" t="s">
        <v>288</v>
      </c>
      <c r="T888" s="14" t="s">
        <v>292</v>
      </c>
      <c r="U888" s="14" t="s">
        <v>21</v>
      </c>
      <c r="V888" s="14" t="s">
        <v>6</v>
      </c>
      <c r="W888" s="14" t="s">
        <v>24</v>
      </c>
      <c r="X888" s="14" t="s">
        <v>1</v>
      </c>
      <c r="Y888" s="14" t="s">
        <v>1</v>
      </c>
      <c r="Z888" s="14" t="s">
        <v>25</v>
      </c>
      <c r="AA888" s="14" t="s">
        <v>7</v>
      </c>
      <c r="AB888" s="14" t="s">
        <v>3283</v>
      </c>
      <c r="AC888" s="14" t="s">
        <v>8</v>
      </c>
      <c r="AD888" s="14" t="s">
        <v>10</v>
      </c>
      <c r="AE888" s="14" t="s">
        <v>5</v>
      </c>
      <c r="AF888" s="14" t="s">
        <v>290</v>
      </c>
      <c r="AG888" s="14" t="s">
        <v>291</v>
      </c>
      <c r="AH888" s="14" t="s">
        <v>3284</v>
      </c>
      <c r="AI888">
        <v>45490200</v>
      </c>
      <c r="AJ888" s="16">
        <v>45439.492974537039</v>
      </c>
      <c r="AK888">
        <v>1</v>
      </c>
      <c r="AL888">
        <v>35.42</v>
      </c>
      <c r="AM888">
        <v>6.38</v>
      </c>
      <c r="AN888">
        <v>41.8</v>
      </c>
      <c r="AO888" s="14" t="e">
        <f>VLOOKUP(PaquetesTramos_estados_1[[#This Row],[tienda_stock]],#REF!,2,0)</f>
        <v>#REF!</v>
      </c>
      <c r="AP888" s="18">
        <v>1.0138888888888888</v>
      </c>
      <c r="AQ888" s="19" t="str">
        <f>IF(PaquetesTramos_estados_1[[#This Row],[estado_paquete]]="Empaquetado","listo",PaquetesTramos_estados_1[[#This Row],[pagado]]+(PaquetesTramos_estados_1[[#This Row],[Lead Time]]-1))</f>
        <v>listo</v>
      </c>
      <c r="AR888" s="16" t="str">
        <f ca="1">IF(PaquetesTramos_estados_1[[#This Row],[estado_paquete]]="empaquetado","listo",TEXT((DAY(TODAY())-DAY(PaquetesTramos_estados_1[[#This Row],[pagado]])),"dd")&amp;" Dias")</f>
        <v>listo</v>
      </c>
      <c r="AS888" s="14" t="str">
        <f ca="1">IF(PaquetesTramos_estados_1[[#This Row],[estado_paquete]]="Empaquetado","listo",IF(NOW()&lt;PaquetesTramos_estados_1[[#This Row],[TimeLimite]],"Dentro de Tiempo","Fuera de Tiempo"))</f>
        <v>listo</v>
      </c>
      <c r="AT888" s="19" t="str">
        <f t="shared" si="13"/>
        <v>11:49</v>
      </c>
    </row>
    <row r="889" spans="1:46" x14ac:dyDescent="0.25">
      <c r="A889" s="14" t="s">
        <v>3285</v>
      </c>
      <c r="B889" s="14" t="s">
        <v>292</v>
      </c>
      <c r="C889" s="14" t="s">
        <v>101</v>
      </c>
      <c r="D889" s="14" t="s">
        <v>102</v>
      </c>
      <c r="E889" s="14" t="s">
        <v>103</v>
      </c>
      <c r="F889" s="14" t="s">
        <v>102</v>
      </c>
      <c r="G889" s="14" t="s">
        <v>35</v>
      </c>
      <c r="H889" s="14" t="s">
        <v>288</v>
      </c>
      <c r="I889" s="14" t="s">
        <v>288</v>
      </c>
      <c r="J889" s="15">
        <v>45442</v>
      </c>
      <c r="K889" s="14" t="s">
        <v>3286</v>
      </c>
      <c r="L889" s="16">
        <v>45439.516226851854</v>
      </c>
      <c r="M889" s="16">
        <v>45439.715474537035</v>
      </c>
      <c r="N889" s="16"/>
      <c r="O889" s="14" t="s">
        <v>288</v>
      </c>
      <c r="P889" s="14" t="s">
        <v>288</v>
      </c>
      <c r="Q889" s="14" t="s">
        <v>288</v>
      </c>
      <c r="R889" s="14" t="s">
        <v>288</v>
      </c>
      <c r="S889" s="14" t="s">
        <v>288</v>
      </c>
      <c r="T889" s="14" t="s">
        <v>292</v>
      </c>
      <c r="U889" s="14" t="s">
        <v>5</v>
      </c>
      <c r="V889" s="14" t="s">
        <v>6</v>
      </c>
      <c r="W889" s="14" t="s">
        <v>101</v>
      </c>
      <c r="X889" s="14" t="s">
        <v>102</v>
      </c>
      <c r="Y889" s="14" t="s">
        <v>103</v>
      </c>
      <c r="Z889" s="14" t="s">
        <v>102</v>
      </c>
      <c r="AA889" s="14" t="s">
        <v>7</v>
      </c>
      <c r="AB889" s="14" t="s">
        <v>3287</v>
      </c>
      <c r="AC889" s="14" t="s">
        <v>8</v>
      </c>
      <c r="AD889" s="14" t="s">
        <v>32</v>
      </c>
      <c r="AE889" s="14" t="s">
        <v>5</v>
      </c>
      <c r="AF889" s="14" t="s">
        <v>290</v>
      </c>
      <c r="AG889" s="14" t="s">
        <v>291</v>
      </c>
      <c r="AH889" s="14" t="s">
        <v>3288</v>
      </c>
      <c r="AI889">
        <v>70152951</v>
      </c>
      <c r="AJ889" s="16">
        <v>45439.516226851854</v>
      </c>
      <c r="AK889">
        <v>2</v>
      </c>
      <c r="AL889">
        <v>216.69</v>
      </c>
      <c r="AM889">
        <v>39.01</v>
      </c>
      <c r="AN889">
        <v>255.7</v>
      </c>
      <c r="AO889" s="14" t="e">
        <f>VLOOKUP(PaquetesTramos_estados_1[[#This Row],[tienda_stock]],#REF!,2,0)</f>
        <v>#REF!</v>
      </c>
      <c r="AP889" s="18">
        <v>1.0138888888888888</v>
      </c>
      <c r="AQ889" s="19" t="str">
        <f>IF(PaquetesTramos_estados_1[[#This Row],[estado_paquete]]="Empaquetado","listo",PaquetesTramos_estados_1[[#This Row],[pagado]]+(PaquetesTramos_estados_1[[#This Row],[Lead Time]]-1))</f>
        <v>listo</v>
      </c>
      <c r="AR889" s="16" t="str">
        <f ca="1">IF(PaquetesTramos_estados_1[[#This Row],[estado_paquete]]="empaquetado","listo",TEXT((DAY(TODAY())-DAY(PaquetesTramos_estados_1[[#This Row],[pagado]])),"dd")&amp;" Dias")</f>
        <v>listo</v>
      </c>
      <c r="AS889" s="14" t="str">
        <f ca="1">IF(PaquetesTramos_estados_1[[#This Row],[estado_paquete]]="Empaquetado","listo",IF(NOW()&lt;PaquetesTramos_estados_1[[#This Row],[TimeLimite]],"Dentro de Tiempo","Fuera de Tiempo"))</f>
        <v>listo</v>
      </c>
      <c r="AT889" s="19" t="str">
        <f t="shared" si="13"/>
        <v>12:23</v>
      </c>
    </row>
    <row r="890" spans="1:46" x14ac:dyDescent="0.25">
      <c r="A890" s="14" t="s">
        <v>3289</v>
      </c>
      <c r="B890" s="14" t="s">
        <v>292</v>
      </c>
      <c r="C890" s="14" t="s">
        <v>43</v>
      </c>
      <c r="D890" s="14" t="s">
        <v>1</v>
      </c>
      <c r="E890" s="14" t="s">
        <v>137</v>
      </c>
      <c r="F890" s="14" t="s">
        <v>138</v>
      </c>
      <c r="G890" s="14" t="s">
        <v>30</v>
      </c>
      <c r="H890" s="14" t="s">
        <v>3290</v>
      </c>
      <c r="I890" s="14" t="s">
        <v>288</v>
      </c>
      <c r="J890" s="15">
        <v>45448</v>
      </c>
      <c r="K890" s="14" t="s">
        <v>3291</v>
      </c>
      <c r="L890" s="16">
        <v>45439.537245370368</v>
      </c>
      <c r="M890" s="16">
        <v>45439.543194444443</v>
      </c>
      <c r="N890" s="16"/>
      <c r="O890" s="14" t="s">
        <v>288</v>
      </c>
      <c r="P890" s="14" t="s">
        <v>288</v>
      </c>
      <c r="Q890" s="14" t="s">
        <v>288</v>
      </c>
      <c r="R890" s="14" t="s">
        <v>288</v>
      </c>
      <c r="S890" s="14" t="s">
        <v>288</v>
      </c>
      <c r="T890" s="14" t="s">
        <v>292</v>
      </c>
      <c r="U890" s="14" t="s">
        <v>122</v>
      </c>
      <c r="V890" s="14" t="s">
        <v>6</v>
      </c>
      <c r="W890" s="14" t="s">
        <v>43</v>
      </c>
      <c r="X890" s="14" t="s">
        <v>1</v>
      </c>
      <c r="Y890" s="14" t="s">
        <v>137</v>
      </c>
      <c r="Z890" s="14" t="s">
        <v>138</v>
      </c>
      <c r="AA890" s="14" t="s">
        <v>7</v>
      </c>
      <c r="AB890" s="14" t="s">
        <v>3292</v>
      </c>
      <c r="AC890" s="14" t="s">
        <v>8</v>
      </c>
      <c r="AD890" s="14" t="s">
        <v>10</v>
      </c>
      <c r="AE890" s="14" t="s">
        <v>5</v>
      </c>
      <c r="AF890" s="14" t="s">
        <v>290</v>
      </c>
      <c r="AG890" s="14" t="s">
        <v>291</v>
      </c>
      <c r="AH890" s="14" t="s">
        <v>3293</v>
      </c>
      <c r="AI890">
        <v>15732646</v>
      </c>
      <c r="AJ890" s="16">
        <v>45439.537245370368</v>
      </c>
      <c r="AK890">
        <v>1</v>
      </c>
      <c r="AL890">
        <v>37.96</v>
      </c>
      <c r="AM890">
        <v>6.84</v>
      </c>
      <c r="AN890">
        <v>44.8</v>
      </c>
      <c r="AO890" s="14" t="e">
        <f>VLOOKUP(PaquetesTramos_estados_1[[#This Row],[tienda_stock]],#REF!,2,0)</f>
        <v>#REF!</v>
      </c>
      <c r="AP890" s="18">
        <v>1.0138888888888888</v>
      </c>
      <c r="AQ890" s="19" t="str">
        <f>IF(PaquetesTramos_estados_1[[#This Row],[estado_paquete]]="Empaquetado","listo",PaquetesTramos_estados_1[[#This Row],[pagado]]+(PaquetesTramos_estados_1[[#This Row],[Lead Time]]-1))</f>
        <v>listo</v>
      </c>
      <c r="AR890" s="16" t="str">
        <f ca="1">IF(PaquetesTramos_estados_1[[#This Row],[estado_paquete]]="empaquetado","listo",TEXT((DAY(TODAY())-DAY(PaquetesTramos_estados_1[[#This Row],[pagado]])),"dd")&amp;" Dias")</f>
        <v>listo</v>
      </c>
      <c r="AS890" s="14" t="str">
        <f ca="1">IF(PaquetesTramos_estados_1[[#This Row],[estado_paquete]]="Empaquetado","listo",IF(NOW()&lt;PaquetesTramos_estados_1[[#This Row],[TimeLimite]],"Dentro de Tiempo","Fuera de Tiempo"))</f>
        <v>listo</v>
      </c>
      <c r="AT890" s="19" t="str">
        <f t="shared" si="13"/>
        <v>12:53</v>
      </c>
    </row>
    <row r="891" spans="1:46" x14ac:dyDescent="0.25">
      <c r="A891" s="14" t="s">
        <v>3294</v>
      </c>
      <c r="B891" s="14" t="s">
        <v>292</v>
      </c>
      <c r="C891" s="14" t="s">
        <v>126</v>
      </c>
      <c r="D891" s="14" t="s">
        <v>91</v>
      </c>
      <c r="E891" s="14" t="s">
        <v>91</v>
      </c>
      <c r="F891" s="14" t="s">
        <v>91</v>
      </c>
      <c r="G891" s="14" t="s">
        <v>35</v>
      </c>
      <c r="H891" s="14" t="s">
        <v>288</v>
      </c>
      <c r="I891" s="14" t="s">
        <v>288</v>
      </c>
      <c r="J891" s="15">
        <v>45443</v>
      </c>
      <c r="K891" s="14" t="s">
        <v>3295</v>
      </c>
      <c r="L891" s="16">
        <v>45439.660370370373</v>
      </c>
      <c r="M891" s="16">
        <v>45440.17664351852</v>
      </c>
      <c r="N891" s="16"/>
      <c r="O891" s="14" t="s">
        <v>288</v>
      </c>
      <c r="P891" s="14" t="s">
        <v>288</v>
      </c>
      <c r="Q891" s="14" t="s">
        <v>288</v>
      </c>
      <c r="R891" s="14" t="s">
        <v>288</v>
      </c>
      <c r="S891" s="14" t="s">
        <v>288</v>
      </c>
      <c r="T891" s="14" t="s">
        <v>292</v>
      </c>
      <c r="U891" s="14" t="s">
        <v>5</v>
      </c>
      <c r="V891" s="14" t="s">
        <v>6</v>
      </c>
      <c r="W891" s="14" t="s">
        <v>126</v>
      </c>
      <c r="X891" s="14" t="s">
        <v>91</v>
      </c>
      <c r="Y891" s="14" t="s">
        <v>91</v>
      </c>
      <c r="Z891" s="14" t="s">
        <v>91</v>
      </c>
      <c r="AA891" s="14" t="s">
        <v>56</v>
      </c>
      <c r="AB891" s="14" t="s">
        <v>3171</v>
      </c>
      <c r="AC891" s="14" t="s">
        <v>8</v>
      </c>
      <c r="AD891" s="14" t="s">
        <v>32</v>
      </c>
      <c r="AE891" s="14" t="s">
        <v>5</v>
      </c>
      <c r="AF891" s="14" t="s">
        <v>290</v>
      </c>
      <c r="AG891" s="14" t="s">
        <v>291</v>
      </c>
      <c r="AH891" s="14" t="s">
        <v>3172</v>
      </c>
      <c r="AI891">
        <v>45504516</v>
      </c>
      <c r="AJ891" s="16">
        <v>45439.660370370373</v>
      </c>
      <c r="AK891">
        <v>5</v>
      </c>
      <c r="AL891">
        <v>274.32</v>
      </c>
      <c r="AM891">
        <v>49.38</v>
      </c>
      <c r="AN891">
        <v>323.7</v>
      </c>
      <c r="AO891" s="14" t="e">
        <f>VLOOKUP(PaquetesTramos_estados_1[[#This Row],[tienda_stock]],#REF!,2,0)</f>
        <v>#REF!</v>
      </c>
      <c r="AP891" s="18">
        <v>1.0138888888888888</v>
      </c>
      <c r="AQ891" s="19" t="str">
        <f>IF(PaquetesTramos_estados_1[[#This Row],[estado_paquete]]="Empaquetado","listo",PaquetesTramos_estados_1[[#This Row],[pagado]]+(PaquetesTramos_estados_1[[#This Row],[Lead Time]]-1))</f>
        <v>listo</v>
      </c>
      <c r="AR891" s="16" t="str">
        <f ca="1">IF(PaquetesTramos_estados_1[[#This Row],[estado_paquete]]="empaquetado","listo",TEXT((DAY(TODAY())-DAY(PaquetesTramos_estados_1[[#This Row],[pagado]])),"dd")&amp;" Dias")</f>
        <v>listo</v>
      </c>
      <c r="AS891" s="14" t="str">
        <f ca="1">IF(PaquetesTramos_estados_1[[#This Row],[estado_paquete]]="Empaquetado","listo",IF(NOW()&lt;PaquetesTramos_estados_1[[#This Row],[TimeLimite]],"Dentro de Tiempo","Fuera de Tiempo"))</f>
        <v>listo</v>
      </c>
      <c r="AT891" s="19" t="str">
        <f t="shared" si="13"/>
        <v>15:50</v>
      </c>
    </row>
    <row r="892" spans="1:46" x14ac:dyDescent="0.25">
      <c r="A892" s="14" t="s">
        <v>3296</v>
      </c>
      <c r="B892" s="14" t="s">
        <v>17</v>
      </c>
      <c r="C892" s="14" t="s">
        <v>5</v>
      </c>
      <c r="D892" s="14" t="s">
        <v>1</v>
      </c>
      <c r="E892" s="14" t="s">
        <v>1</v>
      </c>
      <c r="F892" s="14" t="s">
        <v>19</v>
      </c>
      <c r="G892" s="14" t="s">
        <v>3</v>
      </c>
      <c r="H892" s="14" t="s">
        <v>288</v>
      </c>
      <c r="I892" s="14" t="s">
        <v>288</v>
      </c>
      <c r="J892" s="15">
        <v>45444</v>
      </c>
      <c r="K892" s="14" t="s">
        <v>3297</v>
      </c>
      <c r="L892" s="16">
        <v>45439.694618055553</v>
      </c>
      <c r="M892" s="16"/>
      <c r="N892" s="16"/>
      <c r="O892" s="14" t="s">
        <v>288</v>
      </c>
      <c r="P892" s="14" t="s">
        <v>288</v>
      </c>
      <c r="Q892" s="14" t="s">
        <v>288</v>
      </c>
      <c r="R892" s="14" t="s">
        <v>288</v>
      </c>
      <c r="S892" s="14" t="s">
        <v>288</v>
      </c>
      <c r="T892" s="14" t="s">
        <v>17</v>
      </c>
      <c r="U892" s="14" t="s">
        <v>18</v>
      </c>
      <c r="V892" s="14" t="s">
        <v>6</v>
      </c>
      <c r="W892" s="14" t="s">
        <v>139</v>
      </c>
      <c r="X892" s="14" t="s">
        <v>29</v>
      </c>
      <c r="Y892" s="14" t="s">
        <v>140</v>
      </c>
      <c r="Z892" s="14" t="s">
        <v>140</v>
      </c>
      <c r="AA892" s="14" t="s">
        <v>56</v>
      </c>
      <c r="AB892" s="14" t="s">
        <v>3179</v>
      </c>
      <c r="AC892" s="14" t="s">
        <v>8</v>
      </c>
      <c r="AD892" s="14" t="s">
        <v>10</v>
      </c>
      <c r="AE892" s="14" t="s">
        <v>139</v>
      </c>
      <c r="AF892" s="14" t="s">
        <v>290</v>
      </c>
      <c r="AG892" s="14" t="s">
        <v>291</v>
      </c>
      <c r="AH892" s="14" t="s">
        <v>3180</v>
      </c>
      <c r="AI892">
        <v>45238861</v>
      </c>
      <c r="AJ892" s="16">
        <v>45439.694618055553</v>
      </c>
      <c r="AK892">
        <v>2</v>
      </c>
      <c r="AL892">
        <v>337.96</v>
      </c>
      <c r="AM892">
        <v>60.84</v>
      </c>
      <c r="AN892">
        <v>398.8</v>
      </c>
      <c r="AO892" s="14" t="e">
        <f>VLOOKUP(PaquetesTramos_estados_1[[#This Row],[tienda_stock]],#REF!,2,0)</f>
        <v>#REF!</v>
      </c>
      <c r="AP892" s="18">
        <v>1.0138888888888888</v>
      </c>
      <c r="AQ892" s="19">
        <f>IF(PaquetesTramos_estados_1[[#This Row],[estado_paquete]]="Empaquetado","listo",PaquetesTramos_estados_1[[#This Row],[pagado]]+(PaquetesTramos_estados_1[[#This Row],[Lead Time]]-1))</f>
        <v>45439.708506944444</v>
      </c>
      <c r="AR892" s="16" t="e">
        <f ca="1">IF(PaquetesTramos_estados_1[[#This Row],[estado_paquete]]="empaquetado","listo",TEXT((DAY(TODAY())-DAY(PaquetesTramos_estados_1[[#This Row],[pagado]])),"dd")&amp;" Dias")</f>
        <v>#VALUE!</v>
      </c>
      <c r="AS8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892" s="19" t="str">
        <f t="shared" si="13"/>
        <v>16:40</v>
      </c>
    </row>
    <row r="893" spans="1:46" x14ac:dyDescent="0.25">
      <c r="A893" s="14" t="s">
        <v>3298</v>
      </c>
      <c r="B893" s="14" t="s">
        <v>292</v>
      </c>
      <c r="C893" s="14" t="s">
        <v>126</v>
      </c>
      <c r="D893" s="14" t="s">
        <v>91</v>
      </c>
      <c r="E893" s="14" t="s">
        <v>91</v>
      </c>
      <c r="F893" s="14" t="s">
        <v>91</v>
      </c>
      <c r="G893" s="14" t="s">
        <v>35</v>
      </c>
      <c r="H893" s="14" t="s">
        <v>288</v>
      </c>
      <c r="I893" s="14" t="s">
        <v>288</v>
      </c>
      <c r="J893" s="15">
        <v>45443</v>
      </c>
      <c r="K893" s="14" t="s">
        <v>3299</v>
      </c>
      <c r="L893" s="16">
        <v>45439.704560185186</v>
      </c>
      <c r="M893" s="16">
        <v>45440.213206018518</v>
      </c>
      <c r="N893" s="16"/>
      <c r="O893" s="14" t="s">
        <v>288</v>
      </c>
      <c r="P893" s="14" t="s">
        <v>288</v>
      </c>
      <c r="Q893" s="14" t="s">
        <v>288</v>
      </c>
      <c r="R893" s="14" t="s">
        <v>288</v>
      </c>
      <c r="S893" s="14" t="s">
        <v>288</v>
      </c>
      <c r="T893" s="14" t="s">
        <v>292</v>
      </c>
      <c r="U893" s="14" t="s">
        <v>5</v>
      </c>
      <c r="V893" s="14" t="s">
        <v>6</v>
      </c>
      <c r="W893" s="14" t="s">
        <v>126</v>
      </c>
      <c r="X893" s="14" t="s">
        <v>91</v>
      </c>
      <c r="Y893" s="14" t="s">
        <v>91</v>
      </c>
      <c r="Z893" s="14" t="s">
        <v>91</v>
      </c>
      <c r="AA893" s="14" t="s">
        <v>7</v>
      </c>
      <c r="AB893" s="14" t="s">
        <v>3300</v>
      </c>
      <c r="AC893" s="14" t="s">
        <v>8</v>
      </c>
      <c r="AD893" s="14" t="s">
        <v>9</v>
      </c>
      <c r="AE893" s="14" t="s">
        <v>126</v>
      </c>
      <c r="AF893" s="14" t="s">
        <v>290</v>
      </c>
      <c r="AG893" s="14" t="s">
        <v>291</v>
      </c>
      <c r="AH893" s="14" t="s">
        <v>3301</v>
      </c>
      <c r="AI893">
        <v>29262423</v>
      </c>
      <c r="AJ893" s="16">
        <v>45439.704560185186</v>
      </c>
      <c r="AK893">
        <v>2</v>
      </c>
      <c r="AL893">
        <v>207.37</v>
      </c>
      <c r="AM893">
        <v>37.33</v>
      </c>
      <c r="AN893">
        <v>244.7</v>
      </c>
      <c r="AO893" s="14" t="e">
        <f>VLOOKUP(PaquetesTramos_estados_1[[#This Row],[tienda_stock]],#REF!,2,0)</f>
        <v>#REF!</v>
      </c>
      <c r="AP893" s="18">
        <v>1.0138888888888888</v>
      </c>
      <c r="AQ893" s="19" t="str">
        <f>IF(PaquetesTramos_estados_1[[#This Row],[estado_paquete]]="Empaquetado","listo",PaquetesTramos_estados_1[[#This Row],[pagado]]+(PaquetesTramos_estados_1[[#This Row],[Lead Time]]-1))</f>
        <v>listo</v>
      </c>
      <c r="AR893" s="16" t="str">
        <f ca="1">IF(PaquetesTramos_estados_1[[#This Row],[estado_paquete]]="empaquetado","listo",TEXT((DAY(TODAY())-DAY(PaquetesTramos_estados_1[[#This Row],[pagado]])),"dd")&amp;" Dias")</f>
        <v>listo</v>
      </c>
      <c r="AS893" s="14" t="str">
        <f ca="1">IF(PaquetesTramos_estados_1[[#This Row],[estado_paquete]]="Empaquetado","listo",IF(NOW()&lt;PaquetesTramos_estados_1[[#This Row],[TimeLimite]],"Dentro de Tiempo","Fuera de Tiempo"))</f>
        <v>listo</v>
      </c>
      <c r="AT893" s="19" t="str">
        <f t="shared" si="13"/>
        <v>16:54</v>
      </c>
    </row>
    <row r="894" spans="1:46" x14ac:dyDescent="0.25">
      <c r="A894" s="14" t="s">
        <v>3302</v>
      </c>
      <c r="B894" s="14" t="s">
        <v>292</v>
      </c>
      <c r="C894" s="14" t="s">
        <v>126</v>
      </c>
      <c r="D894" s="14" t="s">
        <v>91</v>
      </c>
      <c r="E894" s="14" t="s">
        <v>91</v>
      </c>
      <c r="F894" s="14" t="s">
        <v>91</v>
      </c>
      <c r="G894" s="14" t="s">
        <v>35</v>
      </c>
      <c r="H894" s="14" t="s">
        <v>288</v>
      </c>
      <c r="I894" s="14" t="s">
        <v>288</v>
      </c>
      <c r="J894" s="15">
        <v>45443</v>
      </c>
      <c r="K894" s="14" t="s">
        <v>3303</v>
      </c>
      <c r="L894" s="16">
        <v>45439.705763888887</v>
      </c>
      <c r="M894" s="16">
        <v>45440.210729166669</v>
      </c>
      <c r="N894" s="16"/>
      <c r="O894" s="14" t="s">
        <v>288</v>
      </c>
      <c r="P894" s="14" t="s">
        <v>288</v>
      </c>
      <c r="Q894" s="14" t="s">
        <v>288</v>
      </c>
      <c r="R894" s="14" t="s">
        <v>288</v>
      </c>
      <c r="S894" s="14" t="s">
        <v>288</v>
      </c>
      <c r="T894" s="14" t="s">
        <v>292</v>
      </c>
      <c r="U894" s="14" t="s">
        <v>5</v>
      </c>
      <c r="V894" s="14" t="s">
        <v>6</v>
      </c>
      <c r="W894" s="14" t="s">
        <v>126</v>
      </c>
      <c r="X894" s="14" t="s">
        <v>91</v>
      </c>
      <c r="Y894" s="14" t="s">
        <v>91</v>
      </c>
      <c r="Z894" s="14" t="s">
        <v>91</v>
      </c>
      <c r="AA894" s="14" t="s">
        <v>7</v>
      </c>
      <c r="AB894" s="14" t="s">
        <v>3304</v>
      </c>
      <c r="AC894" s="14" t="s">
        <v>8</v>
      </c>
      <c r="AD894" s="14" t="s">
        <v>88</v>
      </c>
      <c r="AE894" s="14" t="s">
        <v>5</v>
      </c>
      <c r="AF894" s="14" t="s">
        <v>290</v>
      </c>
      <c r="AG894" s="14" t="s">
        <v>291</v>
      </c>
      <c r="AH894" s="14" t="s">
        <v>3305</v>
      </c>
      <c r="AI894">
        <v>46763043</v>
      </c>
      <c r="AJ894" s="16">
        <v>45439.705763888887</v>
      </c>
      <c r="AK894">
        <v>1</v>
      </c>
      <c r="AL894">
        <v>138.9</v>
      </c>
      <c r="AM894">
        <v>25</v>
      </c>
      <c r="AN894">
        <v>163.9</v>
      </c>
      <c r="AO894" s="14" t="e">
        <f>VLOOKUP(PaquetesTramos_estados_1[[#This Row],[tienda_stock]],#REF!,2,0)</f>
        <v>#REF!</v>
      </c>
      <c r="AP894" s="18">
        <v>1.0138888888888888</v>
      </c>
      <c r="AQ894" s="19" t="str">
        <f>IF(PaquetesTramos_estados_1[[#This Row],[estado_paquete]]="Empaquetado","listo",PaquetesTramos_estados_1[[#This Row],[pagado]]+(PaquetesTramos_estados_1[[#This Row],[Lead Time]]-1))</f>
        <v>listo</v>
      </c>
      <c r="AR894" s="16" t="str">
        <f ca="1">IF(PaquetesTramos_estados_1[[#This Row],[estado_paquete]]="empaquetado","listo",TEXT((DAY(TODAY())-DAY(PaquetesTramos_estados_1[[#This Row],[pagado]])),"dd")&amp;" Dias")</f>
        <v>listo</v>
      </c>
      <c r="AS894" s="14" t="str">
        <f ca="1">IF(PaquetesTramos_estados_1[[#This Row],[estado_paquete]]="Empaquetado","listo",IF(NOW()&lt;PaquetesTramos_estados_1[[#This Row],[TimeLimite]],"Dentro de Tiempo","Fuera de Tiempo"))</f>
        <v>listo</v>
      </c>
      <c r="AT894" s="19" t="str">
        <f t="shared" si="13"/>
        <v>16:56</v>
      </c>
    </row>
    <row r="895" spans="1:46" x14ac:dyDescent="0.25">
      <c r="A895" s="14" t="s">
        <v>3306</v>
      </c>
      <c r="B895" s="14" t="s">
        <v>20</v>
      </c>
      <c r="C895" s="14" t="s">
        <v>63</v>
      </c>
      <c r="D895" s="14" t="s">
        <v>64</v>
      </c>
      <c r="E895" s="14" t="s">
        <v>65</v>
      </c>
      <c r="F895" s="14" t="s">
        <v>66</v>
      </c>
      <c r="G895" s="14" t="s">
        <v>35</v>
      </c>
      <c r="H895" s="14" t="s">
        <v>288</v>
      </c>
      <c r="I895" s="14" t="s">
        <v>288</v>
      </c>
      <c r="J895" s="15">
        <v>45443</v>
      </c>
      <c r="K895" s="14" t="s">
        <v>3307</v>
      </c>
      <c r="L895" s="16">
        <v>45439.813136574077</v>
      </c>
      <c r="M895" s="16"/>
      <c r="N895" s="16"/>
      <c r="O895" s="14" t="s">
        <v>288</v>
      </c>
      <c r="P895" s="14" t="s">
        <v>288</v>
      </c>
      <c r="Q895" s="14" t="s">
        <v>288</v>
      </c>
      <c r="R895" s="14" t="s">
        <v>288</v>
      </c>
      <c r="S895" s="14" t="s">
        <v>288</v>
      </c>
      <c r="T895" s="14" t="s">
        <v>20</v>
      </c>
      <c r="U895" s="14" t="s">
        <v>5</v>
      </c>
      <c r="V895" s="14" t="s">
        <v>6</v>
      </c>
      <c r="W895" s="14" t="s">
        <v>63</v>
      </c>
      <c r="X895" s="14" t="s">
        <v>64</v>
      </c>
      <c r="Y895" s="14" t="s">
        <v>65</v>
      </c>
      <c r="Z895" s="14" t="s">
        <v>66</v>
      </c>
      <c r="AA895" s="14" t="s">
        <v>7</v>
      </c>
      <c r="AB895" s="14" t="s">
        <v>3308</v>
      </c>
      <c r="AC895" s="14" t="s">
        <v>8</v>
      </c>
      <c r="AD895" s="14" t="s">
        <v>32</v>
      </c>
      <c r="AE895" s="14" t="s">
        <v>5</v>
      </c>
      <c r="AF895" s="14" t="s">
        <v>290</v>
      </c>
      <c r="AG895" s="14" t="s">
        <v>291</v>
      </c>
      <c r="AH895" s="14" t="s">
        <v>3309</v>
      </c>
      <c r="AI895">
        <v>80194992</v>
      </c>
      <c r="AJ895" s="16">
        <v>45439.813136574077</v>
      </c>
      <c r="AK895">
        <v>1</v>
      </c>
      <c r="AL895">
        <v>113.9</v>
      </c>
      <c r="AM895">
        <v>20.5</v>
      </c>
      <c r="AN895">
        <v>134.4</v>
      </c>
      <c r="AO895" s="14" t="e">
        <f>VLOOKUP(PaquetesTramos_estados_1[[#This Row],[tienda_stock]],#REF!,2,0)</f>
        <v>#REF!</v>
      </c>
      <c r="AP895" s="18">
        <v>1.0138888888888888</v>
      </c>
      <c r="AQ895" s="19">
        <f>IF(PaquetesTramos_estados_1[[#This Row],[estado_paquete]]="Empaquetado","listo",PaquetesTramos_estados_1[[#This Row],[pagado]]+(PaquetesTramos_estados_1[[#This Row],[Lead Time]]-1))</f>
        <v>45439.827025462968</v>
      </c>
      <c r="AR895" s="16" t="e">
        <f ca="1">IF(PaquetesTramos_estados_1[[#This Row],[estado_paquete]]="empaquetado","listo",TEXT((DAY(TODAY())-DAY(PaquetesTramos_estados_1[[#This Row],[pagado]])),"dd")&amp;" Dias")</f>
        <v>#VALUE!</v>
      </c>
      <c r="AS895" s="14" t="str">
        <f ca="1">IF(PaquetesTramos_estados_1[[#This Row],[estado_paquete]]="Empaquetado","listo",IF(NOW()&lt;PaquetesTramos_estados_1[[#This Row],[TimeLimite]],"Dentro de Tiempo","Fuera de Tiempo"))</f>
        <v>Fuera de Tiempo</v>
      </c>
      <c r="AT895" s="19" t="str">
        <f t="shared" si="13"/>
        <v>19:30</v>
      </c>
    </row>
    <row r="896" spans="1:46" x14ac:dyDescent="0.25">
      <c r="A896" s="14" t="s">
        <v>3310</v>
      </c>
      <c r="B896" s="14" t="s">
        <v>292</v>
      </c>
      <c r="C896" s="14" t="s">
        <v>95</v>
      </c>
      <c r="D896" s="14" t="s">
        <v>96</v>
      </c>
      <c r="E896" s="14" t="s">
        <v>97</v>
      </c>
      <c r="F896" s="14" t="s">
        <v>98</v>
      </c>
      <c r="G896" s="14" t="s">
        <v>35</v>
      </c>
      <c r="H896" s="14" t="s">
        <v>288</v>
      </c>
      <c r="I896" s="14" t="s">
        <v>288</v>
      </c>
      <c r="J896" s="15">
        <v>45444</v>
      </c>
      <c r="K896" s="14" t="s">
        <v>3311</v>
      </c>
      <c r="L896" s="16">
        <v>45439.833958333336</v>
      </c>
      <c r="M896" s="16">
        <v>45440.339016203703</v>
      </c>
      <c r="N896" s="16"/>
      <c r="O896" s="14" t="s">
        <v>288</v>
      </c>
      <c r="P896" s="14" t="s">
        <v>288</v>
      </c>
      <c r="Q896" s="14" t="s">
        <v>288</v>
      </c>
      <c r="R896" s="14" t="s">
        <v>288</v>
      </c>
      <c r="S896" s="14" t="s">
        <v>288</v>
      </c>
      <c r="T896" s="14" t="s">
        <v>292</v>
      </c>
      <c r="U896" s="14" t="s">
        <v>5</v>
      </c>
      <c r="V896" s="14" t="s">
        <v>6</v>
      </c>
      <c r="W896" s="14" t="s">
        <v>95</v>
      </c>
      <c r="X896" s="14" t="s">
        <v>96</v>
      </c>
      <c r="Y896" s="14" t="s">
        <v>97</v>
      </c>
      <c r="Z896" s="14" t="s">
        <v>98</v>
      </c>
      <c r="AA896" s="14" t="s">
        <v>7</v>
      </c>
      <c r="AB896" s="14" t="s">
        <v>3312</v>
      </c>
      <c r="AC896" s="14" t="s">
        <v>8</v>
      </c>
      <c r="AD896" s="14" t="s">
        <v>9</v>
      </c>
      <c r="AE896" s="14" t="s">
        <v>95</v>
      </c>
      <c r="AF896" s="14" t="s">
        <v>296</v>
      </c>
      <c r="AG896" s="14" t="s">
        <v>291</v>
      </c>
      <c r="AH896" s="14" t="s">
        <v>3313</v>
      </c>
      <c r="AI896">
        <v>48318543</v>
      </c>
      <c r="AJ896" s="16">
        <v>45439.833958333336</v>
      </c>
      <c r="AK896">
        <v>1</v>
      </c>
      <c r="AL896">
        <v>124.8</v>
      </c>
      <c r="AM896">
        <v>0</v>
      </c>
      <c r="AN896">
        <v>124.8</v>
      </c>
      <c r="AO896" s="14" t="e">
        <f>VLOOKUP(PaquetesTramos_estados_1[[#This Row],[tienda_stock]],#REF!,2,0)</f>
        <v>#REF!</v>
      </c>
      <c r="AP896" s="18">
        <v>1.0138888888888888</v>
      </c>
      <c r="AQ896" s="19" t="str">
        <f>IF(PaquetesTramos_estados_1[[#This Row],[estado_paquete]]="Empaquetado","listo",PaquetesTramos_estados_1[[#This Row],[pagado]]+(PaquetesTramos_estados_1[[#This Row],[Lead Time]]-1))</f>
        <v>listo</v>
      </c>
      <c r="AR896" s="16" t="str">
        <f ca="1">IF(PaquetesTramos_estados_1[[#This Row],[estado_paquete]]="empaquetado","listo",TEXT((DAY(TODAY())-DAY(PaquetesTramos_estados_1[[#This Row],[pagado]])),"dd")&amp;" Dias")</f>
        <v>listo</v>
      </c>
      <c r="AS896" s="14" t="str">
        <f ca="1">IF(PaquetesTramos_estados_1[[#This Row],[estado_paquete]]="Empaquetado","listo",IF(NOW()&lt;PaquetesTramos_estados_1[[#This Row],[TimeLimite]],"Dentro de Tiempo","Fuera de Tiempo"))</f>
        <v>listo</v>
      </c>
      <c r="AT896" s="19" t="str">
        <f t="shared" si="13"/>
        <v>20:00</v>
      </c>
    </row>
    <row r="897" spans="1:46" x14ac:dyDescent="0.25">
      <c r="A897" s="14" t="s">
        <v>3314</v>
      </c>
      <c r="B897" s="14" t="s">
        <v>17</v>
      </c>
      <c r="C897" s="14" t="s">
        <v>5</v>
      </c>
      <c r="D897" s="14" t="s">
        <v>1</v>
      </c>
      <c r="E897" s="14" t="s">
        <v>1</v>
      </c>
      <c r="F897" s="14" t="s">
        <v>19</v>
      </c>
      <c r="G897" s="14" t="s">
        <v>437</v>
      </c>
      <c r="H897" s="14" t="s">
        <v>288</v>
      </c>
      <c r="I897" s="14" t="s">
        <v>288</v>
      </c>
      <c r="J897" s="15">
        <v>45441</v>
      </c>
      <c r="K897" s="14" t="s">
        <v>3315</v>
      </c>
      <c r="L897" s="16">
        <v>45439.891967592594</v>
      </c>
      <c r="M897" s="16"/>
      <c r="N897" s="16"/>
      <c r="O897" s="14" t="s">
        <v>288</v>
      </c>
      <c r="P897" s="14" t="s">
        <v>288</v>
      </c>
      <c r="Q897" s="14" t="s">
        <v>288</v>
      </c>
      <c r="R897" s="14" t="s">
        <v>288</v>
      </c>
      <c r="S897" s="14" t="s">
        <v>288</v>
      </c>
      <c r="T897" s="14" t="s">
        <v>17</v>
      </c>
      <c r="U897" s="14" t="s">
        <v>141</v>
      </c>
      <c r="V897" s="14" t="s">
        <v>6</v>
      </c>
      <c r="W897" s="14" t="s">
        <v>99</v>
      </c>
      <c r="X897" s="14" t="s">
        <v>1</v>
      </c>
      <c r="Y897" s="14" t="s">
        <v>1</v>
      </c>
      <c r="Z897" s="14" t="s">
        <v>19</v>
      </c>
      <c r="AA897" s="14" t="s">
        <v>7</v>
      </c>
      <c r="AB897" s="14" t="s">
        <v>3316</v>
      </c>
      <c r="AC897" s="14" t="s">
        <v>8</v>
      </c>
      <c r="AD897" s="14" t="s">
        <v>88</v>
      </c>
      <c r="AE897" s="14" t="s">
        <v>5</v>
      </c>
      <c r="AF897" s="14" t="s">
        <v>290</v>
      </c>
      <c r="AG897" s="14" t="s">
        <v>291</v>
      </c>
      <c r="AH897" s="14" t="s">
        <v>3317</v>
      </c>
      <c r="AI897">
        <v>32644150</v>
      </c>
      <c r="AJ897" s="16">
        <v>45439.891967592594</v>
      </c>
      <c r="AK897">
        <v>1</v>
      </c>
      <c r="AL897">
        <v>60.85</v>
      </c>
      <c r="AM897">
        <v>10.95</v>
      </c>
      <c r="AN897">
        <v>71.8</v>
      </c>
      <c r="AO897" s="14" t="e">
        <f>VLOOKUP(PaquetesTramos_estados_1[[#This Row],[tienda_stock]],#REF!,2,0)</f>
        <v>#REF!</v>
      </c>
      <c r="AP897" s="18">
        <v>1.0138888888888888</v>
      </c>
      <c r="AQ897" s="19">
        <f>IF(PaquetesTramos_estados_1[[#This Row],[estado_paquete]]="Empaquetado","listo",PaquetesTramos_estados_1[[#This Row],[pagado]]+(PaquetesTramos_estados_1[[#This Row],[Lead Time]]-1))</f>
        <v>45439.905856481484</v>
      </c>
      <c r="AR897" s="16" t="e">
        <f ca="1">IF(PaquetesTramos_estados_1[[#This Row],[estado_paquete]]="empaquetado","listo",TEXT((DAY(TODAY())-DAY(PaquetesTramos_estados_1[[#This Row],[pagado]])),"dd")&amp;" Dias")</f>
        <v>#VALUE!</v>
      </c>
      <c r="AS897" s="14" t="str">
        <f ca="1">IF(PaquetesTramos_estados_1[[#This Row],[estado_paquete]]="Empaquetado","listo",IF(NOW()&lt;PaquetesTramos_estados_1[[#This Row],[TimeLimite]],"Dentro de Tiempo","Fuera de Tiempo"))</f>
        <v>Fuera de Tiempo</v>
      </c>
      <c r="AT897" s="19" t="str">
        <f t="shared" si="13"/>
        <v>21:24</v>
      </c>
    </row>
    <row r="898" spans="1:46" x14ac:dyDescent="0.25">
      <c r="A898" s="14" t="s">
        <v>3318</v>
      </c>
      <c r="B898" s="14" t="s">
        <v>17</v>
      </c>
      <c r="C898" s="14" t="s">
        <v>5</v>
      </c>
      <c r="D898" s="14" t="s">
        <v>1</v>
      </c>
      <c r="E898" s="14" t="s">
        <v>1</v>
      </c>
      <c r="F898" s="14" t="s">
        <v>19</v>
      </c>
      <c r="G898" s="14" t="s">
        <v>332</v>
      </c>
      <c r="H898" s="14" t="s">
        <v>288</v>
      </c>
      <c r="I898" s="14" t="s">
        <v>288</v>
      </c>
      <c r="J898" s="15">
        <v>45441</v>
      </c>
      <c r="K898" s="14" t="s">
        <v>3319</v>
      </c>
      <c r="L898" s="16">
        <v>45439.93577546296</v>
      </c>
      <c r="M898" s="16"/>
      <c r="N898" s="16"/>
      <c r="O898" s="14" t="s">
        <v>288</v>
      </c>
      <c r="P898" s="14" t="s">
        <v>288</v>
      </c>
      <c r="Q898" s="14" t="s">
        <v>288</v>
      </c>
      <c r="R898" s="14" t="s">
        <v>288</v>
      </c>
      <c r="S898" s="14" t="s">
        <v>288</v>
      </c>
      <c r="T898" s="14" t="s">
        <v>17</v>
      </c>
      <c r="U898" s="14" t="s">
        <v>142</v>
      </c>
      <c r="V898" s="14" t="s">
        <v>6</v>
      </c>
      <c r="W898" s="14" t="s">
        <v>36</v>
      </c>
      <c r="X898" s="14" t="s">
        <v>1</v>
      </c>
      <c r="Y898" s="14" t="s">
        <v>1</v>
      </c>
      <c r="Z898" s="14" t="s">
        <v>37</v>
      </c>
      <c r="AA898" s="14" t="s">
        <v>7</v>
      </c>
      <c r="AB898" s="14" t="s">
        <v>3320</v>
      </c>
      <c r="AC898" s="14" t="s">
        <v>8</v>
      </c>
      <c r="AD898" s="14" t="s">
        <v>32</v>
      </c>
      <c r="AE898" s="14" t="s">
        <v>5</v>
      </c>
      <c r="AF898" s="14" t="s">
        <v>290</v>
      </c>
      <c r="AG898" s="14" t="s">
        <v>291</v>
      </c>
      <c r="AH898" s="14" t="s">
        <v>3321</v>
      </c>
      <c r="AI898">
        <v>71448340</v>
      </c>
      <c r="AJ898" s="16">
        <v>45439.93577546296</v>
      </c>
      <c r="AK898">
        <v>1</v>
      </c>
      <c r="AL898">
        <v>35.42</v>
      </c>
      <c r="AM898">
        <v>6.38</v>
      </c>
      <c r="AN898">
        <v>41.8</v>
      </c>
      <c r="AO898" s="14" t="e">
        <f>VLOOKUP(PaquetesTramos_estados_1[[#This Row],[tienda_stock]],#REF!,2,0)</f>
        <v>#REF!</v>
      </c>
      <c r="AP898" s="18">
        <v>1.0138888888888888</v>
      </c>
      <c r="AQ898" s="19">
        <f>IF(PaquetesTramos_estados_1[[#This Row],[estado_paquete]]="Empaquetado","listo",PaquetesTramos_estados_1[[#This Row],[pagado]]+(PaquetesTramos_estados_1[[#This Row],[Lead Time]]-1))</f>
        <v>45439.949664351851</v>
      </c>
      <c r="AR898" s="16" t="e">
        <f ca="1">IF(PaquetesTramos_estados_1[[#This Row],[estado_paquete]]="empaquetado","listo",TEXT((DAY(TODAY())-DAY(PaquetesTramos_estados_1[[#This Row],[pagado]])),"dd")&amp;" Dias")</f>
        <v>#VALUE!</v>
      </c>
      <c r="AS8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898" s="19" t="str">
        <f t="shared" ref="AT898:AT961" si="14">TEXT(L898,"HH:MM")</f>
        <v>22:27</v>
      </c>
    </row>
    <row r="899" spans="1:46" x14ac:dyDescent="0.25">
      <c r="A899" s="14" t="s">
        <v>3322</v>
      </c>
      <c r="B899" s="14" t="s">
        <v>292</v>
      </c>
      <c r="C899" s="14" t="s">
        <v>288</v>
      </c>
      <c r="D899" s="14" t="s">
        <v>81</v>
      </c>
      <c r="E899" s="14" t="s">
        <v>82</v>
      </c>
      <c r="F899" s="14" t="s">
        <v>82</v>
      </c>
      <c r="G899" s="14" t="s">
        <v>30</v>
      </c>
      <c r="H899" s="14" t="s">
        <v>3323</v>
      </c>
      <c r="I899" s="14" t="s">
        <v>288</v>
      </c>
      <c r="J899" s="15">
        <v>45441</v>
      </c>
      <c r="K899" s="14" t="s">
        <v>3324</v>
      </c>
      <c r="L899" s="16">
        <v>45439.942719907405</v>
      </c>
      <c r="M899" s="16">
        <v>45440.33797453704</v>
      </c>
      <c r="N899" s="16"/>
      <c r="O899" s="14" t="s">
        <v>288</v>
      </c>
      <c r="P899" s="14" t="s">
        <v>288</v>
      </c>
      <c r="Q899" s="14" t="s">
        <v>288</v>
      </c>
      <c r="R899" s="14" t="s">
        <v>288</v>
      </c>
      <c r="S899" s="14" t="s">
        <v>288</v>
      </c>
      <c r="T899" s="14" t="s">
        <v>292</v>
      </c>
      <c r="U899" s="14" t="s">
        <v>5</v>
      </c>
      <c r="V899" s="14" t="s">
        <v>87</v>
      </c>
      <c r="W899" s="14" t="s">
        <v>288</v>
      </c>
      <c r="X899" s="14" t="s">
        <v>288</v>
      </c>
      <c r="Y899" s="14" t="s">
        <v>288</v>
      </c>
      <c r="Z899" s="14" t="s">
        <v>288</v>
      </c>
      <c r="AA899" s="14" t="s">
        <v>7</v>
      </c>
      <c r="AB899" s="14" t="s">
        <v>3325</v>
      </c>
      <c r="AC899" s="14" t="s">
        <v>8</v>
      </c>
      <c r="AD899" s="14" t="s">
        <v>32</v>
      </c>
      <c r="AE899" s="14" t="s">
        <v>5</v>
      </c>
      <c r="AF899" s="14" t="s">
        <v>290</v>
      </c>
      <c r="AG899" s="14" t="s">
        <v>291</v>
      </c>
      <c r="AH899" s="14" t="s">
        <v>3326</v>
      </c>
      <c r="AI899">
        <v>17845287</v>
      </c>
      <c r="AJ899" s="16">
        <v>45439.942719907405</v>
      </c>
      <c r="AK899">
        <v>2</v>
      </c>
      <c r="AL899">
        <v>50.59</v>
      </c>
      <c r="AM899">
        <v>9.11</v>
      </c>
      <c r="AN899">
        <v>59.7</v>
      </c>
      <c r="AO899" s="14" t="e">
        <f>VLOOKUP(PaquetesTramos_estados_1[[#This Row],[tienda_stock]],#REF!,2,0)</f>
        <v>#REF!</v>
      </c>
      <c r="AP899" s="18">
        <v>1.0138888888888888</v>
      </c>
      <c r="AQ899" s="19" t="str">
        <f>IF(PaquetesTramos_estados_1[[#This Row],[estado_paquete]]="Empaquetado","listo",PaquetesTramos_estados_1[[#This Row],[pagado]]+(PaquetesTramos_estados_1[[#This Row],[Lead Time]]-1))</f>
        <v>listo</v>
      </c>
      <c r="AR899" s="16" t="str">
        <f ca="1">IF(PaquetesTramos_estados_1[[#This Row],[estado_paquete]]="empaquetado","listo",TEXT((DAY(TODAY())-DAY(PaquetesTramos_estados_1[[#This Row],[pagado]])),"dd")&amp;" Dias")</f>
        <v>listo</v>
      </c>
      <c r="AS899" s="14" t="str">
        <f ca="1">IF(PaquetesTramos_estados_1[[#This Row],[estado_paquete]]="Empaquetado","listo",IF(NOW()&lt;PaquetesTramos_estados_1[[#This Row],[TimeLimite]],"Dentro de Tiempo","Fuera de Tiempo"))</f>
        <v>listo</v>
      </c>
      <c r="AT899" s="19" t="str">
        <f t="shared" si="14"/>
        <v>22:37</v>
      </c>
    </row>
    <row r="900" spans="1:46" x14ac:dyDescent="0.25">
      <c r="A900" s="14" t="s">
        <v>3473</v>
      </c>
      <c r="B900" s="14" t="s">
        <v>292</v>
      </c>
      <c r="C900" s="14" t="s">
        <v>156</v>
      </c>
      <c r="D900" s="14" t="s">
        <v>46</v>
      </c>
      <c r="E900" s="14" t="s">
        <v>157</v>
      </c>
      <c r="F900" s="14" t="s">
        <v>158</v>
      </c>
      <c r="G900" s="14" t="s">
        <v>35</v>
      </c>
      <c r="H900" s="14" t="s">
        <v>288</v>
      </c>
      <c r="I900" s="14" t="s">
        <v>288</v>
      </c>
      <c r="J900" s="15">
        <v>45442</v>
      </c>
      <c r="K900" s="14" t="s">
        <v>3474</v>
      </c>
      <c r="L900" s="16">
        <v>45439.992662037039</v>
      </c>
      <c r="M900" s="16">
        <v>45440.307986111111</v>
      </c>
      <c r="N900" s="16"/>
      <c r="O900" s="14" t="s">
        <v>288</v>
      </c>
      <c r="P900" s="14" t="s">
        <v>288</v>
      </c>
      <c r="Q900" s="14" t="s">
        <v>288</v>
      </c>
      <c r="R900" s="14" t="s">
        <v>288</v>
      </c>
      <c r="S900" s="14" t="s">
        <v>288</v>
      </c>
      <c r="T900" s="14" t="s">
        <v>292</v>
      </c>
      <c r="U900" s="14" t="s">
        <v>5</v>
      </c>
      <c r="V900" s="14" t="s">
        <v>6</v>
      </c>
      <c r="W900" s="14" t="s">
        <v>156</v>
      </c>
      <c r="X900" s="14" t="s">
        <v>46</v>
      </c>
      <c r="Y900" s="14" t="s">
        <v>157</v>
      </c>
      <c r="Z900" s="14" t="s">
        <v>158</v>
      </c>
      <c r="AA900" s="14" t="s">
        <v>7</v>
      </c>
      <c r="AB900" s="14" t="s">
        <v>3203</v>
      </c>
      <c r="AC900" s="14" t="s">
        <v>8</v>
      </c>
      <c r="AD900" s="14" t="s">
        <v>32</v>
      </c>
      <c r="AE900" s="14" t="s">
        <v>5</v>
      </c>
      <c r="AF900" s="14" t="s">
        <v>290</v>
      </c>
      <c r="AG900" s="14" t="s">
        <v>291</v>
      </c>
      <c r="AH900" s="14" t="s">
        <v>3204</v>
      </c>
      <c r="AI900">
        <v>71784869</v>
      </c>
      <c r="AJ900" s="16">
        <v>45439.992662037039</v>
      </c>
      <c r="AK900">
        <v>2</v>
      </c>
      <c r="AL900">
        <v>37.869999999999997</v>
      </c>
      <c r="AM900">
        <v>6.83</v>
      </c>
      <c r="AN900">
        <v>44.7</v>
      </c>
      <c r="AO900" s="14" t="e">
        <f>VLOOKUP(PaquetesTramos_estados_1[[#This Row],[tienda_stock]],#REF!,2,0)</f>
        <v>#REF!</v>
      </c>
      <c r="AP900" s="18">
        <v>1.0138888888888888</v>
      </c>
      <c r="AQ900" s="19" t="str">
        <f>IF(PaquetesTramos_estados_1[[#This Row],[estado_paquete]]="Empaquetado","listo",PaquetesTramos_estados_1[[#This Row],[pagado]]+(PaquetesTramos_estados_1[[#This Row],[Lead Time]]-1))</f>
        <v>listo</v>
      </c>
      <c r="AR900" s="16" t="str">
        <f ca="1">IF(PaquetesTramos_estados_1[[#This Row],[estado_paquete]]="empaquetado","listo",TEXT((DAY(TODAY())-DAY(PaquetesTramos_estados_1[[#This Row],[pagado]])),"dd")&amp;" Dias")</f>
        <v>listo</v>
      </c>
      <c r="AS900" s="14" t="str">
        <f ca="1">IF(PaquetesTramos_estados_1[[#This Row],[estado_paquete]]="Empaquetado","listo",IF(NOW()&lt;PaquetesTramos_estados_1[[#This Row],[TimeLimite]],"Dentro de Tiempo","Fuera de Tiempo"))</f>
        <v>listo</v>
      </c>
      <c r="AT900" s="19" t="str">
        <f t="shared" si="14"/>
        <v>23:49</v>
      </c>
    </row>
    <row r="901" spans="1:46" x14ac:dyDescent="0.25">
      <c r="A901" s="14" t="s">
        <v>3479</v>
      </c>
      <c r="B901" s="14" t="s">
        <v>292</v>
      </c>
      <c r="C901" s="14" t="s">
        <v>72</v>
      </c>
      <c r="D901" s="14" t="s">
        <v>73</v>
      </c>
      <c r="E901" s="14" t="s">
        <v>74</v>
      </c>
      <c r="F901" s="14" t="s">
        <v>74</v>
      </c>
      <c r="G901" s="14" t="s">
        <v>3</v>
      </c>
      <c r="H901" s="14" t="s">
        <v>288</v>
      </c>
      <c r="I901" s="14" t="s">
        <v>288</v>
      </c>
      <c r="J901" s="15">
        <v>45440</v>
      </c>
      <c r="K901" s="14" t="s">
        <v>3480</v>
      </c>
      <c r="L901" s="16">
        <v>45438.937418981484</v>
      </c>
      <c r="M901" s="16">
        <v>45439.420914351853</v>
      </c>
      <c r="N901" s="16"/>
      <c r="O901" s="14" t="s">
        <v>288</v>
      </c>
      <c r="P901" s="14" t="s">
        <v>288</v>
      </c>
      <c r="Q901" s="14" t="s">
        <v>288</v>
      </c>
      <c r="R901" s="14" t="s">
        <v>288</v>
      </c>
      <c r="S901" s="14" t="s">
        <v>288</v>
      </c>
      <c r="T901" s="14" t="s">
        <v>292</v>
      </c>
      <c r="U901" s="14" t="s">
        <v>136</v>
      </c>
      <c r="V901" s="14" t="s">
        <v>6</v>
      </c>
      <c r="W901" s="14" t="s">
        <v>72</v>
      </c>
      <c r="X901" s="14" t="s">
        <v>73</v>
      </c>
      <c r="Y901" s="14" t="s">
        <v>74</v>
      </c>
      <c r="Z901" s="14" t="s">
        <v>74</v>
      </c>
      <c r="AA901" s="14" t="s">
        <v>7</v>
      </c>
      <c r="AB901" s="14" t="s">
        <v>3481</v>
      </c>
      <c r="AC901" s="14" t="s">
        <v>8</v>
      </c>
      <c r="AD901" s="14" t="s">
        <v>32</v>
      </c>
      <c r="AE901" s="14" t="s">
        <v>5</v>
      </c>
      <c r="AF901" s="14" t="s">
        <v>290</v>
      </c>
      <c r="AG901" s="14" t="s">
        <v>291</v>
      </c>
      <c r="AH901" s="14" t="s">
        <v>319</v>
      </c>
      <c r="AI901">
        <v>48585412</v>
      </c>
      <c r="AJ901" s="16">
        <v>45438.937418981484</v>
      </c>
      <c r="AK901">
        <v>2</v>
      </c>
      <c r="AL901">
        <v>238.72</v>
      </c>
      <c r="AM901">
        <v>42.98</v>
      </c>
      <c r="AN901">
        <v>281.7</v>
      </c>
      <c r="AO901" s="14" t="e">
        <f>VLOOKUP(PaquetesTramos_estados_1[[#This Row],[tienda_stock]],#REF!,2,0)</f>
        <v>#REF!</v>
      </c>
      <c r="AP901" s="18">
        <v>1.0138888888888888</v>
      </c>
      <c r="AQ901" s="19" t="str">
        <f>IF(PaquetesTramos_estados_1[[#This Row],[estado_paquete]]="Empaquetado","listo",PaquetesTramos_estados_1[[#This Row],[pagado]]+(PaquetesTramos_estados_1[[#This Row],[Lead Time]]-1))</f>
        <v>listo</v>
      </c>
      <c r="AR901" s="16" t="str">
        <f ca="1">IF(PaquetesTramos_estados_1[[#This Row],[estado_paquete]]="empaquetado","listo",TEXT((DAY(TODAY())-DAY(PaquetesTramos_estados_1[[#This Row],[pagado]])),"dd")&amp;" Dias")</f>
        <v>listo</v>
      </c>
      <c r="AS901" s="14" t="str">
        <f ca="1">IF(PaquetesTramos_estados_1[[#This Row],[estado_paquete]]="Empaquetado","listo",IF(NOW()&lt;PaquetesTramos_estados_1[[#This Row],[TimeLimite]],"Dentro de Tiempo","Fuera de Tiempo"))</f>
        <v>listo</v>
      </c>
      <c r="AT901" s="19" t="str">
        <f t="shared" si="14"/>
        <v>22:29</v>
      </c>
    </row>
    <row r="902" spans="1:46" x14ac:dyDescent="0.25">
      <c r="A902" s="14" t="s">
        <v>3482</v>
      </c>
      <c r="B902" s="14" t="s">
        <v>17</v>
      </c>
      <c r="C902" s="14" t="s">
        <v>3483</v>
      </c>
      <c r="D902" s="14" t="s">
        <v>1</v>
      </c>
      <c r="E902" s="14" t="s">
        <v>1</v>
      </c>
      <c r="F902" s="14" t="s">
        <v>94</v>
      </c>
      <c r="G902" s="14" t="s">
        <v>30</v>
      </c>
      <c r="H902" s="14" t="s">
        <v>288</v>
      </c>
      <c r="I902" s="14" t="s">
        <v>288</v>
      </c>
      <c r="J902" s="15">
        <v>45441</v>
      </c>
      <c r="K902" s="14" t="s">
        <v>3484</v>
      </c>
      <c r="L902" s="16">
        <v>45439.322187500002</v>
      </c>
      <c r="M902" s="16"/>
      <c r="N902" s="16"/>
      <c r="O902" s="14" t="s">
        <v>288</v>
      </c>
      <c r="P902" s="14" t="s">
        <v>288</v>
      </c>
      <c r="Q902" s="14" t="s">
        <v>288</v>
      </c>
      <c r="R902" s="14" t="s">
        <v>288</v>
      </c>
      <c r="S902" s="14" t="s">
        <v>288</v>
      </c>
      <c r="T902" s="14" t="s">
        <v>17</v>
      </c>
      <c r="U902" s="14" t="s">
        <v>144</v>
      </c>
      <c r="V902" s="14" t="s">
        <v>6</v>
      </c>
      <c r="W902" s="14" t="s">
        <v>3483</v>
      </c>
      <c r="X902" s="14" t="s">
        <v>1</v>
      </c>
      <c r="Y902" s="14" t="s">
        <v>1</v>
      </c>
      <c r="Z902" s="14" t="s">
        <v>94</v>
      </c>
      <c r="AA902" s="14" t="s">
        <v>7</v>
      </c>
      <c r="AB902" s="14" t="s">
        <v>3485</v>
      </c>
      <c r="AC902" s="14" t="s">
        <v>8</v>
      </c>
      <c r="AD902" s="14" t="s">
        <v>32</v>
      </c>
      <c r="AE902" s="14" t="s">
        <v>5</v>
      </c>
      <c r="AF902" s="14" t="s">
        <v>290</v>
      </c>
      <c r="AG902" s="14" t="s">
        <v>291</v>
      </c>
      <c r="AH902" s="14" t="s">
        <v>3486</v>
      </c>
      <c r="AI902">
        <v>45159442</v>
      </c>
      <c r="AJ902" s="16">
        <v>45439.322187500002</v>
      </c>
      <c r="AK902">
        <v>3</v>
      </c>
      <c r="AL902">
        <v>111.01</v>
      </c>
      <c r="AM902">
        <v>19.989999999999998</v>
      </c>
      <c r="AN902">
        <v>131</v>
      </c>
      <c r="AO902" s="14" t="e">
        <f>VLOOKUP(PaquetesTramos_estados_1[[#This Row],[tienda_stock]],#REF!,2,0)</f>
        <v>#REF!</v>
      </c>
      <c r="AP902" s="18">
        <v>1.0138888888888888</v>
      </c>
      <c r="AQ902" s="19">
        <f>IF(PaquetesTramos_estados_1[[#This Row],[estado_paquete]]="Empaquetado","listo",PaquetesTramos_estados_1[[#This Row],[pagado]]+(PaquetesTramos_estados_1[[#This Row],[Lead Time]]-1))</f>
        <v>45439.336076388892</v>
      </c>
      <c r="AR902" s="16" t="e">
        <f ca="1">IF(PaquetesTramos_estados_1[[#This Row],[estado_paquete]]="empaquetado","listo",TEXT((DAY(TODAY())-DAY(PaquetesTramos_estados_1[[#This Row],[pagado]])),"dd")&amp;" Dias")</f>
        <v>#VALUE!</v>
      </c>
      <c r="AS9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902" s="19" t="str">
        <f t="shared" si="14"/>
        <v>07:43</v>
      </c>
    </row>
    <row r="903" spans="1:46" x14ac:dyDescent="0.25">
      <c r="A903" s="14" t="s">
        <v>3487</v>
      </c>
      <c r="B903" s="14" t="s">
        <v>292</v>
      </c>
      <c r="C903" s="14" t="s">
        <v>100</v>
      </c>
      <c r="D903" s="14" t="s">
        <v>1</v>
      </c>
      <c r="E903" s="14" t="s">
        <v>1</v>
      </c>
      <c r="F903" s="14" t="s">
        <v>62</v>
      </c>
      <c r="G903" s="14" t="s">
        <v>399</v>
      </c>
      <c r="H903" s="14" t="s">
        <v>288</v>
      </c>
      <c r="I903" s="14" t="s">
        <v>288</v>
      </c>
      <c r="J903" s="15">
        <v>45440</v>
      </c>
      <c r="K903" s="14" t="s">
        <v>3488</v>
      </c>
      <c r="L903" s="16">
        <v>45439.384814814817</v>
      </c>
      <c r="M903" s="16">
        <v>45439.602939814817</v>
      </c>
      <c r="N903" s="16"/>
      <c r="O903" s="14" t="s">
        <v>288</v>
      </c>
      <c r="P903" s="14" t="s">
        <v>288</v>
      </c>
      <c r="Q903" s="14" t="s">
        <v>288</v>
      </c>
      <c r="R903" s="14" t="s">
        <v>288</v>
      </c>
      <c r="S903" s="14" t="s">
        <v>288</v>
      </c>
      <c r="T903" s="14" t="s">
        <v>292</v>
      </c>
      <c r="U903" s="14" t="s">
        <v>5</v>
      </c>
      <c r="V903" s="14" t="s">
        <v>6</v>
      </c>
      <c r="W903" s="14" t="s">
        <v>100</v>
      </c>
      <c r="X903" s="14" t="s">
        <v>1</v>
      </c>
      <c r="Y903" s="14" t="s">
        <v>1</v>
      </c>
      <c r="Z903" s="14" t="s">
        <v>62</v>
      </c>
      <c r="AA903" s="14" t="s">
        <v>7</v>
      </c>
      <c r="AB903" s="14" t="s">
        <v>3489</v>
      </c>
      <c r="AC903" s="14" t="s">
        <v>8</v>
      </c>
      <c r="AD903" s="14" t="s">
        <v>27</v>
      </c>
      <c r="AE903" s="14" t="s">
        <v>5</v>
      </c>
      <c r="AF903" s="14" t="s">
        <v>290</v>
      </c>
      <c r="AG903" s="14" t="s">
        <v>291</v>
      </c>
      <c r="AH903" s="14" t="s">
        <v>3490</v>
      </c>
      <c r="AI903">
        <v>10813649</v>
      </c>
      <c r="AJ903" s="16">
        <v>45439.384814814817</v>
      </c>
      <c r="AK903">
        <v>1</v>
      </c>
      <c r="AL903">
        <v>86.27</v>
      </c>
      <c r="AM903">
        <v>15.53</v>
      </c>
      <c r="AN903">
        <v>101.8</v>
      </c>
      <c r="AO903" s="14" t="e">
        <f>VLOOKUP(PaquetesTramos_estados_1[[#This Row],[tienda_stock]],#REF!,2,0)</f>
        <v>#REF!</v>
      </c>
      <c r="AP903" s="18">
        <v>1.0138888888888888</v>
      </c>
      <c r="AQ903" s="19" t="str">
        <f>IF(PaquetesTramos_estados_1[[#This Row],[estado_paquete]]="Empaquetado","listo",PaquetesTramos_estados_1[[#This Row],[pagado]]+(PaquetesTramos_estados_1[[#This Row],[Lead Time]]-1))</f>
        <v>listo</v>
      </c>
      <c r="AR903" s="16" t="str">
        <f ca="1">IF(PaquetesTramos_estados_1[[#This Row],[estado_paquete]]="empaquetado","listo",TEXT((DAY(TODAY())-DAY(PaquetesTramos_estados_1[[#This Row],[pagado]])),"dd")&amp;" Dias")</f>
        <v>listo</v>
      </c>
      <c r="AS903" s="14" t="str">
        <f ca="1">IF(PaquetesTramos_estados_1[[#This Row],[estado_paquete]]="Empaquetado","listo",IF(NOW()&lt;PaquetesTramos_estados_1[[#This Row],[TimeLimite]],"Dentro de Tiempo","Fuera de Tiempo"))</f>
        <v>listo</v>
      </c>
      <c r="AT903" s="19" t="str">
        <f t="shared" si="14"/>
        <v>09:14</v>
      </c>
    </row>
    <row r="904" spans="1:46" x14ac:dyDescent="0.25">
      <c r="A904" s="14" t="s">
        <v>3491</v>
      </c>
      <c r="B904" s="14" t="s">
        <v>292</v>
      </c>
      <c r="C904" s="14" t="s">
        <v>83</v>
      </c>
      <c r="D904" s="14" t="s">
        <v>118</v>
      </c>
      <c r="E904" s="14" t="s">
        <v>119</v>
      </c>
      <c r="F904" s="14" t="s">
        <v>119</v>
      </c>
      <c r="G904" s="14" t="s">
        <v>35</v>
      </c>
      <c r="H904" s="14" t="s">
        <v>288</v>
      </c>
      <c r="I904" s="14" t="s">
        <v>288</v>
      </c>
      <c r="J904" s="15">
        <v>45444</v>
      </c>
      <c r="K904" s="14" t="s">
        <v>3492</v>
      </c>
      <c r="L904" s="16">
        <v>45439.446597222224</v>
      </c>
      <c r="M904" s="16">
        <v>45439.526076388887</v>
      </c>
      <c r="N904" s="16"/>
      <c r="O904" s="14" t="s">
        <v>288</v>
      </c>
      <c r="P904" s="14" t="s">
        <v>288</v>
      </c>
      <c r="Q904" s="14" t="s">
        <v>288</v>
      </c>
      <c r="R904" s="14" t="s">
        <v>288</v>
      </c>
      <c r="S904" s="14" t="s">
        <v>288</v>
      </c>
      <c r="T904" s="14" t="s">
        <v>292</v>
      </c>
      <c r="U904" s="14" t="s">
        <v>5</v>
      </c>
      <c r="V904" s="14" t="s">
        <v>6</v>
      </c>
      <c r="W904" s="14" t="s">
        <v>83</v>
      </c>
      <c r="X904" s="14" t="s">
        <v>118</v>
      </c>
      <c r="Y904" s="14" t="s">
        <v>119</v>
      </c>
      <c r="Z904" s="14" t="s">
        <v>119</v>
      </c>
      <c r="AA904" s="14" t="s">
        <v>7</v>
      </c>
      <c r="AB904" s="14" t="s">
        <v>3493</v>
      </c>
      <c r="AC904" s="14" t="s">
        <v>8</v>
      </c>
      <c r="AD904" s="14" t="s">
        <v>9</v>
      </c>
      <c r="AE904" s="14" t="s">
        <v>83</v>
      </c>
      <c r="AF904" s="14" t="s">
        <v>295</v>
      </c>
      <c r="AG904" s="14" t="s">
        <v>291</v>
      </c>
      <c r="AH904" s="14" t="s">
        <v>3494</v>
      </c>
      <c r="AI904">
        <v>62219376</v>
      </c>
      <c r="AJ904" s="16">
        <v>45439.446597222224</v>
      </c>
      <c r="AK904">
        <v>1</v>
      </c>
      <c r="AL904">
        <v>64.8</v>
      </c>
      <c r="AM904">
        <v>0</v>
      </c>
      <c r="AN904">
        <v>64.8</v>
      </c>
      <c r="AO904" s="14" t="e">
        <f>VLOOKUP(PaquetesTramos_estados_1[[#This Row],[tienda_stock]],#REF!,2,0)</f>
        <v>#REF!</v>
      </c>
      <c r="AP904" s="18">
        <v>1.0138888888888888</v>
      </c>
      <c r="AQ904" s="19" t="str">
        <f>IF(PaquetesTramos_estados_1[[#This Row],[estado_paquete]]="Empaquetado","listo",PaquetesTramos_estados_1[[#This Row],[pagado]]+(PaquetesTramos_estados_1[[#This Row],[Lead Time]]-1))</f>
        <v>listo</v>
      </c>
      <c r="AR904" s="16" t="str">
        <f ca="1">IF(PaquetesTramos_estados_1[[#This Row],[estado_paquete]]="empaquetado","listo",TEXT((DAY(TODAY())-DAY(PaquetesTramos_estados_1[[#This Row],[pagado]])),"dd")&amp;" Dias")</f>
        <v>listo</v>
      </c>
      <c r="AS904" s="14" t="str">
        <f ca="1">IF(PaquetesTramos_estados_1[[#This Row],[estado_paquete]]="Empaquetado","listo",IF(NOW()&lt;PaquetesTramos_estados_1[[#This Row],[TimeLimite]],"Dentro de Tiempo","Fuera de Tiempo"))</f>
        <v>listo</v>
      </c>
      <c r="AT904" s="19" t="str">
        <f t="shared" si="14"/>
        <v>10:43</v>
      </c>
    </row>
    <row r="905" spans="1:46" x14ac:dyDescent="0.25">
      <c r="A905" s="14" t="s">
        <v>3495</v>
      </c>
      <c r="B905" s="14" t="s">
        <v>292</v>
      </c>
      <c r="C905" s="14" t="s">
        <v>135</v>
      </c>
      <c r="D905" s="14" t="s">
        <v>81</v>
      </c>
      <c r="E905" s="14" t="s">
        <v>185</v>
      </c>
      <c r="F905" s="14" t="s">
        <v>186</v>
      </c>
      <c r="G905" s="14" t="s">
        <v>35</v>
      </c>
      <c r="H905" s="14" t="s">
        <v>288</v>
      </c>
      <c r="I905" s="14" t="s">
        <v>288</v>
      </c>
      <c r="J905" s="15">
        <v>45444</v>
      </c>
      <c r="K905" s="14" t="s">
        <v>3496</v>
      </c>
      <c r="L905" s="16">
        <v>45439.48164351852</v>
      </c>
      <c r="M905" s="16">
        <v>45439.740983796299</v>
      </c>
      <c r="N905" s="16"/>
      <c r="O905" s="14" t="s">
        <v>288</v>
      </c>
      <c r="P905" s="14" t="s">
        <v>288</v>
      </c>
      <c r="Q905" s="14" t="s">
        <v>288</v>
      </c>
      <c r="R905" s="14" t="s">
        <v>288</v>
      </c>
      <c r="S905" s="14" t="s">
        <v>288</v>
      </c>
      <c r="T905" s="14" t="s">
        <v>292</v>
      </c>
      <c r="U905" s="14" t="s">
        <v>5</v>
      </c>
      <c r="V905" s="14" t="s">
        <v>6</v>
      </c>
      <c r="W905" s="14" t="s">
        <v>135</v>
      </c>
      <c r="X905" s="14" t="s">
        <v>81</v>
      </c>
      <c r="Y905" s="14" t="s">
        <v>185</v>
      </c>
      <c r="Z905" s="14" t="s">
        <v>186</v>
      </c>
      <c r="AA905" s="14" t="s">
        <v>56</v>
      </c>
      <c r="AB905" s="14" t="s">
        <v>3237</v>
      </c>
      <c r="AC905" s="14" t="s">
        <v>8</v>
      </c>
      <c r="AD905" s="14" t="s">
        <v>93</v>
      </c>
      <c r="AE905" s="14" t="s">
        <v>135</v>
      </c>
      <c r="AF905" s="14" t="s">
        <v>290</v>
      </c>
      <c r="AG905" s="14" t="s">
        <v>291</v>
      </c>
      <c r="AH905" s="14" t="s">
        <v>3238</v>
      </c>
      <c r="AI905">
        <v>48561219</v>
      </c>
      <c r="AJ905" s="16">
        <v>45439.48164351852</v>
      </c>
      <c r="AK905">
        <v>2</v>
      </c>
      <c r="AL905">
        <v>175.08</v>
      </c>
      <c r="AM905">
        <v>31.52</v>
      </c>
      <c r="AN905">
        <v>206.6</v>
      </c>
      <c r="AO905" s="14" t="e">
        <f>VLOOKUP(PaquetesTramos_estados_1[[#This Row],[tienda_stock]],#REF!,2,0)</f>
        <v>#REF!</v>
      </c>
      <c r="AP905" s="18">
        <v>1.0138888888888888</v>
      </c>
      <c r="AQ905" s="19" t="str">
        <f>IF(PaquetesTramos_estados_1[[#This Row],[estado_paquete]]="Empaquetado","listo",PaquetesTramos_estados_1[[#This Row],[pagado]]+(PaquetesTramos_estados_1[[#This Row],[Lead Time]]-1))</f>
        <v>listo</v>
      </c>
      <c r="AR905" s="16" t="str">
        <f ca="1">IF(PaquetesTramos_estados_1[[#This Row],[estado_paquete]]="empaquetado","listo",TEXT((DAY(TODAY())-DAY(PaquetesTramos_estados_1[[#This Row],[pagado]])),"dd")&amp;" Dias")</f>
        <v>listo</v>
      </c>
      <c r="AS905" s="14" t="str">
        <f ca="1">IF(PaquetesTramos_estados_1[[#This Row],[estado_paquete]]="Empaquetado","listo",IF(NOW()&lt;PaquetesTramos_estados_1[[#This Row],[TimeLimite]],"Dentro de Tiempo","Fuera de Tiempo"))</f>
        <v>listo</v>
      </c>
      <c r="AT905" s="19" t="str">
        <f t="shared" si="14"/>
        <v>11:33</v>
      </c>
    </row>
    <row r="906" spans="1:46" x14ac:dyDescent="0.25">
      <c r="A906" s="14" t="s">
        <v>3497</v>
      </c>
      <c r="B906" s="14" t="s">
        <v>292</v>
      </c>
      <c r="C906" s="14" t="s">
        <v>130</v>
      </c>
      <c r="D906" s="14" t="s">
        <v>96</v>
      </c>
      <c r="E906" s="14" t="s">
        <v>131</v>
      </c>
      <c r="F906" s="14" t="s">
        <v>131</v>
      </c>
      <c r="G906" s="14" t="s">
        <v>35</v>
      </c>
      <c r="H906" s="14" t="s">
        <v>288</v>
      </c>
      <c r="I906" s="14" t="s">
        <v>288</v>
      </c>
      <c r="J906" s="15">
        <v>45447</v>
      </c>
      <c r="K906" s="14" t="s">
        <v>3498</v>
      </c>
      <c r="L906" s="16">
        <v>45439.512303240743</v>
      </c>
      <c r="M906" s="16">
        <v>45439.717499999999</v>
      </c>
      <c r="N906" s="16"/>
      <c r="O906" s="14" t="s">
        <v>288</v>
      </c>
      <c r="P906" s="14" t="s">
        <v>288</v>
      </c>
      <c r="Q906" s="14" t="s">
        <v>288</v>
      </c>
      <c r="R906" s="14" t="s">
        <v>288</v>
      </c>
      <c r="S906" s="14" t="s">
        <v>288</v>
      </c>
      <c r="T906" s="14" t="s">
        <v>292</v>
      </c>
      <c r="U906" s="14" t="s">
        <v>5</v>
      </c>
      <c r="V906" s="14" t="s">
        <v>6</v>
      </c>
      <c r="W906" s="14" t="s">
        <v>130</v>
      </c>
      <c r="X906" s="14" t="s">
        <v>96</v>
      </c>
      <c r="Y906" s="14" t="s">
        <v>131</v>
      </c>
      <c r="Z906" s="14" t="s">
        <v>131</v>
      </c>
      <c r="AA906" s="14" t="s">
        <v>7</v>
      </c>
      <c r="AB906" s="14" t="s">
        <v>3499</v>
      </c>
      <c r="AC906" s="14" t="s">
        <v>8</v>
      </c>
      <c r="AD906" s="14" t="s">
        <v>32</v>
      </c>
      <c r="AE906" s="14" t="s">
        <v>5</v>
      </c>
      <c r="AF906" s="14" t="s">
        <v>290</v>
      </c>
      <c r="AG906" s="14" t="s">
        <v>291</v>
      </c>
      <c r="AH906" s="14" t="s">
        <v>3500</v>
      </c>
      <c r="AI906">
        <v>76865200</v>
      </c>
      <c r="AJ906" s="16">
        <v>45439.512303240743</v>
      </c>
      <c r="AK906">
        <v>1</v>
      </c>
      <c r="AL906">
        <v>155.93</v>
      </c>
      <c r="AM906">
        <v>28.07</v>
      </c>
      <c r="AN906">
        <v>184</v>
      </c>
      <c r="AO906" s="14" t="e">
        <f>VLOOKUP(PaquetesTramos_estados_1[[#This Row],[tienda_stock]],#REF!,2,0)</f>
        <v>#REF!</v>
      </c>
      <c r="AP906" s="18">
        <v>1.0138888888888888</v>
      </c>
      <c r="AQ906" s="19" t="str">
        <f>IF(PaquetesTramos_estados_1[[#This Row],[estado_paquete]]="Empaquetado","listo",PaquetesTramos_estados_1[[#This Row],[pagado]]+(PaquetesTramos_estados_1[[#This Row],[Lead Time]]-1))</f>
        <v>listo</v>
      </c>
      <c r="AR906" s="16" t="str">
        <f ca="1">IF(PaquetesTramos_estados_1[[#This Row],[estado_paquete]]="empaquetado","listo",TEXT((DAY(TODAY())-DAY(PaquetesTramos_estados_1[[#This Row],[pagado]])),"dd")&amp;" Dias")</f>
        <v>listo</v>
      </c>
      <c r="AS906" s="14" t="str">
        <f ca="1">IF(PaquetesTramos_estados_1[[#This Row],[estado_paquete]]="Empaquetado","listo",IF(NOW()&lt;PaquetesTramos_estados_1[[#This Row],[TimeLimite]],"Dentro de Tiempo","Fuera de Tiempo"))</f>
        <v>listo</v>
      </c>
      <c r="AT906" s="19" t="str">
        <f t="shared" si="14"/>
        <v>12:17</v>
      </c>
    </row>
    <row r="907" spans="1:46" x14ac:dyDescent="0.25">
      <c r="A907" s="14" t="s">
        <v>3501</v>
      </c>
      <c r="B907" s="14" t="s">
        <v>292</v>
      </c>
      <c r="C907" s="14" t="s">
        <v>154</v>
      </c>
      <c r="D907" s="14" t="s">
        <v>91</v>
      </c>
      <c r="E907" s="14" t="s">
        <v>91</v>
      </c>
      <c r="F907" s="14" t="s">
        <v>91</v>
      </c>
      <c r="G907" s="14" t="s">
        <v>30</v>
      </c>
      <c r="H907" s="14" t="s">
        <v>3502</v>
      </c>
      <c r="I907" s="14" t="s">
        <v>288</v>
      </c>
      <c r="J907" s="15">
        <v>45448</v>
      </c>
      <c r="K907" s="14" t="s">
        <v>3503</v>
      </c>
      <c r="L907" s="16">
        <v>45439.547453703701</v>
      </c>
      <c r="M907" s="16">
        <v>45439.589722222219</v>
      </c>
      <c r="N907" s="16"/>
      <c r="O907" s="14" t="s">
        <v>288</v>
      </c>
      <c r="P907" s="14" t="s">
        <v>288</v>
      </c>
      <c r="Q907" s="14" t="s">
        <v>288</v>
      </c>
      <c r="R907" s="14" t="s">
        <v>288</v>
      </c>
      <c r="S907" s="14" t="s">
        <v>288</v>
      </c>
      <c r="T907" s="14" t="s">
        <v>292</v>
      </c>
      <c r="U907" s="14" t="s">
        <v>136</v>
      </c>
      <c r="V907" s="14" t="s">
        <v>6</v>
      </c>
      <c r="W907" s="14" t="s">
        <v>154</v>
      </c>
      <c r="X907" s="14" t="s">
        <v>91</v>
      </c>
      <c r="Y907" s="14" t="s">
        <v>91</v>
      </c>
      <c r="Z907" s="14" t="s">
        <v>91</v>
      </c>
      <c r="AA907" s="14" t="s">
        <v>7</v>
      </c>
      <c r="AB907" s="14" t="s">
        <v>3504</v>
      </c>
      <c r="AC907" s="14" t="s">
        <v>8</v>
      </c>
      <c r="AD907" s="14" t="s">
        <v>27</v>
      </c>
      <c r="AE907" s="14" t="s">
        <v>5</v>
      </c>
      <c r="AF907" s="14" t="s">
        <v>290</v>
      </c>
      <c r="AG907" s="14" t="s">
        <v>291</v>
      </c>
      <c r="AH907" s="14" t="s">
        <v>3505</v>
      </c>
      <c r="AI907">
        <v>76298333</v>
      </c>
      <c r="AJ907" s="16">
        <v>45439.547453703701</v>
      </c>
      <c r="AK907">
        <v>1</v>
      </c>
      <c r="AL907">
        <v>37.96</v>
      </c>
      <c r="AM907">
        <v>6.84</v>
      </c>
      <c r="AN907">
        <v>44.8</v>
      </c>
      <c r="AO907" s="14" t="e">
        <f>VLOOKUP(PaquetesTramos_estados_1[[#This Row],[tienda_stock]],#REF!,2,0)</f>
        <v>#REF!</v>
      </c>
      <c r="AP907" s="18">
        <v>1.0138888888888888</v>
      </c>
      <c r="AQ907" s="19" t="str">
        <f>IF(PaquetesTramos_estados_1[[#This Row],[estado_paquete]]="Empaquetado","listo",PaquetesTramos_estados_1[[#This Row],[pagado]]+(PaquetesTramos_estados_1[[#This Row],[Lead Time]]-1))</f>
        <v>listo</v>
      </c>
      <c r="AR907" s="16" t="str">
        <f ca="1">IF(PaquetesTramos_estados_1[[#This Row],[estado_paquete]]="empaquetado","listo",TEXT((DAY(TODAY())-DAY(PaquetesTramos_estados_1[[#This Row],[pagado]])),"dd")&amp;" Dias")</f>
        <v>listo</v>
      </c>
      <c r="AS907" s="14" t="str">
        <f ca="1">IF(PaquetesTramos_estados_1[[#This Row],[estado_paquete]]="Empaquetado","listo",IF(NOW()&lt;PaquetesTramos_estados_1[[#This Row],[TimeLimite]],"Dentro de Tiempo","Fuera de Tiempo"))</f>
        <v>listo</v>
      </c>
      <c r="AT907" s="19" t="str">
        <f t="shared" si="14"/>
        <v>13:08</v>
      </c>
    </row>
    <row r="908" spans="1:46" x14ac:dyDescent="0.25">
      <c r="A908" s="14" t="s">
        <v>3506</v>
      </c>
      <c r="B908" s="14" t="s">
        <v>292</v>
      </c>
      <c r="C908" s="14" t="s">
        <v>61</v>
      </c>
      <c r="D908" s="14" t="s">
        <v>1</v>
      </c>
      <c r="E908" s="14" t="s">
        <v>1</v>
      </c>
      <c r="F908" s="14" t="s">
        <v>62</v>
      </c>
      <c r="G908" s="14" t="s">
        <v>399</v>
      </c>
      <c r="H908" s="14" t="s">
        <v>288</v>
      </c>
      <c r="I908" s="14" t="s">
        <v>288</v>
      </c>
      <c r="J908" s="15">
        <v>45440</v>
      </c>
      <c r="K908" s="14" t="s">
        <v>3507</v>
      </c>
      <c r="L908" s="16">
        <v>45439.59171296296</v>
      </c>
      <c r="M908" s="16">
        <v>45439.789363425924</v>
      </c>
      <c r="N908" s="16"/>
      <c r="O908" s="14" t="s">
        <v>288</v>
      </c>
      <c r="P908" s="14" t="s">
        <v>288</v>
      </c>
      <c r="Q908" s="14" t="s">
        <v>288</v>
      </c>
      <c r="R908" s="14" t="s">
        <v>288</v>
      </c>
      <c r="S908" s="14" t="s">
        <v>288</v>
      </c>
      <c r="T908" s="14" t="s">
        <v>292</v>
      </c>
      <c r="U908" s="14" t="s">
        <v>5</v>
      </c>
      <c r="V908" s="14" t="s">
        <v>6</v>
      </c>
      <c r="W908" s="14" t="s">
        <v>61</v>
      </c>
      <c r="X908" s="14" t="s">
        <v>1</v>
      </c>
      <c r="Y908" s="14" t="s">
        <v>1</v>
      </c>
      <c r="Z908" s="14" t="s">
        <v>62</v>
      </c>
      <c r="AA908" s="14" t="s">
        <v>7</v>
      </c>
      <c r="AB908" s="14" t="s">
        <v>3508</v>
      </c>
      <c r="AC908" s="14" t="s">
        <v>8</v>
      </c>
      <c r="AD908" s="14" t="s">
        <v>88</v>
      </c>
      <c r="AE908" s="14" t="s">
        <v>5</v>
      </c>
      <c r="AF908" s="14" t="s">
        <v>290</v>
      </c>
      <c r="AG908" s="14" t="s">
        <v>291</v>
      </c>
      <c r="AH908" s="14" t="s">
        <v>3509</v>
      </c>
      <c r="AI908">
        <v>9112188</v>
      </c>
      <c r="AJ908" s="16">
        <v>45439.59171296296</v>
      </c>
      <c r="AK908">
        <v>2</v>
      </c>
      <c r="AL908">
        <v>379.91</v>
      </c>
      <c r="AM908">
        <v>68.39</v>
      </c>
      <c r="AN908">
        <v>448.3</v>
      </c>
      <c r="AO908" s="14" t="e">
        <f>VLOOKUP(PaquetesTramos_estados_1[[#This Row],[tienda_stock]],#REF!,2,0)</f>
        <v>#REF!</v>
      </c>
      <c r="AP908" s="18">
        <v>1.0138888888888888</v>
      </c>
      <c r="AQ908" s="19" t="str">
        <f>IF(PaquetesTramos_estados_1[[#This Row],[estado_paquete]]="Empaquetado","listo",PaquetesTramos_estados_1[[#This Row],[pagado]]+(PaquetesTramos_estados_1[[#This Row],[Lead Time]]-1))</f>
        <v>listo</v>
      </c>
      <c r="AR908" s="16" t="str">
        <f ca="1">IF(PaquetesTramos_estados_1[[#This Row],[estado_paquete]]="empaquetado","listo",TEXT((DAY(TODAY())-DAY(PaquetesTramos_estados_1[[#This Row],[pagado]])),"dd")&amp;" Dias")</f>
        <v>listo</v>
      </c>
      <c r="AS908" s="14" t="str">
        <f ca="1">IF(PaquetesTramos_estados_1[[#This Row],[estado_paquete]]="Empaquetado","listo",IF(NOW()&lt;PaquetesTramos_estados_1[[#This Row],[TimeLimite]],"Dentro de Tiempo","Fuera de Tiempo"))</f>
        <v>listo</v>
      </c>
      <c r="AT908" s="19" t="str">
        <f t="shared" si="14"/>
        <v>14:12</v>
      </c>
    </row>
    <row r="909" spans="1:46" x14ac:dyDescent="0.25">
      <c r="A909" s="14" t="s">
        <v>3510</v>
      </c>
      <c r="B909" s="14" t="s">
        <v>292</v>
      </c>
      <c r="C909" s="14" t="s">
        <v>67</v>
      </c>
      <c r="D909" s="14" t="s">
        <v>64</v>
      </c>
      <c r="E909" s="14" t="s">
        <v>65</v>
      </c>
      <c r="F909" s="14" t="s">
        <v>66</v>
      </c>
      <c r="G909" s="14" t="s">
        <v>35</v>
      </c>
      <c r="H909" s="14" t="s">
        <v>288</v>
      </c>
      <c r="I909" s="14" t="s">
        <v>288</v>
      </c>
      <c r="J909" s="15">
        <v>45443</v>
      </c>
      <c r="K909" s="14" t="s">
        <v>3511</v>
      </c>
      <c r="L909" s="16">
        <v>45439.609155092592</v>
      </c>
      <c r="M909" s="16">
        <v>45439.757060185184</v>
      </c>
      <c r="N909" s="16"/>
      <c r="O909" s="14" t="s">
        <v>288</v>
      </c>
      <c r="P909" s="14" t="s">
        <v>288</v>
      </c>
      <c r="Q909" s="14" t="s">
        <v>288</v>
      </c>
      <c r="R909" s="14" t="s">
        <v>288</v>
      </c>
      <c r="S909" s="14" t="s">
        <v>288</v>
      </c>
      <c r="T909" s="14" t="s">
        <v>292</v>
      </c>
      <c r="U909" s="14" t="s">
        <v>5</v>
      </c>
      <c r="V909" s="14" t="s">
        <v>6</v>
      </c>
      <c r="W909" s="14" t="s">
        <v>67</v>
      </c>
      <c r="X909" s="14" t="s">
        <v>64</v>
      </c>
      <c r="Y909" s="14" t="s">
        <v>65</v>
      </c>
      <c r="Z909" s="14" t="s">
        <v>66</v>
      </c>
      <c r="AA909" s="14" t="s">
        <v>7</v>
      </c>
      <c r="AB909" s="14" t="s">
        <v>3512</v>
      </c>
      <c r="AC909" s="14" t="s">
        <v>8</v>
      </c>
      <c r="AD909" s="14" t="s">
        <v>10</v>
      </c>
      <c r="AE909" s="14" t="s">
        <v>67</v>
      </c>
      <c r="AF909" s="14" t="s">
        <v>290</v>
      </c>
      <c r="AG909" s="14" t="s">
        <v>291</v>
      </c>
      <c r="AH909" s="14" t="s">
        <v>3513</v>
      </c>
      <c r="AI909">
        <v>32867123</v>
      </c>
      <c r="AJ909" s="16">
        <v>45439.609155092592</v>
      </c>
      <c r="AK909">
        <v>1</v>
      </c>
      <c r="AL909">
        <v>173.56</v>
      </c>
      <c r="AM909">
        <v>31.24</v>
      </c>
      <c r="AN909">
        <v>204.8</v>
      </c>
      <c r="AO909" s="14" t="e">
        <f>VLOOKUP(PaquetesTramos_estados_1[[#This Row],[tienda_stock]],#REF!,2,0)</f>
        <v>#REF!</v>
      </c>
      <c r="AP909" s="18">
        <v>1.0138888888888888</v>
      </c>
      <c r="AQ909" s="19" t="str">
        <f>IF(PaquetesTramos_estados_1[[#This Row],[estado_paquete]]="Empaquetado","listo",PaquetesTramos_estados_1[[#This Row],[pagado]]+(PaquetesTramos_estados_1[[#This Row],[Lead Time]]-1))</f>
        <v>listo</v>
      </c>
      <c r="AR909" s="16" t="str">
        <f ca="1">IF(PaquetesTramos_estados_1[[#This Row],[estado_paquete]]="empaquetado","listo",TEXT((DAY(TODAY())-DAY(PaquetesTramos_estados_1[[#This Row],[pagado]])),"dd")&amp;" Dias")</f>
        <v>listo</v>
      </c>
      <c r="AS909" s="14" t="str">
        <f ca="1">IF(PaquetesTramos_estados_1[[#This Row],[estado_paquete]]="Empaquetado","listo",IF(NOW()&lt;PaquetesTramos_estados_1[[#This Row],[TimeLimite]],"Dentro de Tiempo","Fuera de Tiempo"))</f>
        <v>listo</v>
      </c>
      <c r="AT909" s="19" t="str">
        <f t="shared" si="14"/>
        <v>14:37</v>
      </c>
    </row>
    <row r="910" spans="1:46" x14ac:dyDescent="0.25">
      <c r="A910" s="14" t="s">
        <v>3514</v>
      </c>
      <c r="B910" s="14" t="s">
        <v>292</v>
      </c>
      <c r="C910" s="14" t="s">
        <v>5</v>
      </c>
      <c r="D910" s="14" t="s">
        <v>1</v>
      </c>
      <c r="E910" s="14" t="s">
        <v>1</v>
      </c>
      <c r="F910" s="14" t="s">
        <v>19</v>
      </c>
      <c r="G910" s="14" t="s">
        <v>332</v>
      </c>
      <c r="H910" s="14" t="s">
        <v>288</v>
      </c>
      <c r="I910" s="14" t="s">
        <v>288</v>
      </c>
      <c r="J910" s="15">
        <v>45446</v>
      </c>
      <c r="K910" s="14" t="s">
        <v>3515</v>
      </c>
      <c r="L910" s="16">
        <v>45439.654826388891</v>
      </c>
      <c r="M910" s="16">
        <v>45439.688067129631</v>
      </c>
      <c r="N910" s="16"/>
      <c r="O910" s="14" t="s">
        <v>288</v>
      </c>
      <c r="P910" s="14" t="s">
        <v>288</v>
      </c>
      <c r="Q910" s="14" t="s">
        <v>288</v>
      </c>
      <c r="R910" s="14" t="s">
        <v>288</v>
      </c>
      <c r="S910" s="14" t="s">
        <v>288</v>
      </c>
      <c r="T910" s="14" t="s">
        <v>292</v>
      </c>
      <c r="U910" s="14" t="s">
        <v>24</v>
      </c>
      <c r="V910" s="14" t="s">
        <v>6</v>
      </c>
      <c r="W910" s="14" t="s">
        <v>305</v>
      </c>
      <c r="X910" s="14" t="s">
        <v>29</v>
      </c>
      <c r="Y910" s="14" t="s">
        <v>236</v>
      </c>
      <c r="Z910" s="14" t="s">
        <v>235</v>
      </c>
      <c r="AA910" s="14" t="s">
        <v>7</v>
      </c>
      <c r="AB910" s="14" t="s">
        <v>3516</v>
      </c>
      <c r="AC910" s="14" t="s">
        <v>8</v>
      </c>
      <c r="AD910" s="14" t="s">
        <v>10</v>
      </c>
      <c r="AE910" s="14" t="s">
        <v>305</v>
      </c>
      <c r="AF910" s="14" t="s">
        <v>290</v>
      </c>
      <c r="AG910" s="14" t="s">
        <v>291</v>
      </c>
      <c r="AH910" s="14" t="s">
        <v>3517</v>
      </c>
      <c r="AI910">
        <v>48310375</v>
      </c>
      <c r="AJ910" s="16">
        <v>45439.654826388891</v>
      </c>
      <c r="AK910">
        <v>1</v>
      </c>
      <c r="AL910">
        <v>37.96</v>
      </c>
      <c r="AM910">
        <v>6.84</v>
      </c>
      <c r="AN910">
        <v>44.8</v>
      </c>
      <c r="AO910" s="14" t="e">
        <f>VLOOKUP(PaquetesTramos_estados_1[[#This Row],[tienda_stock]],#REF!,2,0)</f>
        <v>#REF!</v>
      </c>
      <c r="AP910" s="18">
        <v>1.0138888888888888</v>
      </c>
      <c r="AQ910" s="19" t="str">
        <f>IF(PaquetesTramos_estados_1[[#This Row],[estado_paquete]]="Empaquetado","listo",PaquetesTramos_estados_1[[#This Row],[pagado]]+(PaquetesTramos_estados_1[[#This Row],[Lead Time]]-1))</f>
        <v>listo</v>
      </c>
      <c r="AR910" s="16" t="str">
        <f ca="1">IF(PaquetesTramos_estados_1[[#This Row],[estado_paquete]]="empaquetado","listo",TEXT((DAY(TODAY())-DAY(PaquetesTramos_estados_1[[#This Row],[pagado]])),"dd")&amp;" Dias")</f>
        <v>listo</v>
      </c>
      <c r="AS910" s="14" t="str">
        <f ca="1">IF(PaquetesTramos_estados_1[[#This Row],[estado_paquete]]="Empaquetado","listo",IF(NOW()&lt;PaquetesTramos_estados_1[[#This Row],[TimeLimite]],"Dentro de Tiempo","Fuera de Tiempo"))</f>
        <v>listo</v>
      </c>
      <c r="AT910" s="19" t="str">
        <f t="shared" si="14"/>
        <v>15:42</v>
      </c>
    </row>
    <row r="911" spans="1:46" x14ac:dyDescent="0.25">
      <c r="A911" s="14" t="s">
        <v>3518</v>
      </c>
      <c r="B911" s="14" t="s">
        <v>292</v>
      </c>
      <c r="C911" s="14" t="s">
        <v>151</v>
      </c>
      <c r="D911" s="14" t="s">
        <v>81</v>
      </c>
      <c r="E911" s="14" t="s">
        <v>82</v>
      </c>
      <c r="F911" s="14" t="s">
        <v>82</v>
      </c>
      <c r="G911" s="14" t="s">
        <v>35</v>
      </c>
      <c r="H911" s="14" t="s">
        <v>288</v>
      </c>
      <c r="I911" s="14" t="s">
        <v>288</v>
      </c>
      <c r="J911" s="15">
        <v>45443</v>
      </c>
      <c r="K911" s="14" t="s">
        <v>3519</v>
      </c>
      <c r="L911" s="16">
        <v>45439.685891203706</v>
      </c>
      <c r="M911" s="16">
        <v>45439.786134259259</v>
      </c>
      <c r="N911" s="16"/>
      <c r="O911" s="14" t="s">
        <v>288</v>
      </c>
      <c r="P911" s="14" t="s">
        <v>288</v>
      </c>
      <c r="Q911" s="14" t="s">
        <v>288</v>
      </c>
      <c r="R911" s="14" t="s">
        <v>288</v>
      </c>
      <c r="S911" s="14" t="s">
        <v>288</v>
      </c>
      <c r="T911" s="14" t="s">
        <v>292</v>
      </c>
      <c r="U911" s="14" t="s">
        <v>5</v>
      </c>
      <c r="V911" s="14" t="s">
        <v>6</v>
      </c>
      <c r="W911" s="14" t="s">
        <v>151</v>
      </c>
      <c r="X911" s="14" t="s">
        <v>81</v>
      </c>
      <c r="Y911" s="14" t="s">
        <v>82</v>
      </c>
      <c r="Z911" s="14" t="s">
        <v>82</v>
      </c>
      <c r="AA911" s="14" t="s">
        <v>7</v>
      </c>
      <c r="AB911" s="14" t="s">
        <v>3520</v>
      </c>
      <c r="AC911" s="14" t="s">
        <v>8</v>
      </c>
      <c r="AD911" s="14" t="s">
        <v>10</v>
      </c>
      <c r="AE911" s="14" t="s">
        <v>5</v>
      </c>
      <c r="AF911" s="14" t="s">
        <v>290</v>
      </c>
      <c r="AG911" s="14" t="s">
        <v>291</v>
      </c>
      <c r="AH911" s="14" t="s">
        <v>3521</v>
      </c>
      <c r="AI911">
        <v>73331254</v>
      </c>
      <c r="AJ911" s="16">
        <v>45439.685891203706</v>
      </c>
      <c r="AK911">
        <v>1</v>
      </c>
      <c r="AL911">
        <v>33.81</v>
      </c>
      <c r="AM911">
        <v>6.09</v>
      </c>
      <c r="AN911">
        <v>39.9</v>
      </c>
      <c r="AO911" s="14" t="e">
        <f>VLOOKUP(PaquetesTramos_estados_1[[#This Row],[tienda_stock]],#REF!,2,0)</f>
        <v>#REF!</v>
      </c>
      <c r="AP911" s="18">
        <v>1.0138888888888888</v>
      </c>
      <c r="AQ911" s="19" t="str">
        <f>IF(PaquetesTramos_estados_1[[#This Row],[estado_paquete]]="Empaquetado","listo",PaquetesTramos_estados_1[[#This Row],[pagado]]+(PaquetesTramos_estados_1[[#This Row],[Lead Time]]-1))</f>
        <v>listo</v>
      </c>
      <c r="AR911" s="16" t="str">
        <f ca="1">IF(PaquetesTramos_estados_1[[#This Row],[estado_paquete]]="empaquetado","listo",TEXT((DAY(TODAY())-DAY(PaquetesTramos_estados_1[[#This Row],[pagado]])),"dd")&amp;" Dias")</f>
        <v>listo</v>
      </c>
      <c r="AS911" s="14" t="str">
        <f ca="1">IF(PaquetesTramos_estados_1[[#This Row],[estado_paquete]]="Empaquetado","listo",IF(NOW()&lt;PaquetesTramos_estados_1[[#This Row],[TimeLimite]],"Dentro de Tiempo","Fuera de Tiempo"))</f>
        <v>listo</v>
      </c>
      <c r="AT911" s="19" t="str">
        <f t="shared" si="14"/>
        <v>16:27</v>
      </c>
    </row>
    <row r="912" spans="1:46" x14ac:dyDescent="0.25">
      <c r="A912" s="14" t="s">
        <v>3522</v>
      </c>
      <c r="B912" s="14" t="s">
        <v>292</v>
      </c>
      <c r="C912" s="14" t="s">
        <v>126</v>
      </c>
      <c r="D912" s="14" t="s">
        <v>91</v>
      </c>
      <c r="E912" s="14" t="s">
        <v>91</v>
      </c>
      <c r="F912" s="14" t="s">
        <v>91</v>
      </c>
      <c r="G912" s="14" t="s">
        <v>35</v>
      </c>
      <c r="H912" s="14" t="s">
        <v>288</v>
      </c>
      <c r="I912" s="14" t="s">
        <v>288</v>
      </c>
      <c r="J912" s="15">
        <v>45443</v>
      </c>
      <c r="K912" s="14" t="s">
        <v>3523</v>
      </c>
      <c r="L912" s="16">
        <v>45439.688715277778</v>
      </c>
      <c r="M912" s="16">
        <v>45440.203043981484</v>
      </c>
      <c r="N912" s="16"/>
      <c r="O912" s="14" t="s">
        <v>288</v>
      </c>
      <c r="P912" s="14" t="s">
        <v>288</v>
      </c>
      <c r="Q912" s="14" t="s">
        <v>288</v>
      </c>
      <c r="R912" s="14" t="s">
        <v>288</v>
      </c>
      <c r="S912" s="14" t="s">
        <v>288</v>
      </c>
      <c r="T912" s="14" t="s">
        <v>292</v>
      </c>
      <c r="U912" s="14" t="s">
        <v>5</v>
      </c>
      <c r="V912" s="14" t="s">
        <v>6</v>
      </c>
      <c r="W912" s="14" t="s">
        <v>126</v>
      </c>
      <c r="X912" s="14" t="s">
        <v>91</v>
      </c>
      <c r="Y912" s="14" t="s">
        <v>91</v>
      </c>
      <c r="Z912" s="14" t="s">
        <v>91</v>
      </c>
      <c r="AA912" s="14" t="s">
        <v>7</v>
      </c>
      <c r="AB912" s="14" t="s">
        <v>3524</v>
      </c>
      <c r="AC912" s="14" t="s">
        <v>8</v>
      </c>
      <c r="AD912" s="14" t="s">
        <v>32</v>
      </c>
      <c r="AE912" s="14" t="s">
        <v>5</v>
      </c>
      <c r="AF912" s="14" t="s">
        <v>290</v>
      </c>
      <c r="AG912" s="14" t="s">
        <v>291</v>
      </c>
      <c r="AH912" s="14" t="s">
        <v>3525</v>
      </c>
      <c r="AI912">
        <v>29551203</v>
      </c>
      <c r="AJ912" s="16">
        <v>45439.688715277778</v>
      </c>
      <c r="AK912">
        <v>2</v>
      </c>
      <c r="AL912">
        <v>215.16</v>
      </c>
      <c r="AM912">
        <v>38.74</v>
      </c>
      <c r="AN912">
        <v>253.9</v>
      </c>
      <c r="AO912" s="14" t="e">
        <f>VLOOKUP(PaquetesTramos_estados_1[[#This Row],[tienda_stock]],#REF!,2,0)</f>
        <v>#REF!</v>
      </c>
      <c r="AP912" s="18">
        <v>1.0138888888888888</v>
      </c>
      <c r="AQ912" s="19" t="str">
        <f>IF(PaquetesTramos_estados_1[[#This Row],[estado_paquete]]="Empaquetado","listo",PaquetesTramos_estados_1[[#This Row],[pagado]]+(PaquetesTramos_estados_1[[#This Row],[Lead Time]]-1))</f>
        <v>listo</v>
      </c>
      <c r="AR912" s="16" t="str">
        <f ca="1">IF(PaquetesTramos_estados_1[[#This Row],[estado_paquete]]="empaquetado","listo",TEXT((DAY(TODAY())-DAY(PaquetesTramos_estados_1[[#This Row],[pagado]])),"dd")&amp;" Dias")</f>
        <v>listo</v>
      </c>
      <c r="AS912" s="14" t="str">
        <f ca="1">IF(PaquetesTramos_estados_1[[#This Row],[estado_paquete]]="Empaquetado","listo",IF(NOW()&lt;PaquetesTramos_estados_1[[#This Row],[TimeLimite]],"Dentro de Tiempo","Fuera de Tiempo"))</f>
        <v>listo</v>
      </c>
      <c r="AT912" s="19" t="str">
        <f t="shared" si="14"/>
        <v>16:31</v>
      </c>
    </row>
    <row r="913" spans="1:46" x14ac:dyDescent="0.25">
      <c r="A913" s="14" t="s">
        <v>3526</v>
      </c>
      <c r="B913" s="14" t="s">
        <v>292</v>
      </c>
      <c r="C913" s="14" t="s">
        <v>5</v>
      </c>
      <c r="D913" s="14" t="s">
        <v>1</v>
      </c>
      <c r="E913" s="14" t="s">
        <v>1</v>
      </c>
      <c r="F913" s="14" t="s">
        <v>19</v>
      </c>
      <c r="G913" s="14" t="s">
        <v>332</v>
      </c>
      <c r="H913" s="14" t="s">
        <v>288</v>
      </c>
      <c r="I913" s="14" t="s">
        <v>288</v>
      </c>
      <c r="J913" s="15">
        <v>45441</v>
      </c>
      <c r="K913" s="14" t="s">
        <v>3527</v>
      </c>
      <c r="L913" s="16">
        <v>45439.703761574077</v>
      </c>
      <c r="M913" s="16">
        <v>45439.854641203703</v>
      </c>
      <c r="N913" s="16"/>
      <c r="O913" s="14" t="s">
        <v>288</v>
      </c>
      <c r="P913" s="14" t="s">
        <v>288</v>
      </c>
      <c r="Q913" s="14" t="s">
        <v>288</v>
      </c>
      <c r="R913" s="14" t="s">
        <v>288</v>
      </c>
      <c r="S913" s="14" t="s">
        <v>288</v>
      </c>
      <c r="T913" s="14" t="s">
        <v>292</v>
      </c>
      <c r="U913" s="14" t="s">
        <v>161</v>
      </c>
      <c r="V913" s="14" t="s">
        <v>6</v>
      </c>
      <c r="W913" s="14" t="s">
        <v>75</v>
      </c>
      <c r="X913" s="14" t="s">
        <v>1</v>
      </c>
      <c r="Y913" s="14" t="s">
        <v>1</v>
      </c>
      <c r="Z913" s="14" t="s">
        <v>19</v>
      </c>
      <c r="AA913" s="14" t="s">
        <v>7</v>
      </c>
      <c r="AB913" s="14" t="s">
        <v>3263</v>
      </c>
      <c r="AC913" s="14" t="s">
        <v>8</v>
      </c>
      <c r="AD913" s="14" t="s">
        <v>10</v>
      </c>
      <c r="AE913" s="14" t="s">
        <v>75</v>
      </c>
      <c r="AF913" s="14" t="s">
        <v>290</v>
      </c>
      <c r="AG913" s="14" t="s">
        <v>291</v>
      </c>
      <c r="AH913" s="14" t="s">
        <v>3264</v>
      </c>
      <c r="AI913">
        <v>10059967</v>
      </c>
      <c r="AJ913" s="16">
        <v>45439.703761574077</v>
      </c>
      <c r="AK913">
        <v>2</v>
      </c>
      <c r="AL913">
        <v>50.09</v>
      </c>
      <c r="AM913">
        <v>9.01</v>
      </c>
      <c r="AN913">
        <v>59.1</v>
      </c>
      <c r="AO913" s="14" t="e">
        <f>VLOOKUP(PaquetesTramos_estados_1[[#This Row],[tienda_stock]],#REF!,2,0)</f>
        <v>#REF!</v>
      </c>
      <c r="AP913" s="18">
        <v>1.0138888888888888</v>
      </c>
      <c r="AQ913" s="19" t="str">
        <f>IF(PaquetesTramos_estados_1[[#This Row],[estado_paquete]]="Empaquetado","listo",PaquetesTramos_estados_1[[#This Row],[pagado]]+(PaquetesTramos_estados_1[[#This Row],[Lead Time]]-1))</f>
        <v>listo</v>
      </c>
      <c r="AR913" s="16" t="str">
        <f ca="1">IF(PaquetesTramos_estados_1[[#This Row],[estado_paquete]]="empaquetado","listo",TEXT((DAY(TODAY())-DAY(PaquetesTramos_estados_1[[#This Row],[pagado]])),"dd")&amp;" Dias")</f>
        <v>listo</v>
      </c>
      <c r="AS913" s="14" t="str">
        <f ca="1">IF(PaquetesTramos_estados_1[[#This Row],[estado_paquete]]="Empaquetado","listo",IF(NOW()&lt;PaquetesTramos_estados_1[[#This Row],[TimeLimite]],"Dentro de Tiempo","Fuera de Tiempo"))</f>
        <v>listo</v>
      </c>
      <c r="AT913" s="19" t="str">
        <f t="shared" si="14"/>
        <v>16:53</v>
      </c>
    </row>
    <row r="914" spans="1:46" x14ac:dyDescent="0.25">
      <c r="A914" s="14" t="s">
        <v>3528</v>
      </c>
      <c r="B914" s="14" t="s">
        <v>292</v>
      </c>
      <c r="C914" s="14" t="s">
        <v>288</v>
      </c>
      <c r="D914" s="14" t="s">
        <v>1</v>
      </c>
      <c r="E914" s="14" t="s">
        <v>1</v>
      </c>
      <c r="F914" s="14" t="s">
        <v>152</v>
      </c>
      <c r="G914" s="14" t="s">
        <v>89</v>
      </c>
      <c r="H914" s="14" t="s">
        <v>288</v>
      </c>
      <c r="I914" s="14" t="s">
        <v>288</v>
      </c>
      <c r="J914" s="15">
        <v>45440</v>
      </c>
      <c r="K914" s="14" t="s">
        <v>3529</v>
      </c>
      <c r="L914" s="16">
        <v>45439.707615740743</v>
      </c>
      <c r="M914" s="16">
        <v>45439.898900462962</v>
      </c>
      <c r="N914" s="16"/>
      <c r="O914" s="14" t="s">
        <v>288</v>
      </c>
      <c r="P914" s="14" t="s">
        <v>288</v>
      </c>
      <c r="Q914" s="14" t="s">
        <v>288</v>
      </c>
      <c r="R914" s="14" t="s">
        <v>288</v>
      </c>
      <c r="S914" s="14" t="s">
        <v>288</v>
      </c>
      <c r="T914" s="14" t="s">
        <v>292</v>
      </c>
      <c r="U914" s="14" t="s">
        <v>5</v>
      </c>
      <c r="V914" s="14" t="s">
        <v>87</v>
      </c>
      <c r="W914" s="14" t="s">
        <v>288</v>
      </c>
      <c r="X914" s="14" t="s">
        <v>288</v>
      </c>
      <c r="Y914" s="14" t="s">
        <v>288</v>
      </c>
      <c r="Z914" s="14" t="s">
        <v>288</v>
      </c>
      <c r="AA914" s="14" t="s">
        <v>7</v>
      </c>
      <c r="AB914" s="14" t="s">
        <v>3530</v>
      </c>
      <c r="AC914" s="14" t="s">
        <v>8</v>
      </c>
      <c r="AD914" s="14" t="s">
        <v>93</v>
      </c>
      <c r="AE914" s="14" t="s">
        <v>5</v>
      </c>
      <c r="AF914" s="14" t="s">
        <v>290</v>
      </c>
      <c r="AG914" s="14" t="s">
        <v>291</v>
      </c>
      <c r="AH914" s="14" t="s">
        <v>3531</v>
      </c>
      <c r="AI914">
        <v>41945402</v>
      </c>
      <c r="AJ914" s="16">
        <v>45439.707615740743</v>
      </c>
      <c r="AK914">
        <v>3</v>
      </c>
      <c r="AL914">
        <v>90.84</v>
      </c>
      <c r="AM914">
        <v>16.36</v>
      </c>
      <c r="AN914">
        <v>107.2</v>
      </c>
      <c r="AO914" s="14" t="e">
        <f>VLOOKUP(PaquetesTramos_estados_1[[#This Row],[tienda_stock]],#REF!,2,0)</f>
        <v>#REF!</v>
      </c>
      <c r="AP914" s="18">
        <v>1.0138888888888888</v>
      </c>
      <c r="AQ914" s="19" t="str">
        <f>IF(PaquetesTramos_estados_1[[#This Row],[estado_paquete]]="Empaquetado","listo",PaquetesTramos_estados_1[[#This Row],[pagado]]+(PaquetesTramos_estados_1[[#This Row],[Lead Time]]-1))</f>
        <v>listo</v>
      </c>
      <c r="AR914" s="16" t="str">
        <f ca="1">IF(PaquetesTramos_estados_1[[#This Row],[estado_paquete]]="empaquetado","listo",TEXT((DAY(TODAY())-DAY(PaquetesTramos_estados_1[[#This Row],[pagado]])),"dd")&amp;" Dias")</f>
        <v>listo</v>
      </c>
      <c r="AS914" s="14" t="str">
        <f ca="1">IF(PaquetesTramos_estados_1[[#This Row],[estado_paquete]]="Empaquetado","listo",IF(NOW()&lt;PaquetesTramos_estados_1[[#This Row],[TimeLimite]],"Dentro de Tiempo","Fuera de Tiempo"))</f>
        <v>listo</v>
      </c>
      <c r="AT914" s="19" t="str">
        <f t="shared" si="14"/>
        <v>16:58</v>
      </c>
    </row>
    <row r="915" spans="1:46" x14ac:dyDescent="0.25">
      <c r="A915" s="14" t="s">
        <v>3532</v>
      </c>
      <c r="B915" s="14" t="s">
        <v>292</v>
      </c>
      <c r="C915" s="14" t="s">
        <v>130</v>
      </c>
      <c r="D915" s="14" t="s">
        <v>96</v>
      </c>
      <c r="E915" s="14" t="s">
        <v>131</v>
      </c>
      <c r="F915" s="14" t="s">
        <v>131</v>
      </c>
      <c r="G915" s="14" t="s">
        <v>35</v>
      </c>
      <c r="H915" s="14" t="s">
        <v>288</v>
      </c>
      <c r="I915" s="14" t="s">
        <v>288</v>
      </c>
      <c r="J915" s="15">
        <v>45447</v>
      </c>
      <c r="K915" s="14" t="s">
        <v>3533</v>
      </c>
      <c r="L915" s="16">
        <v>45439.728668981479</v>
      </c>
      <c r="M915" s="16">
        <v>45439.824513888889</v>
      </c>
      <c r="N915" s="16"/>
      <c r="O915" s="14" t="s">
        <v>288</v>
      </c>
      <c r="P915" s="14" t="s">
        <v>288</v>
      </c>
      <c r="Q915" s="14" t="s">
        <v>288</v>
      </c>
      <c r="R915" s="14" t="s">
        <v>288</v>
      </c>
      <c r="S915" s="14" t="s">
        <v>288</v>
      </c>
      <c r="T915" s="14" t="s">
        <v>292</v>
      </c>
      <c r="U915" s="14" t="s">
        <v>5</v>
      </c>
      <c r="V915" s="14" t="s">
        <v>6</v>
      </c>
      <c r="W915" s="14" t="s">
        <v>130</v>
      </c>
      <c r="X915" s="14" t="s">
        <v>96</v>
      </c>
      <c r="Y915" s="14" t="s">
        <v>131</v>
      </c>
      <c r="Z915" s="14" t="s">
        <v>131</v>
      </c>
      <c r="AA915" s="14" t="s">
        <v>7</v>
      </c>
      <c r="AB915" s="14" t="s">
        <v>3534</v>
      </c>
      <c r="AC915" s="14" t="s">
        <v>8</v>
      </c>
      <c r="AD915" s="14" t="s">
        <v>9</v>
      </c>
      <c r="AE915" s="14" t="s">
        <v>130</v>
      </c>
      <c r="AF915" s="14" t="s">
        <v>296</v>
      </c>
      <c r="AG915" s="14" t="s">
        <v>291</v>
      </c>
      <c r="AH915" s="14" t="s">
        <v>3535</v>
      </c>
      <c r="AI915">
        <v>821136</v>
      </c>
      <c r="AJ915" s="16">
        <v>45439.728668981479</v>
      </c>
      <c r="AK915">
        <v>1</v>
      </c>
      <c r="AL915">
        <v>192.1</v>
      </c>
      <c r="AM915">
        <v>0</v>
      </c>
      <c r="AN915">
        <v>192.1</v>
      </c>
      <c r="AO915" s="14" t="e">
        <f>VLOOKUP(PaquetesTramos_estados_1[[#This Row],[tienda_stock]],#REF!,2,0)</f>
        <v>#REF!</v>
      </c>
      <c r="AP915" s="18">
        <v>1.0138888888888888</v>
      </c>
      <c r="AQ915" s="19" t="str">
        <f>IF(PaquetesTramos_estados_1[[#This Row],[estado_paquete]]="Empaquetado","listo",PaquetesTramos_estados_1[[#This Row],[pagado]]+(PaquetesTramos_estados_1[[#This Row],[Lead Time]]-1))</f>
        <v>listo</v>
      </c>
      <c r="AR915" s="16" t="str">
        <f ca="1">IF(PaquetesTramos_estados_1[[#This Row],[estado_paquete]]="empaquetado","listo",TEXT((DAY(TODAY())-DAY(PaquetesTramos_estados_1[[#This Row],[pagado]])),"dd")&amp;" Dias")</f>
        <v>listo</v>
      </c>
      <c r="AS915" s="14" t="str">
        <f ca="1">IF(PaquetesTramos_estados_1[[#This Row],[estado_paquete]]="Empaquetado","listo",IF(NOW()&lt;PaquetesTramos_estados_1[[#This Row],[TimeLimite]],"Dentro de Tiempo","Fuera de Tiempo"))</f>
        <v>listo</v>
      </c>
      <c r="AT915" s="19" t="str">
        <f t="shared" si="14"/>
        <v>17:29</v>
      </c>
    </row>
    <row r="916" spans="1:46" x14ac:dyDescent="0.25">
      <c r="A916" s="14" t="s">
        <v>3536</v>
      </c>
      <c r="B916" s="14" t="s">
        <v>292</v>
      </c>
      <c r="C916" s="14" t="s">
        <v>61</v>
      </c>
      <c r="D916" s="14" t="s">
        <v>1</v>
      </c>
      <c r="E916" s="14" t="s">
        <v>1</v>
      </c>
      <c r="F916" s="14" t="s">
        <v>62</v>
      </c>
      <c r="G916" s="14" t="s">
        <v>399</v>
      </c>
      <c r="H916" s="14" t="s">
        <v>288</v>
      </c>
      <c r="I916" s="14" t="s">
        <v>288</v>
      </c>
      <c r="J916" s="15">
        <v>45440</v>
      </c>
      <c r="K916" s="14" t="s">
        <v>3537</v>
      </c>
      <c r="L916" s="16">
        <v>45439.751469907409</v>
      </c>
      <c r="M916" s="16">
        <v>45440.163449074076</v>
      </c>
      <c r="N916" s="16"/>
      <c r="O916" s="14" t="s">
        <v>288</v>
      </c>
      <c r="P916" s="14" t="s">
        <v>288</v>
      </c>
      <c r="Q916" s="14" t="s">
        <v>288</v>
      </c>
      <c r="R916" s="14" t="s">
        <v>288</v>
      </c>
      <c r="S916" s="14" t="s">
        <v>288</v>
      </c>
      <c r="T916" s="14" t="s">
        <v>292</v>
      </c>
      <c r="U916" s="14" t="s">
        <v>5</v>
      </c>
      <c r="V916" s="14" t="s">
        <v>6</v>
      </c>
      <c r="W916" s="14" t="s">
        <v>61</v>
      </c>
      <c r="X916" s="14" t="s">
        <v>1</v>
      </c>
      <c r="Y916" s="14" t="s">
        <v>1</v>
      </c>
      <c r="Z916" s="14" t="s">
        <v>62</v>
      </c>
      <c r="AA916" s="14" t="s">
        <v>7</v>
      </c>
      <c r="AB916" s="14" t="s">
        <v>3538</v>
      </c>
      <c r="AC916" s="14" t="s">
        <v>8</v>
      </c>
      <c r="AD916" s="14" t="s">
        <v>9</v>
      </c>
      <c r="AE916" s="14" t="s">
        <v>61</v>
      </c>
      <c r="AF916" s="14" t="s">
        <v>290</v>
      </c>
      <c r="AG916" s="14" t="s">
        <v>291</v>
      </c>
      <c r="AH916" s="14" t="s">
        <v>3539</v>
      </c>
      <c r="AI916">
        <v>74648312</v>
      </c>
      <c r="AJ916" s="16">
        <v>45439.751469907409</v>
      </c>
      <c r="AK916">
        <v>1</v>
      </c>
      <c r="AL916">
        <v>128.63999999999999</v>
      </c>
      <c r="AM916">
        <v>23.16</v>
      </c>
      <c r="AN916">
        <v>151.80000000000001</v>
      </c>
      <c r="AO916" s="14" t="e">
        <f>VLOOKUP(PaquetesTramos_estados_1[[#This Row],[tienda_stock]],#REF!,2,0)</f>
        <v>#REF!</v>
      </c>
      <c r="AP916" s="18">
        <v>1.0138888888888888</v>
      </c>
      <c r="AQ916" s="19" t="str">
        <f>IF(PaquetesTramos_estados_1[[#This Row],[estado_paquete]]="Empaquetado","listo",PaquetesTramos_estados_1[[#This Row],[pagado]]+(PaquetesTramos_estados_1[[#This Row],[Lead Time]]-1))</f>
        <v>listo</v>
      </c>
      <c r="AR916" s="16" t="str">
        <f ca="1">IF(PaquetesTramos_estados_1[[#This Row],[estado_paquete]]="empaquetado","listo",TEXT((DAY(TODAY())-DAY(PaquetesTramos_estados_1[[#This Row],[pagado]])),"dd")&amp;" Dias")</f>
        <v>listo</v>
      </c>
      <c r="AS916" s="14" t="str">
        <f ca="1">IF(PaquetesTramos_estados_1[[#This Row],[estado_paquete]]="Empaquetado","listo",IF(NOW()&lt;PaquetesTramos_estados_1[[#This Row],[TimeLimite]],"Dentro de Tiempo","Fuera de Tiempo"))</f>
        <v>listo</v>
      </c>
      <c r="AT916" s="19" t="str">
        <f t="shared" si="14"/>
        <v>18:02</v>
      </c>
    </row>
    <row r="917" spans="1:46" x14ac:dyDescent="0.25">
      <c r="A917" s="14" t="s">
        <v>3540</v>
      </c>
      <c r="B917" s="14" t="s">
        <v>17</v>
      </c>
      <c r="C917" s="14" t="s">
        <v>5</v>
      </c>
      <c r="D917" s="14" t="s">
        <v>1</v>
      </c>
      <c r="E917" s="14" t="s">
        <v>1</v>
      </c>
      <c r="F917" s="14" t="s">
        <v>19</v>
      </c>
      <c r="G917" s="14" t="s">
        <v>3</v>
      </c>
      <c r="H917" s="14" t="s">
        <v>288</v>
      </c>
      <c r="I917" s="14" t="s">
        <v>288</v>
      </c>
      <c r="J917" s="15">
        <v>45442</v>
      </c>
      <c r="K917" s="14" t="s">
        <v>3541</v>
      </c>
      <c r="L917" s="16">
        <v>45439.780543981484</v>
      </c>
      <c r="M917" s="16"/>
      <c r="N917" s="16"/>
      <c r="O917" s="14" t="s">
        <v>288</v>
      </c>
      <c r="P917" s="14" t="s">
        <v>288</v>
      </c>
      <c r="Q917" s="14" t="s">
        <v>288</v>
      </c>
      <c r="R917" s="14" t="s">
        <v>288</v>
      </c>
      <c r="S917" s="14" t="s">
        <v>288</v>
      </c>
      <c r="T917" s="14" t="s">
        <v>17</v>
      </c>
      <c r="U917" s="14" t="s">
        <v>18</v>
      </c>
      <c r="V917" s="14" t="s">
        <v>6</v>
      </c>
      <c r="W917" s="14" t="s">
        <v>101</v>
      </c>
      <c r="X917" s="14" t="s">
        <v>102</v>
      </c>
      <c r="Y917" s="14" t="s">
        <v>103</v>
      </c>
      <c r="Z917" s="14" t="s">
        <v>102</v>
      </c>
      <c r="AA917" s="14" t="s">
        <v>7</v>
      </c>
      <c r="AB917" s="14" t="s">
        <v>3542</v>
      </c>
      <c r="AC917" s="14" t="s">
        <v>8</v>
      </c>
      <c r="AD917" s="14" t="s">
        <v>10</v>
      </c>
      <c r="AE917" s="14" t="s">
        <v>101</v>
      </c>
      <c r="AF917" s="14" t="s">
        <v>290</v>
      </c>
      <c r="AG917" s="14" t="s">
        <v>291</v>
      </c>
      <c r="AH917" s="14" t="s">
        <v>3543</v>
      </c>
      <c r="AI917">
        <v>44164747</v>
      </c>
      <c r="AJ917" s="16">
        <v>45439.780543981484</v>
      </c>
      <c r="AK917">
        <v>1</v>
      </c>
      <c r="AL917">
        <v>198.47</v>
      </c>
      <c r="AM917">
        <v>35.729999999999997</v>
      </c>
      <c r="AN917">
        <v>234.2</v>
      </c>
      <c r="AO917" s="14" t="e">
        <f>VLOOKUP(PaquetesTramos_estados_1[[#This Row],[tienda_stock]],#REF!,2,0)</f>
        <v>#REF!</v>
      </c>
      <c r="AP917" s="18">
        <v>1.0138888888888888</v>
      </c>
      <c r="AQ917" s="19">
        <f>IF(PaquetesTramos_estados_1[[#This Row],[estado_paquete]]="Empaquetado","listo",PaquetesTramos_estados_1[[#This Row],[pagado]]+(PaquetesTramos_estados_1[[#This Row],[Lead Time]]-1))</f>
        <v>45439.794432870374</v>
      </c>
      <c r="AR917" s="16" t="e">
        <f ca="1">IF(PaquetesTramos_estados_1[[#This Row],[estado_paquete]]="empaquetado","listo",TEXT((DAY(TODAY())-DAY(PaquetesTramos_estados_1[[#This Row],[pagado]])),"dd")&amp;" Dias")</f>
        <v>#VALUE!</v>
      </c>
      <c r="AS917" s="14" t="str">
        <f ca="1">IF(PaquetesTramos_estados_1[[#This Row],[estado_paquete]]="Empaquetado","listo",IF(NOW()&lt;PaquetesTramos_estados_1[[#This Row],[TimeLimite]],"Dentro de Tiempo","Fuera de Tiempo"))</f>
        <v>Fuera de Tiempo</v>
      </c>
      <c r="AT917" s="19" t="str">
        <f t="shared" si="14"/>
        <v>18:43</v>
      </c>
    </row>
    <row r="918" spans="1:46" x14ac:dyDescent="0.25">
      <c r="A918" s="14" t="s">
        <v>3544</v>
      </c>
      <c r="B918" s="14" t="s">
        <v>20</v>
      </c>
      <c r="C918" s="14" t="s">
        <v>71</v>
      </c>
      <c r="D918" s="14" t="s">
        <v>69</v>
      </c>
      <c r="E918" s="14" t="s">
        <v>70</v>
      </c>
      <c r="F918" s="14" t="s">
        <v>70</v>
      </c>
      <c r="G918" s="14" t="s">
        <v>30</v>
      </c>
      <c r="H918" s="14" t="s">
        <v>288</v>
      </c>
      <c r="I918" s="14" t="s">
        <v>288</v>
      </c>
      <c r="J918" s="15">
        <v>45448</v>
      </c>
      <c r="K918" s="14" t="s">
        <v>3545</v>
      </c>
      <c r="L918" s="16">
        <v>45439.82476851852</v>
      </c>
      <c r="M918" s="16"/>
      <c r="N918" s="16"/>
      <c r="O918" s="14" t="s">
        <v>288</v>
      </c>
      <c r="P918" s="14" t="s">
        <v>288</v>
      </c>
      <c r="Q918" s="14" t="s">
        <v>288</v>
      </c>
      <c r="R918" s="14" t="s">
        <v>288</v>
      </c>
      <c r="S918" s="14" t="s">
        <v>288</v>
      </c>
      <c r="T918" s="14" t="s">
        <v>20</v>
      </c>
      <c r="U918" s="14" t="s">
        <v>135</v>
      </c>
      <c r="V918" s="14" t="s">
        <v>6</v>
      </c>
      <c r="W918" s="14" t="s">
        <v>71</v>
      </c>
      <c r="X918" s="14" t="s">
        <v>69</v>
      </c>
      <c r="Y918" s="14" t="s">
        <v>70</v>
      </c>
      <c r="Z918" s="14" t="s">
        <v>70</v>
      </c>
      <c r="AA918" s="14" t="s">
        <v>7</v>
      </c>
      <c r="AB918" s="14" t="s">
        <v>3546</v>
      </c>
      <c r="AC918" s="14" t="s">
        <v>8</v>
      </c>
      <c r="AD918" s="14" t="s">
        <v>9</v>
      </c>
      <c r="AE918" s="14" t="s">
        <v>71</v>
      </c>
      <c r="AF918" s="14" t="s">
        <v>290</v>
      </c>
      <c r="AG918" s="14" t="s">
        <v>291</v>
      </c>
      <c r="AH918" s="14" t="s">
        <v>3547</v>
      </c>
      <c r="AI918">
        <v>60572854</v>
      </c>
      <c r="AJ918" s="16">
        <v>45439.82476851852</v>
      </c>
      <c r="AK918">
        <v>1</v>
      </c>
      <c r="AL918">
        <v>37.96</v>
      </c>
      <c r="AM918">
        <v>6.84</v>
      </c>
      <c r="AN918">
        <v>44.8</v>
      </c>
      <c r="AO918" s="14" t="e">
        <f>VLOOKUP(PaquetesTramos_estados_1[[#This Row],[tienda_stock]],#REF!,2,0)</f>
        <v>#REF!</v>
      </c>
      <c r="AP918" s="18">
        <v>1.0138888888888888</v>
      </c>
      <c r="AQ918" s="19">
        <f>IF(PaquetesTramos_estados_1[[#This Row],[estado_paquete]]="Empaquetado","listo",PaquetesTramos_estados_1[[#This Row],[pagado]]+(PaquetesTramos_estados_1[[#This Row],[Lead Time]]-1))</f>
        <v>45439.83865740741</v>
      </c>
      <c r="AR918" s="16" t="e">
        <f ca="1">IF(PaquetesTramos_estados_1[[#This Row],[estado_paquete]]="empaquetado","listo",TEXT((DAY(TODAY())-DAY(PaquetesTramos_estados_1[[#This Row],[pagado]])),"dd")&amp;" Dias")</f>
        <v>#VALUE!</v>
      </c>
      <c r="AS9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918" s="19" t="str">
        <f t="shared" si="14"/>
        <v>19:47</v>
      </c>
    </row>
    <row r="919" spans="1:46" x14ac:dyDescent="0.25">
      <c r="A919" s="14" t="s">
        <v>3548</v>
      </c>
      <c r="B919" s="14" t="s">
        <v>292</v>
      </c>
      <c r="C919" s="14" t="s">
        <v>49</v>
      </c>
      <c r="D919" s="14" t="s">
        <v>50</v>
      </c>
      <c r="E919" s="14" t="s">
        <v>51</v>
      </c>
      <c r="F919" s="14" t="s">
        <v>51</v>
      </c>
      <c r="G919" s="14" t="s">
        <v>35</v>
      </c>
      <c r="H919" s="14" t="s">
        <v>288</v>
      </c>
      <c r="I919" s="14" t="s">
        <v>288</v>
      </c>
      <c r="J919" s="15">
        <v>45443</v>
      </c>
      <c r="K919" s="14" t="s">
        <v>3549</v>
      </c>
      <c r="L919" s="16">
        <v>45439.848935185182</v>
      </c>
      <c r="M919" s="16">
        <v>45440.224340277775</v>
      </c>
      <c r="N919" s="16"/>
      <c r="O919" s="14" t="s">
        <v>288</v>
      </c>
      <c r="P919" s="14" t="s">
        <v>288</v>
      </c>
      <c r="Q919" s="14" t="s">
        <v>288</v>
      </c>
      <c r="R919" s="14" t="s">
        <v>288</v>
      </c>
      <c r="S919" s="14" t="s">
        <v>288</v>
      </c>
      <c r="T919" s="14" t="s">
        <v>292</v>
      </c>
      <c r="U919" s="14" t="s">
        <v>5</v>
      </c>
      <c r="V919" s="14" t="s">
        <v>6</v>
      </c>
      <c r="W919" s="14" t="s">
        <v>49</v>
      </c>
      <c r="X919" s="14" t="s">
        <v>50</v>
      </c>
      <c r="Y919" s="14" t="s">
        <v>51</v>
      </c>
      <c r="Z919" s="14" t="s">
        <v>51</v>
      </c>
      <c r="AA919" s="14" t="s">
        <v>7</v>
      </c>
      <c r="AB919" s="14" t="s">
        <v>3550</v>
      </c>
      <c r="AC919" s="14" t="s">
        <v>8</v>
      </c>
      <c r="AD919" s="14" t="s">
        <v>9</v>
      </c>
      <c r="AE919" s="14" t="s">
        <v>49</v>
      </c>
      <c r="AF919" s="14" t="s">
        <v>295</v>
      </c>
      <c r="AG919" s="14" t="s">
        <v>291</v>
      </c>
      <c r="AH919" s="14" t="s">
        <v>3551</v>
      </c>
      <c r="AI919">
        <v>77037510</v>
      </c>
      <c r="AJ919" s="16">
        <v>45439.848935185182</v>
      </c>
      <c r="AK919">
        <v>1</v>
      </c>
      <c r="AL919">
        <v>94.8</v>
      </c>
      <c r="AM919">
        <v>0</v>
      </c>
      <c r="AN919">
        <v>94.8</v>
      </c>
      <c r="AO919" s="14" t="e">
        <f>VLOOKUP(PaquetesTramos_estados_1[[#This Row],[tienda_stock]],#REF!,2,0)</f>
        <v>#REF!</v>
      </c>
      <c r="AP919" s="18">
        <v>1.0138888888888888</v>
      </c>
      <c r="AQ919" s="19" t="str">
        <f>IF(PaquetesTramos_estados_1[[#This Row],[estado_paquete]]="Empaquetado","listo",PaquetesTramos_estados_1[[#This Row],[pagado]]+(PaquetesTramos_estados_1[[#This Row],[Lead Time]]-1))</f>
        <v>listo</v>
      </c>
      <c r="AR919" s="16" t="str">
        <f ca="1">IF(PaquetesTramos_estados_1[[#This Row],[estado_paquete]]="empaquetado","listo",TEXT((DAY(TODAY())-DAY(PaquetesTramos_estados_1[[#This Row],[pagado]])),"dd")&amp;" Dias")</f>
        <v>listo</v>
      </c>
      <c r="AS919" s="14" t="str">
        <f ca="1">IF(PaquetesTramos_estados_1[[#This Row],[estado_paquete]]="Empaquetado","listo",IF(NOW()&lt;PaquetesTramos_estados_1[[#This Row],[TimeLimite]],"Dentro de Tiempo","Fuera de Tiempo"))</f>
        <v>listo</v>
      </c>
      <c r="AT919" s="19" t="str">
        <f t="shared" si="14"/>
        <v>20:22</v>
      </c>
    </row>
    <row r="920" spans="1:46" x14ac:dyDescent="0.25">
      <c r="A920" s="14" t="s">
        <v>3552</v>
      </c>
      <c r="B920" s="14" t="s">
        <v>17</v>
      </c>
      <c r="C920" s="14" t="s">
        <v>288</v>
      </c>
      <c r="D920" s="14" t="s">
        <v>1</v>
      </c>
      <c r="E920" s="14" t="s">
        <v>226</v>
      </c>
      <c r="F920" s="14" t="s">
        <v>225</v>
      </c>
      <c r="G920" s="14" t="s">
        <v>30</v>
      </c>
      <c r="H920" s="14" t="s">
        <v>288</v>
      </c>
      <c r="I920" s="14" t="s">
        <v>288</v>
      </c>
      <c r="J920" s="15">
        <v>45443</v>
      </c>
      <c r="K920" s="14" t="s">
        <v>3553</v>
      </c>
      <c r="L920" s="16">
        <v>45439.929074074076</v>
      </c>
      <c r="M920" s="16"/>
      <c r="N920" s="16"/>
      <c r="O920" s="14" t="s">
        <v>288</v>
      </c>
      <c r="P920" s="14" t="s">
        <v>288</v>
      </c>
      <c r="Q920" s="14" t="s">
        <v>288</v>
      </c>
      <c r="R920" s="14" t="s">
        <v>288</v>
      </c>
      <c r="S920" s="14" t="s">
        <v>288</v>
      </c>
      <c r="T920" s="14" t="s">
        <v>17</v>
      </c>
      <c r="U920" s="14" t="s">
        <v>293</v>
      </c>
      <c r="V920" s="14" t="s">
        <v>87</v>
      </c>
      <c r="W920" s="14" t="s">
        <v>288</v>
      </c>
      <c r="X920" s="14" t="s">
        <v>288</v>
      </c>
      <c r="Y920" s="14" t="s">
        <v>288</v>
      </c>
      <c r="Z920" s="14" t="s">
        <v>288</v>
      </c>
      <c r="AA920" s="14" t="s">
        <v>7</v>
      </c>
      <c r="AB920" s="14" t="s">
        <v>3554</v>
      </c>
      <c r="AC920" s="14" t="s">
        <v>8</v>
      </c>
      <c r="AD920" s="14" t="s">
        <v>27</v>
      </c>
      <c r="AE920" s="14" t="s">
        <v>5</v>
      </c>
      <c r="AF920" s="14" t="s">
        <v>290</v>
      </c>
      <c r="AG920" s="14" t="s">
        <v>291</v>
      </c>
      <c r="AH920" s="14" t="s">
        <v>3555</v>
      </c>
      <c r="AI920">
        <v>72392464</v>
      </c>
      <c r="AJ920" s="16">
        <v>45439.929074074076</v>
      </c>
      <c r="AK920">
        <v>1</v>
      </c>
      <c r="AL920">
        <v>42.2</v>
      </c>
      <c r="AM920">
        <v>7.6</v>
      </c>
      <c r="AN920">
        <v>49.8</v>
      </c>
      <c r="AO920" s="14" t="e">
        <f>VLOOKUP(PaquetesTramos_estados_1[[#This Row],[tienda_stock]],#REF!,2,0)</f>
        <v>#REF!</v>
      </c>
      <c r="AP920" s="18">
        <v>1.0138888888888888</v>
      </c>
      <c r="AQ920" s="19">
        <f>IF(PaquetesTramos_estados_1[[#This Row],[estado_paquete]]="Empaquetado","listo",PaquetesTramos_estados_1[[#This Row],[pagado]]+(PaquetesTramos_estados_1[[#This Row],[Lead Time]]-1))</f>
        <v>45439.942962962967</v>
      </c>
      <c r="AR920" s="16" t="e">
        <f ca="1">IF(PaquetesTramos_estados_1[[#This Row],[estado_paquete]]="empaquetado","listo",TEXT((DAY(TODAY())-DAY(PaquetesTramos_estados_1[[#This Row],[pagado]])),"dd")&amp;" Dias")</f>
        <v>#VALUE!</v>
      </c>
      <c r="AS9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920" s="19" t="str">
        <f t="shared" si="14"/>
        <v>22:17</v>
      </c>
    </row>
    <row r="921" spans="1:46" x14ac:dyDescent="0.25">
      <c r="A921" s="14" t="s">
        <v>3556</v>
      </c>
      <c r="B921" s="14" t="s">
        <v>292</v>
      </c>
      <c r="C921" s="14" t="s">
        <v>288</v>
      </c>
      <c r="D921" s="14" t="s">
        <v>29</v>
      </c>
      <c r="E921" s="14" t="s">
        <v>3557</v>
      </c>
      <c r="F921" s="14" t="s">
        <v>3557</v>
      </c>
      <c r="G921" s="14" t="s">
        <v>30</v>
      </c>
      <c r="H921" s="14" t="s">
        <v>3558</v>
      </c>
      <c r="I921" s="14" t="s">
        <v>288</v>
      </c>
      <c r="J921" s="15">
        <v>45443</v>
      </c>
      <c r="K921" s="14" t="s">
        <v>3559</v>
      </c>
      <c r="L921" s="16">
        <v>45439.970648148148</v>
      </c>
      <c r="M921" s="16">
        <v>45440.304085648146</v>
      </c>
      <c r="N921" s="16"/>
      <c r="O921" s="14" t="s">
        <v>288</v>
      </c>
      <c r="P921" s="14" t="s">
        <v>288</v>
      </c>
      <c r="Q921" s="14" t="s">
        <v>288</v>
      </c>
      <c r="R921" s="14" t="s">
        <v>288</v>
      </c>
      <c r="S921" s="14" t="s">
        <v>288</v>
      </c>
      <c r="T921" s="14" t="s">
        <v>292</v>
      </c>
      <c r="U921" s="14" t="s">
        <v>5</v>
      </c>
      <c r="V921" s="14" t="s">
        <v>87</v>
      </c>
      <c r="W921" s="14" t="s">
        <v>288</v>
      </c>
      <c r="X921" s="14" t="s">
        <v>288</v>
      </c>
      <c r="Y921" s="14" t="s">
        <v>288</v>
      </c>
      <c r="Z921" s="14" t="s">
        <v>288</v>
      </c>
      <c r="AA921" s="14" t="s">
        <v>7</v>
      </c>
      <c r="AB921" s="14" t="s">
        <v>3560</v>
      </c>
      <c r="AC921" s="14" t="s">
        <v>8</v>
      </c>
      <c r="AD921" s="14" t="s">
        <v>32</v>
      </c>
      <c r="AE921" s="14" t="s">
        <v>5</v>
      </c>
      <c r="AF921" s="14" t="s">
        <v>290</v>
      </c>
      <c r="AG921" s="14" t="s">
        <v>291</v>
      </c>
      <c r="AH921" s="14" t="s">
        <v>3561</v>
      </c>
      <c r="AI921">
        <v>44120073</v>
      </c>
      <c r="AJ921" s="16">
        <v>45439.970648148148</v>
      </c>
      <c r="AK921">
        <v>1</v>
      </c>
      <c r="AL921">
        <v>71.53</v>
      </c>
      <c r="AM921">
        <v>12.87</v>
      </c>
      <c r="AN921">
        <v>84.4</v>
      </c>
      <c r="AO921" s="14" t="e">
        <f>VLOOKUP(PaquetesTramos_estados_1[[#This Row],[tienda_stock]],#REF!,2,0)</f>
        <v>#REF!</v>
      </c>
      <c r="AP921" s="18">
        <v>1.0138888888888888</v>
      </c>
      <c r="AQ921" s="19" t="str">
        <f>IF(PaquetesTramos_estados_1[[#This Row],[estado_paquete]]="Empaquetado","listo",PaquetesTramos_estados_1[[#This Row],[pagado]]+(PaquetesTramos_estados_1[[#This Row],[Lead Time]]-1))</f>
        <v>listo</v>
      </c>
      <c r="AR921" s="16" t="str">
        <f ca="1">IF(PaquetesTramos_estados_1[[#This Row],[estado_paquete]]="empaquetado","listo",TEXT((DAY(TODAY())-DAY(PaquetesTramos_estados_1[[#This Row],[pagado]])),"dd")&amp;" Dias")</f>
        <v>listo</v>
      </c>
      <c r="AS921" s="14" t="str">
        <f ca="1">IF(PaquetesTramos_estados_1[[#This Row],[estado_paquete]]="Empaquetado","listo",IF(NOW()&lt;PaquetesTramos_estados_1[[#This Row],[TimeLimite]],"Dentro de Tiempo","Fuera de Tiempo"))</f>
        <v>listo</v>
      </c>
      <c r="AT921" s="19" t="str">
        <f t="shared" si="14"/>
        <v>23:17</v>
      </c>
    </row>
    <row r="922" spans="1:46" x14ac:dyDescent="0.25">
      <c r="A922" s="14" t="s">
        <v>3714</v>
      </c>
      <c r="B922" s="14" t="s">
        <v>17</v>
      </c>
      <c r="C922" s="14" t="s">
        <v>1160</v>
      </c>
      <c r="D922" s="14" t="s">
        <v>91</v>
      </c>
      <c r="E922" s="14" t="s">
        <v>91</v>
      </c>
      <c r="F922" s="14" t="s">
        <v>309</v>
      </c>
      <c r="G922" s="14" t="s">
        <v>30</v>
      </c>
      <c r="H922" s="14" t="s">
        <v>288</v>
      </c>
      <c r="I922" s="14" t="s">
        <v>288</v>
      </c>
      <c r="J922" s="15">
        <v>45446</v>
      </c>
      <c r="K922" s="14" t="s">
        <v>3715</v>
      </c>
      <c r="L922" s="16">
        <v>45440.336527777778</v>
      </c>
      <c r="M922" s="16"/>
      <c r="N922" s="16"/>
      <c r="O922" s="14" t="s">
        <v>288</v>
      </c>
      <c r="P922" s="14" t="s">
        <v>288</v>
      </c>
      <c r="Q922" s="14" t="s">
        <v>288</v>
      </c>
      <c r="R922" s="14" t="s">
        <v>288</v>
      </c>
      <c r="S922" s="14" t="s">
        <v>288</v>
      </c>
      <c r="T922" s="14" t="s">
        <v>17</v>
      </c>
      <c r="U922" s="14" t="s">
        <v>544</v>
      </c>
      <c r="V922" s="14" t="s">
        <v>6</v>
      </c>
      <c r="W922" s="14" t="s">
        <v>1160</v>
      </c>
      <c r="X922" s="14" t="s">
        <v>91</v>
      </c>
      <c r="Y922" s="14" t="s">
        <v>91</v>
      </c>
      <c r="Z922" s="14" t="s">
        <v>309</v>
      </c>
      <c r="AA922" s="14" t="s">
        <v>7</v>
      </c>
      <c r="AB922" s="14" t="s">
        <v>3337</v>
      </c>
      <c r="AC922" s="14" t="s">
        <v>8</v>
      </c>
      <c r="AD922" s="14" t="s">
        <v>27</v>
      </c>
      <c r="AE922" s="14" t="s">
        <v>5</v>
      </c>
      <c r="AF922" s="14" t="s">
        <v>290</v>
      </c>
      <c r="AG922" s="14" t="s">
        <v>291</v>
      </c>
      <c r="AH922" s="14" t="s">
        <v>3338</v>
      </c>
      <c r="AI922">
        <v>74201480</v>
      </c>
      <c r="AJ922" s="16">
        <v>45440.336527777778</v>
      </c>
      <c r="AK922">
        <v>2</v>
      </c>
      <c r="AL922">
        <v>63.3</v>
      </c>
      <c r="AM922">
        <v>11.4</v>
      </c>
      <c r="AN922">
        <v>74.7</v>
      </c>
      <c r="AO922" s="14" t="e">
        <f>VLOOKUP(PaquetesTramos_estados_1[[#This Row],[tienda_stock]],#REF!,2,0)</f>
        <v>#REF!</v>
      </c>
      <c r="AP922" s="18">
        <v>1.0138888888888888</v>
      </c>
      <c r="AQ922" s="19">
        <f>IF(PaquetesTramos_estados_1[[#This Row],[estado_paquete]]="Empaquetado","listo",PaquetesTramos_estados_1[[#This Row],[pagado]]+(PaquetesTramos_estados_1[[#This Row],[Lead Time]]-1))</f>
        <v>45440.350416666668</v>
      </c>
      <c r="AR922" s="16" t="e">
        <f ca="1">IF(PaquetesTramos_estados_1[[#This Row],[estado_paquete]]="empaquetado","listo",TEXT((DAY(TODAY())-DAY(PaquetesTramos_estados_1[[#This Row],[pagado]])),"dd")&amp;" Dias")</f>
        <v>#VALUE!</v>
      </c>
      <c r="AS9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922" s="19" t="str">
        <f t="shared" si="14"/>
        <v>08:04</v>
      </c>
    </row>
    <row r="923" spans="1:46" x14ac:dyDescent="0.25">
      <c r="A923" s="14" t="s">
        <v>3339</v>
      </c>
      <c r="B923" s="14" t="s">
        <v>292</v>
      </c>
      <c r="C923" s="14" t="s">
        <v>154</v>
      </c>
      <c r="D923" s="14" t="s">
        <v>91</v>
      </c>
      <c r="E923" s="14" t="s">
        <v>91</v>
      </c>
      <c r="F923" s="14" t="s">
        <v>91</v>
      </c>
      <c r="G923" s="14" t="s">
        <v>3</v>
      </c>
      <c r="H923" s="14" t="s">
        <v>288</v>
      </c>
      <c r="I923" s="14" t="s">
        <v>288</v>
      </c>
      <c r="J923" s="15">
        <v>45440</v>
      </c>
      <c r="K923" s="14" t="s">
        <v>3340</v>
      </c>
      <c r="L923" s="16">
        <v>45437.638749999998</v>
      </c>
      <c r="M923" s="16">
        <v>45437.812384259261</v>
      </c>
      <c r="N923" s="16"/>
      <c r="O923" s="14" t="s">
        <v>288</v>
      </c>
      <c r="P923" s="14" t="s">
        <v>288</v>
      </c>
      <c r="Q923" s="14" t="s">
        <v>288</v>
      </c>
      <c r="R923" s="14" t="s">
        <v>288</v>
      </c>
      <c r="S923" s="14" t="s">
        <v>288</v>
      </c>
      <c r="T923" s="14" t="s">
        <v>292</v>
      </c>
      <c r="U923" s="14" t="s">
        <v>1160</v>
      </c>
      <c r="V923" s="14" t="s">
        <v>6</v>
      </c>
      <c r="W923" s="14" t="s">
        <v>154</v>
      </c>
      <c r="X923" s="14" t="s">
        <v>91</v>
      </c>
      <c r="Y923" s="14" t="s">
        <v>91</v>
      </c>
      <c r="Z923" s="14" t="s">
        <v>91</v>
      </c>
      <c r="AA923" s="14" t="s">
        <v>7</v>
      </c>
      <c r="AB923" s="14" t="s">
        <v>3341</v>
      </c>
      <c r="AC923" s="14" t="s">
        <v>8</v>
      </c>
      <c r="AD923" s="14" t="s">
        <v>9</v>
      </c>
      <c r="AE923" s="14" t="s">
        <v>154</v>
      </c>
      <c r="AF923" s="14" t="s">
        <v>290</v>
      </c>
      <c r="AG923" s="14" t="s">
        <v>291</v>
      </c>
      <c r="AH923" s="14" t="s">
        <v>3342</v>
      </c>
      <c r="AI923">
        <v>41815451</v>
      </c>
      <c r="AJ923" s="16">
        <v>45437.638749999998</v>
      </c>
      <c r="AK923">
        <v>1</v>
      </c>
      <c r="AL923">
        <v>128.63999999999999</v>
      </c>
      <c r="AM923">
        <v>23.16</v>
      </c>
      <c r="AN923">
        <v>151.80000000000001</v>
      </c>
      <c r="AO923" s="14" t="e">
        <f>VLOOKUP(PaquetesTramos_estados_1[[#This Row],[tienda_stock]],#REF!,2,0)</f>
        <v>#REF!</v>
      </c>
      <c r="AP923" s="18">
        <v>1.0138888888888888</v>
      </c>
      <c r="AQ923" s="19" t="str">
        <f>IF(PaquetesTramos_estados_1[[#This Row],[estado_paquete]]="Empaquetado","listo",PaquetesTramos_estados_1[[#This Row],[pagado]]+(PaquetesTramos_estados_1[[#This Row],[Lead Time]]-1))</f>
        <v>listo</v>
      </c>
      <c r="AR923" s="16" t="str">
        <f ca="1">IF(PaquetesTramos_estados_1[[#This Row],[estado_paquete]]="empaquetado","listo",TEXT((DAY(TODAY())-DAY(PaquetesTramos_estados_1[[#This Row],[pagado]])),"dd")&amp;" Dias")</f>
        <v>listo</v>
      </c>
      <c r="AS923" s="14" t="str">
        <f ca="1">IF(PaquetesTramos_estados_1[[#This Row],[estado_paquete]]="Empaquetado","listo",IF(NOW()&lt;PaquetesTramos_estados_1[[#This Row],[TimeLimite]],"Dentro de Tiempo","Fuera de Tiempo"))</f>
        <v>listo</v>
      </c>
      <c r="AT923" s="19" t="str">
        <f t="shared" si="14"/>
        <v>15:19</v>
      </c>
    </row>
    <row r="924" spans="1:46" x14ac:dyDescent="0.25">
      <c r="A924" s="14" t="s">
        <v>3343</v>
      </c>
      <c r="B924" s="14" t="s">
        <v>292</v>
      </c>
      <c r="C924" s="14" t="s">
        <v>84</v>
      </c>
      <c r="D924" s="14" t="s">
        <v>81</v>
      </c>
      <c r="E924" s="14" t="s">
        <v>82</v>
      </c>
      <c r="F924" s="14" t="s">
        <v>82</v>
      </c>
      <c r="G924" s="14" t="s">
        <v>3</v>
      </c>
      <c r="H924" s="14" t="s">
        <v>288</v>
      </c>
      <c r="I924" s="14" t="s">
        <v>288</v>
      </c>
      <c r="J924" s="15">
        <v>45440</v>
      </c>
      <c r="K924" s="14" t="s">
        <v>3344</v>
      </c>
      <c r="L924" s="16">
        <v>45438.696076388886</v>
      </c>
      <c r="M924" s="16">
        <v>45439.490451388891</v>
      </c>
      <c r="N924" s="16"/>
      <c r="O924" s="14" t="s">
        <v>288</v>
      </c>
      <c r="P924" s="14" t="s">
        <v>288</v>
      </c>
      <c r="Q924" s="14" t="s">
        <v>288</v>
      </c>
      <c r="R924" s="14" t="s">
        <v>288</v>
      </c>
      <c r="S924" s="14" t="s">
        <v>288</v>
      </c>
      <c r="T924" s="14" t="s">
        <v>292</v>
      </c>
      <c r="U924" s="14" t="s">
        <v>151</v>
      </c>
      <c r="V924" s="14" t="s">
        <v>6</v>
      </c>
      <c r="W924" s="14" t="s">
        <v>84</v>
      </c>
      <c r="X924" s="14" t="s">
        <v>81</v>
      </c>
      <c r="Y924" s="14" t="s">
        <v>82</v>
      </c>
      <c r="Z924" s="14" t="s">
        <v>82</v>
      </c>
      <c r="AA924" s="14" t="s">
        <v>7</v>
      </c>
      <c r="AB924" s="14" t="s">
        <v>3345</v>
      </c>
      <c r="AC924" s="14" t="s">
        <v>8</v>
      </c>
      <c r="AD924" s="14" t="s">
        <v>27</v>
      </c>
      <c r="AE924" s="14" t="s">
        <v>5</v>
      </c>
      <c r="AF924" s="14" t="s">
        <v>290</v>
      </c>
      <c r="AG924" s="14" t="s">
        <v>291</v>
      </c>
      <c r="AH924" s="14" t="s">
        <v>3346</v>
      </c>
      <c r="AI924">
        <v>41400521</v>
      </c>
      <c r="AJ924" s="16">
        <v>45438.696076388886</v>
      </c>
      <c r="AK924">
        <v>2</v>
      </c>
      <c r="AL924">
        <v>69.23</v>
      </c>
      <c r="AM924">
        <v>12.47</v>
      </c>
      <c r="AN924">
        <v>81.7</v>
      </c>
      <c r="AO924" s="14" t="e">
        <f>VLOOKUP(PaquetesTramos_estados_1[[#This Row],[tienda_stock]],#REF!,2,0)</f>
        <v>#REF!</v>
      </c>
      <c r="AP924" s="18">
        <v>1.0138888888888888</v>
      </c>
      <c r="AQ924" s="19" t="str">
        <f>IF(PaquetesTramos_estados_1[[#This Row],[estado_paquete]]="Empaquetado","listo",PaquetesTramos_estados_1[[#This Row],[pagado]]+(PaquetesTramos_estados_1[[#This Row],[Lead Time]]-1))</f>
        <v>listo</v>
      </c>
      <c r="AR924" s="16" t="str">
        <f ca="1">IF(PaquetesTramos_estados_1[[#This Row],[estado_paquete]]="empaquetado","listo",TEXT((DAY(TODAY())-DAY(PaquetesTramos_estados_1[[#This Row],[pagado]])),"dd")&amp;" Dias")</f>
        <v>listo</v>
      </c>
      <c r="AS924" s="14" t="str">
        <f ca="1">IF(PaquetesTramos_estados_1[[#This Row],[estado_paquete]]="Empaquetado","listo",IF(NOW()&lt;PaquetesTramos_estados_1[[#This Row],[TimeLimite]],"Dentro de Tiempo","Fuera de Tiempo"))</f>
        <v>listo</v>
      </c>
      <c r="AT924" s="19" t="str">
        <f t="shared" si="14"/>
        <v>16:42</v>
      </c>
    </row>
    <row r="925" spans="1:46" x14ac:dyDescent="0.25">
      <c r="A925" s="14" t="s">
        <v>3347</v>
      </c>
      <c r="B925" s="14" t="s">
        <v>292</v>
      </c>
      <c r="C925" s="14" t="s">
        <v>72</v>
      </c>
      <c r="D925" s="14" t="s">
        <v>73</v>
      </c>
      <c r="E925" s="14" t="s">
        <v>74</v>
      </c>
      <c r="F925" s="14" t="s">
        <v>74</v>
      </c>
      <c r="G925" s="14" t="s">
        <v>3</v>
      </c>
      <c r="H925" s="14" t="s">
        <v>288</v>
      </c>
      <c r="I925" s="14" t="s">
        <v>288</v>
      </c>
      <c r="J925" s="15">
        <v>45441</v>
      </c>
      <c r="K925" s="14" t="s">
        <v>3348</v>
      </c>
      <c r="L925" s="16">
        <v>45439.336944444447</v>
      </c>
      <c r="M925" s="16">
        <v>45439.420254629629</v>
      </c>
      <c r="N925" s="16"/>
      <c r="O925" s="14" t="s">
        <v>288</v>
      </c>
      <c r="P925" s="14" t="s">
        <v>288</v>
      </c>
      <c r="Q925" s="14" t="s">
        <v>288</v>
      </c>
      <c r="R925" s="14" t="s">
        <v>288</v>
      </c>
      <c r="S925" s="14" t="s">
        <v>288</v>
      </c>
      <c r="T925" s="14" t="s">
        <v>292</v>
      </c>
      <c r="U925" s="14" t="s">
        <v>127</v>
      </c>
      <c r="V925" s="14" t="s">
        <v>6</v>
      </c>
      <c r="W925" s="14" t="s">
        <v>72</v>
      </c>
      <c r="X925" s="14" t="s">
        <v>73</v>
      </c>
      <c r="Y925" s="14" t="s">
        <v>74</v>
      </c>
      <c r="Z925" s="14" t="s">
        <v>74</v>
      </c>
      <c r="AA925" s="14" t="s">
        <v>7</v>
      </c>
      <c r="AB925" s="14" t="s">
        <v>3349</v>
      </c>
      <c r="AC925" s="14" t="s">
        <v>8</v>
      </c>
      <c r="AD925" s="14" t="s">
        <v>88</v>
      </c>
      <c r="AE925" s="14" t="s">
        <v>5</v>
      </c>
      <c r="AF925" s="14" t="s">
        <v>290</v>
      </c>
      <c r="AG925" s="14" t="s">
        <v>291</v>
      </c>
      <c r="AH925" s="14" t="s">
        <v>3350</v>
      </c>
      <c r="AI925">
        <v>47471863</v>
      </c>
      <c r="AJ925" s="16">
        <v>45439.336944444447</v>
      </c>
      <c r="AK925">
        <v>4</v>
      </c>
      <c r="AL925">
        <v>145.16</v>
      </c>
      <c r="AM925">
        <v>26.14</v>
      </c>
      <c r="AN925">
        <v>171.3</v>
      </c>
      <c r="AO925" s="14" t="e">
        <f>VLOOKUP(PaquetesTramos_estados_1[[#This Row],[tienda_stock]],#REF!,2,0)</f>
        <v>#REF!</v>
      </c>
      <c r="AP925" s="18">
        <v>1.0138888888888888</v>
      </c>
      <c r="AQ925" s="19" t="str">
        <f>IF(PaquetesTramos_estados_1[[#This Row],[estado_paquete]]="Empaquetado","listo",PaquetesTramos_estados_1[[#This Row],[pagado]]+(PaquetesTramos_estados_1[[#This Row],[Lead Time]]-1))</f>
        <v>listo</v>
      </c>
      <c r="AR925" s="16" t="str">
        <f ca="1">IF(PaquetesTramos_estados_1[[#This Row],[estado_paquete]]="empaquetado","listo",TEXT((DAY(TODAY())-DAY(PaquetesTramos_estados_1[[#This Row],[pagado]])),"dd")&amp;" Dias")</f>
        <v>listo</v>
      </c>
      <c r="AS925" s="14" t="str">
        <f ca="1">IF(PaquetesTramos_estados_1[[#This Row],[estado_paquete]]="Empaquetado","listo",IF(NOW()&lt;PaquetesTramos_estados_1[[#This Row],[TimeLimite]],"Dentro de Tiempo","Fuera de Tiempo"))</f>
        <v>listo</v>
      </c>
      <c r="AT925" s="19" t="str">
        <f t="shared" si="14"/>
        <v>08:05</v>
      </c>
    </row>
    <row r="926" spans="1:46" x14ac:dyDescent="0.25">
      <c r="A926" s="14" t="s">
        <v>3351</v>
      </c>
      <c r="B926" s="14" t="s">
        <v>292</v>
      </c>
      <c r="C926" s="14" t="s">
        <v>288</v>
      </c>
      <c r="D926" s="14" t="s">
        <v>147</v>
      </c>
      <c r="E926" s="14" t="s">
        <v>148</v>
      </c>
      <c r="F926" s="14" t="s">
        <v>147</v>
      </c>
      <c r="G926" s="14" t="s">
        <v>30</v>
      </c>
      <c r="H926" s="14" t="s">
        <v>3352</v>
      </c>
      <c r="I926" s="14" t="s">
        <v>288</v>
      </c>
      <c r="J926" s="15">
        <v>45441</v>
      </c>
      <c r="K926" s="14" t="s">
        <v>3353</v>
      </c>
      <c r="L926" s="16">
        <v>45439.434641203705</v>
      </c>
      <c r="M926" s="16">
        <v>45439.479861111111</v>
      </c>
      <c r="N926" s="16"/>
      <c r="O926" s="14" t="s">
        <v>288</v>
      </c>
      <c r="P926" s="14" t="s">
        <v>288</v>
      </c>
      <c r="Q926" s="14" t="s">
        <v>288</v>
      </c>
      <c r="R926" s="14" t="s">
        <v>288</v>
      </c>
      <c r="S926" s="14" t="s">
        <v>288</v>
      </c>
      <c r="T926" s="14" t="s">
        <v>292</v>
      </c>
      <c r="U926" s="14" t="s">
        <v>162</v>
      </c>
      <c r="V926" s="14" t="s">
        <v>87</v>
      </c>
      <c r="W926" s="14" t="s">
        <v>288</v>
      </c>
      <c r="X926" s="14" t="s">
        <v>288</v>
      </c>
      <c r="Y926" s="14" t="s">
        <v>288</v>
      </c>
      <c r="Z926" s="14" t="s">
        <v>288</v>
      </c>
      <c r="AA926" s="14" t="s">
        <v>7</v>
      </c>
      <c r="AB926" s="14" t="s">
        <v>3354</v>
      </c>
      <c r="AC926" s="14" t="s">
        <v>8</v>
      </c>
      <c r="AD926" s="14" t="s">
        <v>88</v>
      </c>
      <c r="AE926" s="14" t="s">
        <v>5</v>
      </c>
      <c r="AF926" s="14" t="s">
        <v>290</v>
      </c>
      <c r="AG926" s="14" t="s">
        <v>291</v>
      </c>
      <c r="AH926" s="14" t="s">
        <v>3355</v>
      </c>
      <c r="AI926">
        <v>76588862</v>
      </c>
      <c r="AJ926" s="16">
        <v>45439.434641203705</v>
      </c>
      <c r="AK926">
        <v>1</v>
      </c>
      <c r="AL926">
        <v>38.81</v>
      </c>
      <c r="AM926">
        <v>6.99</v>
      </c>
      <c r="AN926">
        <v>45.8</v>
      </c>
      <c r="AO926" s="14" t="e">
        <f>VLOOKUP(PaquetesTramos_estados_1[[#This Row],[tienda_stock]],#REF!,2,0)</f>
        <v>#REF!</v>
      </c>
      <c r="AP926" s="18">
        <v>1.0138888888888888</v>
      </c>
      <c r="AQ926" s="19" t="str">
        <f>IF(PaquetesTramos_estados_1[[#This Row],[estado_paquete]]="Empaquetado","listo",PaquetesTramos_estados_1[[#This Row],[pagado]]+(PaquetesTramos_estados_1[[#This Row],[Lead Time]]-1))</f>
        <v>listo</v>
      </c>
      <c r="AR926" s="16" t="str">
        <f ca="1">IF(PaquetesTramos_estados_1[[#This Row],[estado_paquete]]="empaquetado","listo",TEXT((DAY(TODAY())-DAY(PaquetesTramos_estados_1[[#This Row],[pagado]])),"dd")&amp;" Dias")</f>
        <v>listo</v>
      </c>
      <c r="AS926" s="14" t="str">
        <f ca="1">IF(PaquetesTramos_estados_1[[#This Row],[estado_paquete]]="Empaquetado","listo",IF(NOW()&lt;PaquetesTramos_estados_1[[#This Row],[TimeLimite]],"Dentro de Tiempo","Fuera de Tiempo"))</f>
        <v>listo</v>
      </c>
      <c r="AT926" s="19" t="str">
        <f t="shared" si="14"/>
        <v>10:25</v>
      </c>
    </row>
    <row r="927" spans="1:46" x14ac:dyDescent="0.25">
      <c r="A927" s="14" t="s">
        <v>3356</v>
      </c>
      <c r="B927" s="14" t="s">
        <v>292</v>
      </c>
      <c r="C927" s="14" t="s">
        <v>101</v>
      </c>
      <c r="D927" s="14" t="s">
        <v>102</v>
      </c>
      <c r="E927" s="14" t="s">
        <v>103</v>
      </c>
      <c r="F927" s="14" t="s">
        <v>102</v>
      </c>
      <c r="G927" s="14" t="s">
        <v>35</v>
      </c>
      <c r="H927" s="14" t="s">
        <v>288</v>
      </c>
      <c r="I927" s="14" t="s">
        <v>288</v>
      </c>
      <c r="J927" s="15">
        <v>45442</v>
      </c>
      <c r="K927" s="14" t="s">
        <v>3357</v>
      </c>
      <c r="L927" s="16">
        <v>45439.448506944442</v>
      </c>
      <c r="M927" s="16">
        <v>45439.685613425929</v>
      </c>
      <c r="N927" s="16"/>
      <c r="O927" s="14" t="s">
        <v>288</v>
      </c>
      <c r="P927" s="14" t="s">
        <v>288</v>
      </c>
      <c r="Q927" s="14" t="s">
        <v>288</v>
      </c>
      <c r="R927" s="14" t="s">
        <v>288</v>
      </c>
      <c r="S927" s="14" t="s">
        <v>288</v>
      </c>
      <c r="T927" s="14" t="s">
        <v>292</v>
      </c>
      <c r="U927" s="14" t="s">
        <v>5</v>
      </c>
      <c r="V927" s="14" t="s">
        <v>6</v>
      </c>
      <c r="W927" s="14" t="s">
        <v>101</v>
      </c>
      <c r="X927" s="14" t="s">
        <v>102</v>
      </c>
      <c r="Y927" s="14" t="s">
        <v>103</v>
      </c>
      <c r="Z927" s="14" t="s">
        <v>102</v>
      </c>
      <c r="AA927" s="14" t="s">
        <v>7</v>
      </c>
      <c r="AB927" s="14" t="s">
        <v>3358</v>
      </c>
      <c r="AC927" s="14" t="s">
        <v>8</v>
      </c>
      <c r="AD927" s="14" t="s">
        <v>32</v>
      </c>
      <c r="AE927" s="14" t="s">
        <v>5</v>
      </c>
      <c r="AF927" s="14" t="s">
        <v>290</v>
      </c>
      <c r="AG927" s="14" t="s">
        <v>291</v>
      </c>
      <c r="AH927" s="14" t="s">
        <v>3359</v>
      </c>
      <c r="AI927">
        <v>44037774</v>
      </c>
      <c r="AJ927" s="16">
        <v>45439.448506944442</v>
      </c>
      <c r="AK927">
        <v>2</v>
      </c>
      <c r="AL927">
        <v>96.44</v>
      </c>
      <c r="AM927">
        <v>17.36</v>
      </c>
      <c r="AN927">
        <v>113.8</v>
      </c>
      <c r="AO927" s="14" t="e">
        <f>VLOOKUP(PaquetesTramos_estados_1[[#This Row],[tienda_stock]],#REF!,2,0)</f>
        <v>#REF!</v>
      </c>
      <c r="AP927" s="18">
        <v>1.0138888888888888</v>
      </c>
      <c r="AQ927" s="19" t="str">
        <f>IF(PaquetesTramos_estados_1[[#This Row],[estado_paquete]]="Empaquetado","listo",PaquetesTramos_estados_1[[#This Row],[pagado]]+(PaquetesTramos_estados_1[[#This Row],[Lead Time]]-1))</f>
        <v>listo</v>
      </c>
      <c r="AR927" s="16" t="str">
        <f ca="1">IF(PaquetesTramos_estados_1[[#This Row],[estado_paquete]]="empaquetado","listo",TEXT((DAY(TODAY())-DAY(PaquetesTramos_estados_1[[#This Row],[pagado]])),"dd")&amp;" Dias")</f>
        <v>listo</v>
      </c>
      <c r="AS927" s="14" t="str">
        <f ca="1">IF(PaquetesTramos_estados_1[[#This Row],[estado_paquete]]="Empaquetado","listo",IF(NOW()&lt;PaquetesTramos_estados_1[[#This Row],[TimeLimite]],"Dentro de Tiempo","Fuera de Tiempo"))</f>
        <v>listo</v>
      </c>
      <c r="AT927" s="19" t="str">
        <f t="shared" si="14"/>
        <v>10:45</v>
      </c>
    </row>
    <row r="928" spans="1:46" x14ac:dyDescent="0.25">
      <c r="A928" s="14" t="s">
        <v>3360</v>
      </c>
      <c r="B928" s="14" t="s">
        <v>292</v>
      </c>
      <c r="C928" s="14" t="s">
        <v>5</v>
      </c>
      <c r="D928" s="14" t="s">
        <v>1</v>
      </c>
      <c r="E928" s="14" t="s">
        <v>1</v>
      </c>
      <c r="F928" s="14" t="s">
        <v>19</v>
      </c>
      <c r="G928" s="14" t="s">
        <v>399</v>
      </c>
      <c r="H928" s="14" t="s">
        <v>288</v>
      </c>
      <c r="I928" s="14" t="s">
        <v>288</v>
      </c>
      <c r="J928" s="15">
        <v>45441</v>
      </c>
      <c r="K928" s="14" t="s">
        <v>3361</v>
      </c>
      <c r="L928" s="16">
        <v>45439.616863425923</v>
      </c>
      <c r="M928" s="16">
        <v>45439.781875000001</v>
      </c>
      <c r="N928" s="16"/>
      <c r="O928" s="14" t="s">
        <v>288</v>
      </c>
      <c r="P928" s="14" t="s">
        <v>288</v>
      </c>
      <c r="Q928" s="14" t="s">
        <v>288</v>
      </c>
      <c r="R928" s="14" t="s">
        <v>288</v>
      </c>
      <c r="S928" s="14" t="s">
        <v>288</v>
      </c>
      <c r="T928" s="14" t="s">
        <v>292</v>
      </c>
      <c r="U928" s="14" t="s">
        <v>21</v>
      </c>
      <c r="V928" s="14" t="s">
        <v>6</v>
      </c>
      <c r="W928" s="14" t="s">
        <v>170</v>
      </c>
      <c r="X928" s="14" t="s">
        <v>1</v>
      </c>
      <c r="Y928" s="14" t="s">
        <v>1</v>
      </c>
      <c r="Z928" s="14" t="s">
        <v>152</v>
      </c>
      <c r="AA928" s="14" t="s">
        <v>7</v>
      </c>
      <c r="AB928" s="14" t="s">
        <v>3362</v>
      </c>
      <c r="AC928" s="14" t="s">
        <v>8</v>
      </c>
      <c r="AD928" s="14" t="s">
        <v>32</v>
      </c>
      <c r="AE928" s="14" t="s">
        <v>5</v>
      </c>
      <c r="AF928" s="14" t="s">
        <v>290</v>
      </c>
      <c r="AG928" s="14" t="s">
        <v>291</v>
      </c>
      <c r="AH928" s="14" t="s">
        <v>3363</v>
      </c>
      <c r="AI928">
        <v>46179553</v>
      </c>
      <c r="AJ928" s="16">
        <v>45439.616863425923</v>
      </c>
      <c r="AK928">
        <v>4</v>
      </c>
      <c r="AL928">
        <v>185.08</v>
      </c>
      <c r="AM928">
        <v>33.32</v>
      </c>
      <c r="AN928">
        <v>218.4</v>
      </c>
      <c r="AO928" s="14" t="e">
        <f>VLOOKUP(PaquetesTramos_estados_1[[#This Row],[tienda_stock]],#REF!,2,0)</f>
        <v>#REF!</v>
      </c>
      <c r="AP928" s="18">
        <v>1.0138888888888888</v>
      </c>
      <c r="AQ928" s="19" t="str">
        <f>IF(PaquetesTramos_estados_1[[#This Row],[estado_paquete]]="Empaquetado","listo",PaquetesTramos_estados_1[[#This Row],[pagado]]+(PaquetesTramos_estados_1[[#This Row],[Lead Time]]-1))</f>
        <v>listo</v>
      </c>
      <c r="AR928" s="16" t="str">
        <f ca="1">IF(PaquetesTramos_estados_1[[#This Row],[estado_paquete]]="empaquetado","listo",TEXT((DAY(TODAY())-DAY(PaquetesTramos_estados_1[[#This Row],[pagado]])),"dd")&amp;" Dias")</f>
        <v>listo</v>
      </c>
      <c r="AS928" s="14" t="str">
        <f ca="1">IF(PaquetesTramos_estados_1[[#This Row],[estado_paquete]]="Empaquetado","listo",IF(NOW()&lt;PaquetesTramos_estados_1[[#This Row],[TimeLimite]],"Dentro de Tiempo","Fuera de Tiempo"))</f>
        <v>listo</v>
      </c>
      <c r="AT928" s="19" t="str">
        <f t="shared" si="14"/>
        <v>14:48</v>
      </c>
    </row>
    <row r="929" spans="1:46" x14ac:dyDescent="0.25">
      <c r="A929" s="14" t="s">
        <v>3364</v>
      </c>
      <c r="B929" s="14" t="s">
        <v>17</v>
      </c>
      <c r="C929" s="14" t="s">
        <v>5</v>
      </c>
      <c r="D929" s="14" t="s">
        <v>1</v>
      </c>
      <c r="E929" s="14" t="s">
        <v>1</v>
      </c>
      <c r="F929" s="14" t="s">
        <v>19</v>
      </c>
      <c r="G929" s="14" t="s">
        <v>3</v>
      </c>
      <c r="H929" s="14" t="s">
        <v>288</v>
      </c>
      <c r="I929" s="14" t="s">
        <v>288</v>
      </c>
      <c r="J929" s="15">
        <v>45440</v>
      </c>
      <c r="K929" s="14" t="s">
        <v>3365</v>
      </c>
      <c r="L929" s="16">
        <v>45439.623703703706</v>
      </c>
      <c r="M929" s="16"/>
      <c r="N929" s="16"/>
      <c r="O929" s="14" t="s">
        <v>288</v>
      </c>
      <c r="P929" s="14" t="s">
        <v>288</v>
      </c>
      <c r="Q929" s="14" t="s">
        <v>288</v>
      </c>
      <c r="R929" s="14" t="s">
        <v>288</v>
      </c>
      <c r="S929" s="14" t="s">
        <v>288</v>
      </c>
      <c r="T929" s="14" t="s">
        <v>17</v>
      </c>
      <c r="U929" s="14" t="s">
        <v>18</v>
      </c>
      <c r="V929" s="14" t="s">
        <v>6</v>
      </c>
      <c r="W929" s="14" t="s">
        <v>294</v>
      </c>
      <c r="X929" s="14" t="s">
        <v>1</v>
      </c>
      <c r="Y929" s="14" t="s">
        <v>1</v>
      </c>
      <c r="Z929" s="14" t="s">
        <v>13</v>
      </c>
      <c r="AA929" s="14" t="s">
        <v>7</v>
      </c>
      <c r="AB929" s="14" t="s">
        <v>3366</v>
      </c>
      <c r="AC929" s="14" t="s">
        <v>8</v>
      </c>
      <c r="AD929" s="14" t="s">
        <v>32</v>
      </c>
      <c r="AE929" s="14" t="s">
        <v>5</v>
      </c>
      <c r="AF929" s="14" t="s">
        <v>290</v>
      </c>
      <c r="AG929" s="14" t="s">
        <v>291</v>
      </c>
      <c r="AH929" s="14" t="s">
        <v>3367</v>
      </c>
      <c r="AI929">
        <v>44163228</v>
      </c>
      <c r="AJ929" s="16">
        <v>45439.623703703706</v>
      </c>
      <c r="AK929">
        <v>1</v>
      </c>
      <c r="AL929">
        <v>92.63</v>
      </c>
      <c r="AM929">
        <v>16.670000000000002</v>
      </c>
      <c r="AN929">
        <v>109.3</v>
      </c>
      <c r="AO929" s="14" t="e">
        <f>VLOOKUP(PaquetesTramos_estados_1[[#This Row],[tienda_stock]],#REF!,2,0)</f>
        <v>#REF!</v>
      </c>
      <c r="AP929" s="18">
        <v>1.0138888888888888</v>
      </c>
      <c r="AQ929" s="19">
        <f>IF(PaquetesTramos_estados_1[[#This Row],[estado_paquete]]="Empaquetado","listo",PaquetesTramos_estados_1[[#This Row],[pagado]]+(PaquetesTramos_estados_1[[#This Row],[Lead Time]]-1))</f>
        <v>45439.637592592597</v>
      </c>
      <c r="AR929" s="16" t="e">
        <f ca="1">IF(PaquetesTramos_estados_1[[#This Row],[estado_paquete]]="empaquetado","listo",TEXT((DAY(TODAY())-DAY(PaquetesTramos_estados_1[[#This Row],[pagado]])),"dd")&amp;" Dias")</f>
        <v>#VALUE!</v>
      </c>
      <c r="AS9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929" s="19" t="str">
        <f t="shared" si="14"/>
        <v>14:58</v>
      </c>
    </row>
    <row r="930" spans="1:46" x14ac:dyDescent="0.25">
      <c r="A930" s="14" t="s">
        <v>3368</v>
      </c>
      <c r="B930" s="14" t="s">
        <v>292</v>
      </c>
      <c r="C930" s="14" t="s">
        <v>120</v>
      </c>
      <c r="D930" s="14" t="s">
        <v>1</v>
      </c>
      <c r="E930" s="14" t="s">
        <v>1</v>
      </c>
      <c r="F930" s="14" t="s">
        <v>121</v>
      </c>
      <c r="G930" s="14" t="s">
        <v>30</v>
      </c>
      <c r="H930" s="14" t="s">
        <v>3369</v>
      </c>
      <c r="I930" s="14" t="s">
        <v>288</v>
      </c>
      <c r="J930" s="15">
        <v>45441</v>
      </c>
      <c r="K930" s="14" t="s">
        <v>3370</v>
      </c>
      <c r="L930" s="16">
        <v>45439.658726851849</v>
      </c>
      <c r="M930" s="16">
        <v>45439.686412037037</v>
      </c>
      <c r="N930" s="16"/>
      <c r="O930" s="14" t="s">
        <v>288</v>
      </c>
      <c r="P930" s="14" t="s">
        <v>288</v>
      </c>
      <c r="Q930" s="14" t="s">
        <v>288</v>
      </c>
      <c r="R930" s="14" t="s">
        <v>288</v>
      </c>
      <c r="S930" s="14" t="s">
        <v>288</v>
      </c>
      <c r="T930" s="14" t="s">
        <v>292</v>
      </c>
      <c r="U930" s="14" t="s">
        <v>168</v>
      </c>
      <c r="V930" s="14" t="s">
        <v>6</v>
      </c>
      <c r="W930" s="14" t="s">
        <v>120</v>
      </c>
      <c r="X930" s="14" t="s">
        <v>1</v>
      </c>
      <c r="Y930" s="14" t="s">
        <v>1</v>
      </c>
      <c r="Z930" s="14" t="s">
        <v>121</v>
      </c>
      <c r="AA930" s="14" t="s">
        <v>7</v>
      </c>
      <c r="AB930" s="14" t="s">
        <v>3371</v>
      </c>
      <c r="AC930" s="14" t="s">
        <v>8</v>
      </c>
      <c r="AD930" s="14" t="s">
        <v>27</v>
      </c>
      <c r="AE930" s="14" t="s">
        <v>5</v>
      </c>
      <c r="AF930" s="14" t="s">
        <v>290</v>
      </c>
      <c r="AG930" s="14" t="s">
        <v>291</v>
      </c>
      <c r="AH930" s="14" t="s">
        <v>3372</v>
      </c>
      <c r="AI930">
        <v>40475361</v>
      </c>
      <c r="AJ930" s="16">
        <v>45439.658726851849</v>
      </c>
      <c r="AK930">
        <v>1</v>
      </c>
      <c r="AL930">
        <v>52.37</v>
      </c>
      <c r="AM930">
        <v>9.43</v>
      </c>
      <c r="AN930">
        <v>61.8</v>
      </c>
      <c r="AO930" s="14" t="e">
        <f>VLOOKUP(PaquetesTramos_estados_1[[#This Row],[tienda_stock]],#REF!,2,0)</f>
        <v>#REF!</v>
      </c>
      <c r="AP930" s="18">
        <v>1.0138888888888888</v>
      </c>
      <c r="AQ930" s="19" t="str">
        <f>IF(PaquetesTramos_estados_1[[#This Row],[estado_paquete]]="Empaquetado","listo",PaquetesTramos_estados_1[[#This Row],[pagado]]+(PaquetesTramos_estados_1[[#This Row],[Lead Time]]-1))</f>
        <v>listo</v>
      </c>
      <c r="AR930" s="16" t="str">
        <f ca="1">IF(PaquetesTramos_estados_1[[#This Row],[estado_paquete]]="empaquetado","listo",TEXT((DAY(TODAY())-DAY(PaquetesTramos_estados_1[[#This Row],[pagado]])),"dd")&amp;" Dias")</f>
        <v>listo</v>
      </c>
      <c r="AS930" s="14" t="str">
        <f ca="1">IF(PaquetesTramos_estados_1[[#This Row],[estado_paquete]]="Empaquetado","listo",IF(NOW()&lt;PaquetesTramos_estados_1[[#This Row],[TimeLimite]],"Dentro de Tiempo","Fuera de Tiempo"))</f>
        <v>listo</v>
      </c>
      <c r="AT930" s="19" t="str">
        <f t="shared" si="14"/>
        <v>15:48</v>
      </c>
    </row>
    <row r="931" spans="1:46" x14ac:dyDescent="0.25">
      <c r="A931" s="14" t="s">
        <v>3760</v>
      </c>
      <c r="B931" s="14" t="s">
        <v>292</v>
      </c>
      <c r="C931" s="14" t="s">
        <v>149</v>
      </c>
      <c r="D931" s="14" t="s">
        <v>1</v>
      </c>
      <c r="E931" s="14" t="s">
        <v>1</v>
      </c>
      <c r="F931" s="14" t="s">
        <v>15</v>
      </c>
      <c r="G931" s="14" t="s">
        <v>437</v>
      </c>
      <c r="H931" s="14" t="s">
        <v>288</v>
      </c>
      <c r="I931" s="14" t="s">
        <v>288</v>
      </c>
      <c r="J931" s="15">
        <v>45439</v>
      </c>
      <c r="K931" s="14" t="s">
        <v>3761</v>
      </c>
      <c r="L931" s="16">
        <v>45437.757141203707</v>
      </c>
      <c r="M931" s="16">
        <v>45437.864907407406</v>
      </c>
      <c r="N931" s="16"/>
      <c r="O931" s="14" t="s">
        <v>288</v>
      </c>
      <c r="P931" s="14" t="s">
        <v>288</v>
      </c>
      <c r="Q931" s="14" t="s">
        <v>288</v>
      </c>
      <c r="R931" s="14" t="s">
        <v>288</v>
      </c>
      <c r="S931" s="14" t="s">
        <v>288</v>
      </c>
      <c r="T931" s="14" t="s">
        <v>292</v>
      </c>
      <c r="U931" s="14" t="s">
        <v>5</v>
      </c>
      <c r="V931" s="14" t="s">
        <v>6</v>
      </c>
      <c r="W931" s="14" t="s">
        <v>149</v>
      </c>
      <c r="X931" s="14" t="s">
        <v>1</v>
      </c>
      <c r="Y931" s="14" t="s">
        <v>1</v>
      </c>
      <c r="Z931" s="14" t="s">
        <v>15</v>
      </c>
      <c r="AA931" s="14" t="s">
        <v>56</v>
      </c>
      <c r="AB931" s="14" t="s">
        <v>3762</v>
      </c>
      <c r="AC931" s="14" t="s">
        <v>8</v>
      </c>
      <c r="AD931" s="14" t="s">
        <v>27</v>
      </c>
      <c r="AE931" s="14" t="s">
        <v>5</v>
      </c>
      <c r="AF931" s="14" t="s">
        <v>290</v>
      </c>
      <c r="AG931" s="14" t="s">
        <v>291</v>
      </c>
      <c r="AH931" s="14" t="s">
        <v>3763</v>
      </c>
      <c r="AI931">
        <v>48066370</v>
      </c>
      <c r="AJ931" s="16">
        <v>45437.757141203707</v>
      </c>
      <c r="AK931">
        <v>2</v>
      </c>
      <c r="AL931">
        <v>69.23</v>
      </c>
      <c r="AM931">
        <v>12.47</v>
      </c>
      <c r="AN931">
        <v>81.7</v>
      </c>
      <c r="AO931" s="14" t="e">
        <f>VLOOKUP(PaquetesTramos_estados_1[[#This Row],[tienda_stock]],#REF!,2,0)</f>
        <v>#REF!</v>
      </c>
      <c r="AP931" s="18">
        <v>1.0138888888888888</v>
      </c>
      <c r="AQ931" s="19" t="str">
        <f>IF(PaquetesTramos_estados_1[[#This Row],[estado_paquete]]="Empaquetado","listo",PaquetesTramos_estados_1[[#This Row],[pagado]]+(PaquetesTramos_estados_1[[#This Row],[Lead Time]]-1))</f>
        <v>listo</v>
      </c>
      <c r="AR931" s="16" t="str">
        <f ca="1">IF(PaquetesTramos_estados_1[[#This Row],[estado_paquete]]="empaquetado","listo",TEXT((DAY(TODAY())-DAY(PaquetesTramos_estados_1[[#This Row],[pagado]])),"dd")&amp;" Dias")</f>
        <v>listo</v>
      </c>
      <c r="AS931" s="14" t="str">
        <f ca="1">IF(PaquetesTramos_estados_1[[#This Row],[estado_paquete]]="Empaquetado","listo",IF(NOW()&lt;PaquetesTramos_estados_1[[#This Row],[TimeLimite]],"Dentro de Tiempo","Fuera de Tiempo"))</f>
        <v>listo</v>
      </c>
      <c r="AT931" s="19" t="str">
        <f t="shared" si="14"/>
        <v>18:10</v>
      </c>
    </row>
    <row r="932" spans="1:46" x14ac:dyDescent="0.25">
      <c r="A932" s="14" t="s">
        <v>3373</v>
      </c>
      <c r="B932" s="14" t="s">
        <v>292</v>
      </c>
      <c r="C932" s="14" t="s">
        <v>114</v>
      </c>
      <c r="D932" s="14" t="s">
        <v>115</v>
      </c>
      <c r="E932" s="14" t="s">
        <v>116</v>
      </c>
      <c r="F932" s="14" t="s">
        <v>117</v>
      </c>
      <c r="G932" s="14" t="s">
        <v>35</v>
      </c>
      <c r="H932" s="14" t="s">
        <v>288</v>
      </c>
      <c r="I932" s="14" t="s">
        <v>288</v>
      </c>
      <c r="J932" s="15">
        <v>45444</v>
      </c>
      <c r="K932" s="14" t="s">
        <v>3374</v>
      </c>
      <c r="L932" s="16">
        <v>45439.663043981483</v>
      </c>
      <c r="M932" s="16">
        <v>45440.205196759256</v>
      </c>
      <c r="N932" s="16"/>
      <c r="O932" s="14" t="s">
        <v>288</v>
      </c>
      <c r="P932" s="14" t="s">
        <v>288</v>
      </c>
      <c r="Q932" s="14" t="s">
        <v>288</v>
      </c>
      <c r="R932" s="14" t="s">
        <v>288</v>
      </c>
      <c r="S932" s="14" t="s">
        <v>288</v>
      </c>
      <c r="T932" s="14" t="s">
        <v>292</v>
      </c>
      <c r="U932" s="14" t="s">
        <v>5</v>
      </c>
      <c r="V932" s="14" t="s">
        <v>6</v>
      </c>
      <c r="W932" s="14" t="s">
        <v>114</v>
      </c>
      <c r="X932" s="14" t="s">
        <v>115</v>
      </c>
      <c r="Y932" s="14" t="s">
        <v>116</v>
      </c>
      <c r="Z932" s="14" t="s">
        <v>117</v>
      </c>
      <c r="AA932" s="14" t="s">
        <v>7</v>
      </c>
      <c r="AB932" s="14" t="s">
        <v>3375</v>
      </c>
      <c r="AC932" s="14" t="s">
        <v>8</v>
      </c>
      <c r="AD932" s="14" t="s">
        <v>32</v>
      </c>
      <c r="AE932" s="14" t="s">
        <v>5</v>
      </c>
      <c r="AF932" s="14" t="s">
        <v>290</v>
      </c>
      <c r="AG932" s="14" t="s">
        <v>291</v>
      </c>
      <c r="AH932" s="14" t="s">
        <v>3376</v>
      </c>
      <c r="AI932">
        <v>72205345</v>
      </c>
      <c r="AJ932" s="16">
        <v>45439.663043981483</v>
      </c>
      <c r="AK932">
        <v>2</v>
      </c>
      <c r="AL932">
        <v>177.71</v>
      </c>
      <c r="AM932">
        <v>31.99</v>
      </c>
      <c r="AN932">
        <v>209.7</v>
      </c>
      <c r="AO932" s="14" t="e">
        <f>VLOOKUP(PaquetesTramos_estados_1[[#This Row],[tienda_stock]],#REF!,2,0)</f>
        <v>#REF!</v>
      </c>
      <c r="AP932" s="18">
        <v>1.0138888888888888</v>
      </c>
      <c r="AQ932" s="19" t="str">
        <f>IF(PaquetesTramos_estados_1[[#This Row],[estado_paquete]]="Empaquetado","listo",PaquetesTramos_estados_1[[#This Row],[pagado]]+(PaquetesTramos_estados_1[[#This Row],[Lead Time]]-1))</f>
        <v>listo</v>
      </c>
      <c r="AR932" s="16" t="str">
        <f ca="1">IF(PaquetesTramos_estados_1[[#This Row],[estado_paquete]]="empaquetado","listo",TEXT((DAY(TODAY())-DAY(PaquetesTramos_estados_1[[#This Row],[pagado]])),"dd")&amp;" Dias")</f>
        <v>listo</v>
      </c>
      <c r="AS932" s="14" t="str">
        <f ca="1">IF(PaquetesTramos_estados_1[[#This Row],[estado_paquete]]="Empaquetado","listo",IF(NOW()&lt;PaquetesTramos_estados_1[[#This Row],[TimeLimite]],"Dentro de Tiempo","Fuera de Tiempo"))</f>
        <v>listo</v>
      </c>
      <c r="AT932" s="19" t="str">
        <f t="shared" si="14"/>
        <v>15:54</v>
      </c>
    </row>
    <row r="933" spans="1:46" x14ac:dyDescent="0.25">
      <c r="A933" s="14" t="s">
        <v>3377</v>
      </c>
      <c r="B933" s="14" t="s">
        <v>292</v>
      </c>
      <c r="C933" s="14" t="s">
        <v>288</v>
      </c>
      <c r="D933" s="14" t="s">
        <v>69</v>
      </c>
      <c r="E933" s="14" t="s">
        <v>231</v>
      </c>
      <c r="F933" s="14" t="s">
        <v>231</v>
      </c>
      <c r="G933" s="14" t="s">
        <v>494</v>
      </c>
      <c r="H933" s="14" t="s">
        <v>3378</v>
      </c>
      <c r="I933" s="14" t="s">
        <v>288</v>
      </c>
      <c r="J933" s="15">
        <v>45442</v>
      </c>
      <c r="K933" s="14" t="s">
        <v>3379</v>
      </c>
      <c r="L933" s="16">
        <v>45439.713553240741</v>
      </c>
      <c r="M933" s="16">
        <v>45439.899814814817</v>
      </c>
      <c r="N933" s="16"/>
      <c r="O933" s="14" t="s">
        <v>288</v>
      </c>
      <c r="P933" s="14" t="s">
        <v>288</v>
      </c>
      <c r="Q933" s="14" t="s">
        <v>288</v>
      </c>
      <c r="R933" s="14" t="s">
        <v>288</v>
      </c>
      <c r="S933" s="14" t="s">
        <v>288</v>
      </c>
      <c r="T933" s="14" t="s">
        <v>292</v>
      </c>
      <c r="U933" s="14" t="s">
        <v>5</v>
      </c>
      <c r="V933" s="14" t="s">
        <v>87</v>
      </c>
      <c r="W933" s="14" t="s">
        <v>288</v>
      </c>
      <c r="X933" s="14" t="s">
        <v>288</v>
      </c>
      <c r="Y933" s="14" t="s">
        <v>288</v>
      </c>
      <c r="Z933" s="14" t="s">
        <v>288</v>
      </c>
      <c r="AA933" s="14" t="s">
        <v>7</v>
      </c>
      <c r="AB933" s="14" t="s">
        <v>3380</v>
      </c>
      <c r="AC933" s="14" t="s">
        <v>8</v>
      </c>
      <c r="AD933" s="14" t="s">
        <v>10</v>
      </c>
      <c r="AE933" s="14" t="s">
        <v>5</v>
      </c>
      <c r="AF933" s="14" t="s">
        <v>290</v>
      </c>
      <c r="AG933" s="14" t="s">
        <v>291</v>
      </c>
      <c r="AH933" s="14" t="s">
        <v>3381</v>
      </c>
      <c r="AI933">
        <v>48073142</v>
      </c>
      <c r="AJ933" s="16">
        <v>45439.713553240741</v>
      </c>
      <c r="AK933">
        <v>1</v>
      </c>
      <c r="AL933">
        <v>156.1</v>
      </c>
      <c r="AM933">
        <v>28.1</v>
      </c>
      <c r="AN933">
        <v>184.2</v>
      </c>
      <c r="AO933" s="14" t="e">
        <f>VLOOKUP(PaquetesTramos_estados_1[[#This Row],[tienda_stock]],#REF!,2,0)</f>
        <v>#REF!</v>
      </c>
      <c r="AP933" s="18">
        <v>1.0138888888888888</v>
      </c>
      <c r="AQ933" s="19" t="str">
        <f>IF(PaquetesTramos_estados_1[[#This Row],[estado_paquete]]="Empaquetado","listo",PaquetesTramos_estados_1[[#This Row],[pagado]]+(PaquetesTramos_estados_1[[#This Row],[Lead Time]]-1))</f>
        <v>listo</v>
      </c>
      <c r="AR933" s="16" t="str">
        <f ca="1">IF(PaquetesTramos_estados_1[[#This Row],[estado_paquete]]="empaquetado","listo",TEXT((DAY(TODAY())-DAY(PaquetesTramos_estados_1[[#This Row],[pagado]])),"dd")&amp;" Dias")</f>
        <v>listo</v>
      </c>
      <c r="AS933" s="14" t="str">
        <f ca="1">IF(PaquetesTramos_estados_1[[#This Row],[estado_paquete]]="Empaquetado","listo",IF(NOW()&lt;PaquetesTramos_estados_1[[#This Row],[TimeLimite]],"Dentro de Tiempo","Fuera de Tiempo"))</f>
        <v>listo</v>
      </c>
      <c r="AT933" s="19" t="str">
        <f t="shared" si="14"/>
        <v>17:07</v>
      </c>
    </row>
    <row r="934" spans="1:46" x14ac:dyDescent="0.25">
      <c r="A934" s="14" t="s">
        <v>3382</v>
      </c>
      <c r="B934" s="14" t="s">
        <v>17</v>
      </c>
      <c r="C934" s="14" t="s">
        <v>5</v>
      </c>
      <c r="D934" s="14" t="s">
        <v>1</v>
      </c>
      <c r="E934" s="14" t="s">
        <v>1</v>
      </c>
      <c r="F934" s="14" t="s">
        <v>19</v>
      </c>
      <c r="G934" s="14" t="s">
        <v>3</v>
      </c>
      <c r="H934" s="14" t="s">
        <v>288</v>
      </c>
      <c r="I934" s="14" t="s">
        <v>288</v>
      </c>
      <c r="J934" s="15">
        <v>45442</v>
      </c>
      <c r="K934" s="14" t="s">
        <v>3383</v>
      </c>
      <c r="L934" s="16">
        <v>45439.718518518515</v>
      </c>
      <c r="M934" s="16"/>
      <c r="N934" s="16"/>
      <c r="O934" s="14" t="s">
        <v>288</v>
      </c>
      <c r="P934" s="14" t="s">
        <v>288</v>
      </c>
      <c r="Q934" s="14" t="s">
        <v>288</v>
      </c>
      <c r="R934" s="14" t="s">
        <v>288</v>
      </c>
      <c r="S934" s="14" t="s">
        <v>288</v>
      </c>
      <c r="T934" s="14" t="s">
        <v>17</v>
      </c>
      <c r="U934" s="14" t="s">
        <v>18</v>
      </c>
      <c r="V934" s="14" t="s">
        <v>6</v>
      </c>
      <c r="W934" s="14" t="s">
        <v>101</v>
      </c>
      <c r="X934" s="14" t="s">
        <v>102</v>
      </c>
      <c r="Y934" s="14" t="s">
        <v>103</v>
      </c>
      <c r="Z934" s="14" t="s">
        <v>102</v>
      </c>
      <c r="AA934" s="14" t="s">
        <v>56</v>
      </c>
      <c r="AB934" s="14" t="s">
        <v>3384</v>
      </c>
      <c r="AC934" s="14" t="s">
        <v>8</v>
      </c>
      <c r="AD934" s="14" t="s">
        <v>10</v>
      </c>
      <c r="AE934" s="14" t="s">
        <v>101</v>
      </c>
      <c r="AF934" s="14" t="s">
        <v>290</v>
      </c>
      <c r="AG934" s="14" t="s">
        <v>291</v>
      </c>
      <c r="AH934" s="14" t="s">
        <v>3385</v>
      </c>
      <c r="AI934">
        <v>43500430</v>
      </c>
      <c r="AJ934" s="16">
        <v>45439.718518518515</v>
      </c>
      <c r="AK934">
        <v>2</v>
      </c>
      <c r="AL934">
        <v>134.66</v>
      </c>
      <c r="AM934">
        <v>24.24</v>
      </c>
      <c r="AN934">
        <v>158.9</v>
      </c>
      <c r="AO934" s="14" t="e">
        <f>VLOOKUP(PaquetesTramos_estados_1[[#This Row],[tienda_stock]],#REF!,2,0)</f>
        <v>#REF!</v>
      </c>
      <c r="AP934" s="18">
        <v>1.0138888888888888</v>
      </c>
      <c r="AQ934" s="19">
        <f>IF(PaquetesTramos_estados_1[[#This Row],[estado_paquete]]="Empaquetado","listo",PaquetesTramos_estados_1[[#This Row],[pagado]]+(PaquetesTramos_estados_1[[#This Row],[Lead Time]]-1))</f>
        <v>45439.732407407406</v>
      </c>
      <c r="AR934" s="16" t="e">
        <f ca="1">IF(PaquetesTramos_estados_1[[#This Row],[estado_paquete]]="empaquetado","listo",TEXT((DAY(TODAY())-DAY(PaquetesTramos_estados_1[[#This Row],[pagado]])),"dd")&amp;" Dias")</f>
        <v>#VALUE!</v>
      </c>
      <c r="AS9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934" s="19" t="str">
        <f t="shared" si="14"/>
        <v>17:14</v>
      </c>
    </row>
    <row r="935" spans="1:46" x14ac:dyDescent="0.25">
      <c r="A935" s="14" t="s">
        <v>3386</v>
      </c>
      <c r="B935" s="14" t="s">
        <v>292</v>
      </c>
      <c r="C935" s="14" t="s">
        <v>67</v>
      </c>
      <c r="D935" s="14" t="s">
        <v>64</v>
      </c>
      <c r="E935" s="14" t="s">
        <v>65</v>
      </c>
      <c r="F935" s="14" t="s">
        <v>66</v>
      </c>
      <c r="G935" s="14" t="s">
        <v>35</v>
      </c>
      <c r="H935" s="14" t="s">
        <v>288</v>
      </c>
      <c r="I935" s="14" t="s">
        <v>288</v>
      </c>
      <c r="J935" s="15">
        <v>45443</v>
      </c>
      <c r="K935" s="14" t="s">
        <v>3387</v>
      </c>
      <c r="L935" s="16">
        <v>45439.726851851854</v>
      </c>
      <c r="M935" s="16">
        <v>45440.215173611112</v>
      </c>
      <c r="N935" s="16"/>
      <c r="O935" s="14" t="s">
        <v>288</v>
      </c>
      <c r="P935" s="14" t="s">
        <v>288</v>
      </c>
      <c r="Q935" s="14" t="s">
        <v>288</v>
      </c>
      <c r="R935" s="14" t="s">
        <v>288</v>
      </c>
      <c r="S935" s="14" t="s">
        <v>288</v>
      </c>
      <c r="T935" s="14" t="s">
        <v>292</v>
      </c>
      <c r="U935" s="14" t="s">
        <v>5</v>
      </c>
      <c r="V935" s="14" t="s">
        <v>6</v>
      </c>
      <c r="W935" s="14" t="s">
        <v>67</v>
      </c>
      <c r="X935" s="14" t="s">
        <v>64</v>
      </c>
      <c r="Y935" s="14" t="s">
        <v>65</v>
      </c>
      <c r="Z935" s="14" t="s">
        <v>66</v>
      </c>
      <c r="AA935" s="14" t="s">
        <v>7</v>
      </c>
      <c r="AB935" s="14" t="s">
        <v>3388</v>
      </c>
      <c r="AC935" s="14" t="s">
        <v>8</v>
      </c>
      <c r="AD935" s="14" t="s">
        <v>9</v>
      </c>
      <c r="AE935" s="14" t="s">
        <v>67</v>
      </c>
      <c r="AF935" s="14" t="s">
        <v>290</v>
      </c>
      <c r="AG935" s="14" t="s">
        <v>291</v>
      </c>
      <c r="AH935" s="14" t="s">
        <v>3389</v>
      </c>
      <c r="AI935">
        <v>40902458</v>
      </c>
      <c r="AJ935" s="16">
        <v>45439.726851851854</v>
      </c>
      <c r="AK935">
        <v>1</v>
      </c>
      <c r="AL935">
        <v>120.59</v>
      </c>
      <c r="AM935">
        <v>21.71</v>
      </c>
      <c r="AN935">
        <v>142.30000000000001</v>
      </c>
      <c r="AO935" s="14" t="e">
        <f>VLOOKUP(PaquetesTramos_estados_1[[#This Row],[tienda_stock]],#REF!,2,0)</f>
        <v>#REF!</v>
      </c>
      <c r="AP935" s="18">
        <v>1.0138888888888888</v>
      </c>
      <c r="AQ935" s="19" t="str">
        <f>IF(PaquetesTramos_estados_1[[#This Row],[estado_paquete]]="Empaquetado","listo",PaquetesTramos_estados_1[[#This Row],[pagado]]+(PaquetesTramos_estados_1[[#This Row],[Lead Time]]-1))</f>
        <v>listo</v>
      </c>
      <c r="AR935" s="16" t="str">
        <f ca="1">IF(PaquetesTramos_estados_1[[#This Row],[estado_paquete]]="empaquetado","listo",TEXT((DAY(TODAY())-DAY(PaquetesTramos_estados_1[[#This Row],[pagado]])),"dd")&amp;" Dias")</f>
        <v>listo</v>
      </c>
      <c r="AS935" s="14" t="str">
        <f ca="1">IF(PaquetesTramos_estados_1[[#This Row],[estado_paquete]]="Empaquetado","listo",IF(NOW()&lt;PaquetesTramos_estados_1[[#This Row],[TimeLimite]],"Dentro de Tiempo","Fuera de Tiempo"))</f>
        <v>listo</v>
      </c>
      <c r="AT935" s="19" t="str">
        <f t="shared" si="14"/>
        <v>17:26</v>
      </c>
    </row>
    <row r="936" spans="1:46" x14ac:dyDescent="0.25">
      <c r="A936" s="14" t="s">
        <v>3390</v>
      </c>
      <c r="B936" s="14" t="s">
        <v>292</v>
      </c>
      <c r="C936" s="14" t="s">
        <v>52</v>
      </c>
      <c r="D936" s="14" t="s">
        <v>53</v>
      </c>
      <c r="E936" s="14" t="s">
        <v>54</v>
      </c>
      <c r="F936" s="14" t="s">
        <v>55</v>
      </c>
      <c r="G936" s="14" t="s">
        <v>35</v>
      </c>
      <c r="H936" s="14" t="s">
        <v>288</v>
      </c>
      <c r="I936" s="14" t="s">
        <v>288</v>
      </c>
      <c r="J936" s="15">
        <v>45444</v>
      </c>
      <c r="K936" s="14" t="s">
        <v>3391</v>
      </c>
      <c r="L936" s="16">
        <v>45439.7346412037</v>
      </c>
      <c r="M936" s="16">
        <v>45439.825694444444</v>
      </c>
      <c r="N936" s="16"/>
      <c r="O936" s="14" t="s">
        <v>288</v>
      </c>
      <c r="P936" s="14" t="s">
        <v>288</v>
      </c>
      <c r="Q936" s="14" t="s">
        <v>288</v>
      </c>
      <c r="R936" s="14" t="s">
        <v>288</v>
      </c>
      <c r="S936" s="14" t="s">
        <v>288</v>
      </c>
      <c r="T936" s="14" t="s">
        <v>292</v>
      </c>
      <c r="U936" s="14" t="s">
        <v>5</v>
      </c>
      <c r="V936" s="14" t="s">
        <v>6</v>
      </c>
      <c r="W936" s="14" t="s">
        <v>52</v>
      </c>
      <c r="X936" s="14" t="s">
        <v>53</v>
      </c>
      <c r="Y936" s="14" t="s">
        <v>54</v>
      </c>
      <c r="Z936" s="14" t="s">
        <v>55</v>
      </c>
      <c r="AA936" s="14" t="s">
        <v>7</v>
      </c>
      <c r="AB936" s="14" t="s">
        <v>3392</v>
      </c>
      <c r="AC936" s="14" t="s">
        <v>8</v>
      </c>
      <c r="AD936" s="14" t="s">
        <v>9</v>
      </c>
      <c r="AE936" s="14" t="s">
        <v>52</v>
      </c>
      <c r="AF936" s="14" t="s">
        <v>290</v>
      </c>
      <c r="AG936" s="14" t="s">
        <v>291</v>
      </c>
      <c r="AH936" s="14" t="s">
        <v>3393</v>
      </c>
      <c r="AI936">
        <v>70184800</v>
      </c>
      <c r="AJ936" s="16">
        <v>45439.7346412037</v>
      </c>
      <c r="AK936">
        <v>1</v>
      </c>
      <c r="AL936">
        <v>46.44</v>
      </c>
      <c r="AM936">
        <v>8.36</v>
      </c>
      <c r="AN936">
        <v>54.8</v>
      </c>
      <c r="AO936" s="14" t="e">
        <f>VLOOKUP(PaquetesTramos_estados_1[[#This Row],[tienda_stock]],#REF!,2,0)</f>
        <v>#REF!</v>
      </c>
      <c r="AP936" s="18">
        <v>1.0138888888888888</v>
      </c>
      <c r="AQ936" s="19" t="str">
        <f>IF(PaquetesTramos_estados_1[[#This Row],[estado_paquete]]="Empaquetado","listo",PaquetesTramos_estados_1[[#This Row],[pagado]]+(PaquetesTramos_estados_1[[#This Row],[Lead Time]]-1))</f>
        <v>listo</v>
      </c>
      <c r="AR936" s="16" t="str">
        <f ca="1">IF(PaquetesTramos_estados_1[[#This Row],[estado_paquete]]="empaquetado","listo",TEXT((DAY(TODAY())-DAY(PaquetesTramos_estados_1[[#This Row],[pagado]])),"dd")&amp;" Dias")</f>
        <v>listo</v>
      </c>
      <c r="AS936" s="14" t="str">
        <f ca="1">IF(PaquetesTramos_estados_1[[#This Row],[estado_paquete]]="Empaquetado","listo",IF(NOW()&lt;PaquetesTramos_estados_1[[#This Row],[TimeLimite]],"Dentro de Tiempo","Fuera de Tiempo"))</f>
        <v>listo</v>
      </c>
      <c r="AT936" s="19" t="str">
        <f t="shared" si="14"/>
        <v>17:37</v>
      </c>
    </row>
    <row r="937" spans="1:46" x14ac:dyDescent="0.25">
      <c r="A937" s="14" t="s">
        <v>3394</v>
      </c>
      <c r="B937" s="14" t="s">
        <v>292</v>
      </c>
      <c r="C937" s="14" t="s">
        <v>63</v>
      </c>
      <c r="D937" s="14" t="s">
        <v>64</v>
      </c>
      <c r="E937" s="14" t="s">
        <v>65</v>
      </c>
      <c r="F937" s="14" t="s">
        <v>66</v>
      </c>
      <c r="G937" s="14" t="s">
        <v>35</v>
      </c>
      <c r="H937" s="14" t="s">
        <v>288</v>
      </c>
      <c r="I937" s="14" t="s">
        <v>288</v>
      </c>
      <c r="J937" s="15">
        <v>45443</v>
      </c>
      <c r="K937" s="14" t="s">
        <v>3395</v>
      </c>
      <c r="L937" s="16">
        <v>45439.735775462963</v>
      </c>
      <c r="M937" s="16">
        <v>45439.8280787037</v>
      </c>
      <c r="N937" s="16"/>
      <c r="O937" s="14" t="s">
        <v>288</v>
      </c>
      <c r="P937" s="14" t="s">
        <v>288</v>
      </c>
      <c r="Q937" s="14" t="s">
        <v>288</v>
      </c>
      <c r="R937" s="14" t="s">
        <v>288</v>
      </c>
      <c r="S937" s="14" t="s">
        <v>288</v>
      </c>
      <c r="T937" s="14" t="s">
        <v>292</v>
      </c>
      <c r="U937" s="14" t="s">
        <v>5</v>
      </c>
      <c r="V937" s="14" t="s">
        <v>6</v>
      </c>
      <c r="W937" s="14" t="s">
        <v>63</v>
      </c>
      <c r="X937" s="14" t="s">
        <v>64</v>
      </c>
      <c r="Y937" s="14" t="s">
        <v>65</v>
      </c>
      <c r="Z937" s="14" t="s">
        <v>66</v>
      </c>
      <c r="AA937" s="14" t="s">
        <v>7</v>
      </c>
      <c r="AB937" s="14" t="s">
        <v>3396</v>
      </c>
      <c r="AC937" s="14" t="s">
        <v>8</v>
      </c>
      <c r="AD937" s="14" t="s">
        <v>93</v>
      </c>
      <c r="AE937" s="14" t="s">
        <v>5</v>
      </c>
      <c r="AF937" s="14" t="s">
        <v>290</v>
      </c>
      <c r="AG937" s="14" t="s">
        <v>291</v>
      </c>
      <c r="AH937" s="14" t="s">
        <v>3397</v>
      </c>
      <c r="AI937">
        <v>72452212</v>
      </c>
      <c r="AJ937" s="16">
        <v>45439.735775462963</v>
      </c>
      <c r="AK937">
        <v>1</v>
      </c>
      <c r="AL937">
        <v>88.81</v>
      </c>
      <c r="AM937">
        <v>15.99</v>
      </c>
      <c r="AN937">
        <v>104.8</v>
      </c>
      <c r="AO937" s="14" t="e">
        <f>VLOOKUP(PaquetesTramos_estados_1[[#This Row],[tienda_stock]],#REF!,2,0)</f>
        <v>#REF!</v>
      </c>
      <c r="AP937" s="18">
        <v>1.0138888888888888</v>
      </c>
      <c r="AQ937" s="19" t="str">
        <f>IF(PaquetesTramos_estados_1[[#This Row],[estado_paquete]]="Empaquetado","listo",PaquetesTramos_estados_1[[#This Row],[pagado]]+(PaquetesTramos_estados_1[[#This Row],[Lead Time]]-1))</f>
        <v>listo</v>
      </c>
      <c r="AR937" s="16" t="str">
        <f ca="1">IF(PaquetesTramos_estados_1[[#This Row],[estado_paquete]]="empaquetado","listo",TEXT((DAY(TODAY())-DAY(PaquetesTramos_estados_1[[#This Row],[pagado]])),"dd")&amp;" Dias")</f>
        <v>listo</v>
      </c>
      <c r="AS937" s="14" t="str">
        <f ca="1">IF(PaquetesTramos_estados_1[[#This Row],[estado_paquete]]="Empaquetado","listo",IF(NOW()&lt;PaquetesTramos_estados_1[[#This Row],[TimeLimite]],"Dentro de Tiempo","Fuera de Tiempo"))</f>
        <v>listo</v>
      </c>
      <c r="AT937" s="19" t="str">
        <f t="shared" si="14"/>
        <v>17:39</v>
      </c>
    </row>
    <row r="938" spans="1:46" x14ac:dyDescent="0.25">
      <c r="A938" s="14" t="s">
        <v>3398</v>
      </c>
      <c r="B938" s="14" t="s">
        <v>292</v>
      </c>
      <c r="C938" s="14" t="s">
        <v>122</v>
      </c>
      <c r="D938" s="14" t="s">
        <v>77</v>
      </c>
      <c r="E938" s="14" t="s">
        <v>78</v>
      </c>
      <c r="F938" s="14" t="s">
        <v>227</v>
      </c>
      <c r="G938" s="14" t="s">
        <v>35</v>
      </c>
      <c r="H938" s="14" t="s">
        <v>288</v>
      </c>
      <c r="I938" s="14" t="s">
        <v>288</v>
      </c>
      <c r="J938" s="15">
        <v>45444</v>
      </c>
      <c r="K938" s="14" t="s">
        <v>3399</v>
      </c>
      <c r="L938" s="16">
        <v>45439.824803240743</v>
      </c>
      <c r="M938" s="16">
        <v>45440.297337962962</v>
      </c>
      <c r="N938" s="16"/>
      <c r="O938" s="14" t="s">
        <v>288</v>
      </c>
      <c r="P938" s="14" t="s">
        <v>288</v>
      </c>
      <c r="Q938" s="14" t="s">
        <v>288</v>
      </c>
      <c r="R938" s="14" t="s">
        <v>288</v>
      </c>
      <c r="S938" s="14" t="s">
        <v>288</v>
      </c>
      <c r="T938" s="14" t="s">
        <v>292</v>
      </c>
      <c r="U938" s="14" t="s">
        <v>5</v>
      </c>
      <c r="V938" s="14" t="s">
        <v>6</v>
      </c>
      <c r="W938" s="14" t="s">
        <v>122</v>
      </c>
      <c r="X938" s="14" t="s">
        <v>77</v>
      </c>
      <c r="Y938" s="14" t="s">
        <v>78</v>
      </c>
      <c r="Z938" s="14" t="s">
        <v>227</v>
      </c>
      <c r="AA938" s="14" t="s">
        <v>7</v>
      </c>
      <c r="AB938" s="14" t="s">
        <v>3400</v>
      </c>
      <c r="AC938" s="14" t="s">
        <v>8</v>
      </c>
      <c r="AD938" s="14" t="s">
        <v>9</v>
      </c>
      <c r="AE938" s="14" t="s">
        <v>122</v>
      </c>
      <c r="AF938" s="14" t="s">
        <v>295</v>
      </c>
      <c r="AG938" s="14" t="s">
        <v>291</v>
      </c>
      <c r="AH938" s="14" t="s">
        <v>3401</v>
      </c>
      <c r="AI938">
        <v>123908</v>
      </c>
      <c r="AJ938" s="16">
        <v>45439.824803240743</v>
      </c>
      <c r="AK938">
        <v>1</v>
      </c>
      <c r="AL938">
        <v>172.2</v>
      </c>
      <c r="AM938">
        <v>0</v>
      </c>
      <c r="AN938">
        <v>172.2</v>
      </c>
      <c r="AO938" s="14" t="e">
        <f>VLOOKUP(PaquetesTramos_estados_1[[#This Row],[tienda_stock]],#REF!,2,0)</f>
        <v>#REF!</v>
      </c>
      <c r="AP938" s="18">
        <v>1.0138888888888888</v>
      </c>
      <c r="AQ938" s="19" t="str">
        <f>IF(PaquetesTramos_estados_1[[#This Row],[estado_paquete]]="Empaquetado","listo",PaquetesTramos_estados_1[[#This Row],[pagado]]+(PaquetesTramos_estados_1[[#This Row],[Lead Time]]-1))</f>
        <v>listo</v>
      </c>
      <c r="AR938" s="16" t="str">
        <f ca="1">IF(PaquetesTramos_estados_1[[#This Row],[estado_paquete]]="empaquetado","listo",TEXT((DAY(TODAY())-DAY(PaquetesTramos_estados_1[[#This Row],[pagado]])),"dd")&amp;" Dias")</f>
        <v>listo</v>
      </c>
      <c r="AS938" s="14" t="str">
        <f ca="1">IF(PaquetesTramos_estados_1[[#This Row],[estado_paquete]]="Empaquetado","listo",IF(NOW()&lt;PaquetesTramos_estados_1[[#This Row],[TimeLimite]],"Dentro de Tiempo","Fuera de Tiempo"))</f>
        <v>listo</v>
      </c>
      <c r="AT938" s="19" t="str">
        <f t="shared" si="14"/>
        <v>19:47</v>
      </c>
    </row>
    <row r="939" spans="1:46" x14ac:dyDescent="0.25">
      <c r="A939" s="14" t="s">
        <v>3764</v>
      </c>
      <c r="B939" s="14" t="s">
        <v>292</v>
      </c>
      <c r="C939" s="14" t="s">
        <v>80</v>
      </c>
      <c r="D939" s="14" t="s">
        <v>81</v>
      </c>
      <c r="E939" s="14" t="s">
        <v>82</v>
      </c>
      <c r="F939" s="14" t="s">
        <v>82</v>
      </c>
      <c r="G939" s="14" t="s">
        <v>3</v>
      </c>
      <c r="H939" s="14" t="s">
        <v>288</v>
      </c>
      <c r="I939" s="14" t="s">
        <v>288</v>
      </c>
      <c r="J939" s="15">
        <v>45440</v>
      </c>
      <c r="K939" s="14" t="s">
        <v>3765</v>
      </c>
      <c r="L939" s="16">
        <v>45438.330266203702</v>
      </c>
      <c r="M939" s="16">
        <v>45438.43204861111</v>
      </c>
      <c r="N939" s="16"/>
      <c r="O939" s="14" t="s">
        <v>288</v>
      </c>
      <c r="P939" s="14" t="s">
        <v>288</v>
      </c>
      <c r="Q939" s="14" t="s">
        <v>288</v>
      </c>
      <c r="R939" s="14" t="s">
        <v>288</v>
      </c>
      <c r="S939" s="14" t="s">
        <v>288</v>
      </c>
      <c r="T939" s="14" t="s">
        <v>292</v>
      </c>
      <c r="U939" s="14" t="s">
        <v>151</v>
      </c>
      <c r="V939" s="14" t="s">
        <v>6</v>
      </c>
      <c r="W939" s="14" t="s">
        <v>80</v>
      </c>
      <c r="X939" s="14" t="s">
        <v>81</v>
      </c>
      <c r="Y939" s="14" t="s">
        <v>82</v>
      </c>
      <c r="Z939" s="14" t="s">
        <v>82</v>
      </c>
      <c r="AA939" s="14" t="s">
        <v>7</v>
      </c>
      <c r="AB939" s="14" t="s">
        <v>3766</v>
      </c>
      <c r="AC939" s="14" t="s">
        <v>8</v>
      </c>
      <c r="AD939" s="14" t="s">
        <v>27</v>
      </c>
      <c r="AE939" s="14" t="s">
        <v>5</v>
      </c>
      <c r="AF939" s="14" t="s">
        <v>290</v>
      </c>
      <c r="AG939" s="14" t="s">
        <v>291</v>
      </c>
      <c r="AH939" s="14" t="s">
        <v>3767</v>
      </c>
      <c r="AI939">
        <v>44219938</v>
      </c>
      <c r="AJ939" s="16">
        <v>45438.330266203702</v>
      </c>
      <c r="AK939">
        <v>1</v>
      </c>
      <c r="AL939">
        <v>128.63999999999999</v>
      </c>
      <c r="AM939">
        <v>23.16</v>
      </c>
      <c r="AN939">
        <v>151.80000000000001</v>
      </c>
      <c r="AO939" s="14" t="e">
        <f>VLOOKUP(PaquetesTramos_estados_1[[#This Row],[tienda_stock]],#REF!,2,0)</f>
        <v>#REF!</v>
      </c>
      <c r="AP939" s="18">
        <v>1.0138888888888888</v>
      </c>
      <c r="AQ939" s="19" t="str">
        <f>IF(PaquetesTramos_estados_1[[#This Row],[estado_paquete]]="Empaquetado","listo",PaquetesTramos_estados_1[[#This Row],[pagado]]+(PaquetesTramos_estados_1[[#This Row],[Lead Time]]-1))</f>
        <v>listo</v>
      </c>
      <c r="AR939" s="16" t="str">
        <f ca="1">IF(PaquetesTramos_estados_1[[#This Row],[estado_paquete]]="empaquetado","listo",TEXT((DAY(TODAY())-DAY(PaquetesTramos_estados_1[[#This Row],[pagado]])),"dd")&amp;" Dias")</f>
        <v>listo</v>
      </c>
      <c r="AS939" s="14" t="str">
        <f ca="1">IF(PaquetesTramos_estados_1[[#This Row],[estado_paquete]]="Empaquetado","listo",IF(NOW()&lt;PaquetesTramos_estados_1[[#This Row],[TimeLimite]],"Dentro de Tiempo","Fuera de Tiempo"))</f>
        <v>listo</v>
      </c>
      <c r="AT939" s="19" t="str">
        <f t="shared" si="14"/>
        <v>07:55</v>
      </c>
    </row>
    <row r="940" spans="1:46" x14ac:dyDescent="0.25">
      <c r="A940" s="14" t="s">
        <v>3768</v>
      </c>
      <c r="B940" s="14" t="s">
        <v>292</v>
      </c>
      <c r="C940" s="14" t="s">
        <v>47</v>
      </c>
      <c r="D940" s="14" t="s">
        <v>1</v>
      </c>
      <c r="E940" s="14" t="s">
        <v>1</v>
      </c>
      <c r="F940" s="14" t="s">
        <v>48</v>
      </c>
      <c r="G940" s="14" t="s">
        <v>399</v>
      </c>
      <c r="H940" s="14" t="s">
        <v>288</v>
      </c>
      <c r="I940" s="14" t="s">
        <v>288</v>
      </c>
      <c r="J940" s="15">
        <v>45439</v>
      </c>
      <c r="K940" s="14" t="s">
        <v>3769</v>
      </c>
      <c r="L940" s="16">
        <v>45438.419027777774</v>
      </c>
      <c r="M940" s="16">
        <v>45439.802164351851</v>
      </c>
      <c r="N940" s="16"/>
      <c r="O940" s="14" t="s">
        <v>288</v>
      </c>
      <c r="P940" s="14" t="s">
        <v>288</v>
      </c>
      <c r="Q940" s="14" t="s">
        <v>288</v>
      </c>
      <c r="R940" s="14" t="s">
        <v>288</v>
      </c>
      <c r="S940" s="14" t="s">
        <v>288</v>
      </c>
      <c r="T940" s="14" t="s">
        <v>292</v>
      </c>
      <c r="U940" s="14" t="s">
        <v>5</v>
      </c>
      <c r="V940" s="14" t="s">
        <v>6</v>
      </c>
      <c r="W940" s="14" t="s">
        <v>47</v>
      </c>
      <c r="X940" s="14" t="s">
        <v>1</v>
      </c>
      <c r="Y940" s="14" t="s">
        <v>1</v>
      </c>
      <c r="Z940" s="14" t="s">
        <v>48</v>
      </c>
      <c r="AA940" s="14" t="s">
        <v>57</v>
      </c>
      <c r="AB940" s="14" t="s">
        <v>3770</v>
      </c>
      <c r="AC940" s="14" t="s">
        <v>8</v>
      </c>
      <c r="AD940" s="14" t="s">
        <v>32</v>
      </c>
      <c r="AE940" s="14" t="s">
        <v>5</v>
      </c>
      <c r="AF940" s="14" t="s">
        <v>290</v>
      </c>
      <c r="AG940" s="14" t="s">
        <v>291</v>
      </c>
      <c r="AH940" s="14" t="s">
        <v>3771</v>
      </c>
      <c r="AI940">
        <v>41231431</v>
      </c>
      <c r="AJ940" s="16">
        <v>45438.419027777774</v>
      </c>
      <c r="AK940">
        <v>5</v>
      </c>
      <c r="AL940">
        <v>110.25</v>
      </c>
      <c r="AM940">
        <v>19.850000000000001</v>
      </c>
      <c r="AN940">
        <v>130.1</v>
      </c>
      <c r="AO940" s="14" t="e">
        <f>VLOOKUP(PaquetesTramos_estados_1[[#This Row],[tienda_stock]],#REF!,2,0)</f>
        <v>#REF!</v>
      </c>
      <c r="AP940" s="18">
        <v>1.0138888888888888</v>
      </c>
      <c r="AQ940" s="19" t="str">
        <f>IF(PaquetesTramos_estados_1[[#This Row],[estado_paquete]]="Empaquetado","listo",PaquetesTramos_estados_1[[#This Row],[pagado]]+(PaquetesTramos_estados_1[[#This Row],[Lead Time]]-1))</f>
        <v>listo</v>
      </c>
      <c r="AR940" s="16" t="str">
        <f ca="1">IF(PaquetesTramos_estados_1[[#This Row],[estado_paquete]]="empaquetado","listo",TEXT((DAY(TODAY())-DAY(PaquetesTramos_estados_1[[#This Row],[pagado]])),"dd")&amp;" Dias")</f>
        <v>listo</v>
      </c>
      <c r="AS940" s="14" t="str">
        <f ca="1">IF(PaquetesTramos_estados_1[[#This Row],[estado_paquete]]="Empaquetado","listo",IF(NOW()&lt;PaquetesTramos_estados_1[[#This Row],[TimeLimite]],"Dentro de Tiempo","Fuera de Tiempo"))</f>
        <v>listo</v>
      </c>
      <c r="AT940" s="19" t="str">
        <f t="shared" si="14"/>
        <v>10:03</v>
      </c>
    </row>
    <row r="941" spans="1:46" x14ac:dyDescent="0.25">
      <c r="A941" s="14" t="s">
        <v>3772</v>
      </c>
      <c r="B941" s="14" t="s">
        <v>292</v>
      </c>
      <c r="C941" s="14" t="s">
        <v>47</v>
      </c>
      <c r="D941" s="14" t="s">
        <v>1</v>
      </c>
      <c r="E941" s="14" t="s">
        <v>1</v>
      </c>
      <c r="F941" s="14" t="s">
        <v>48</v>
      </c>
      <c r="G941" s="14" t="s">
        <v>399</v>
      </c>
      <c r="H941" s="14" t="s">
        <v>288</v>
      </c>
      <c r="I941" s="14" t="s">
        <v>288</v>
      </c>
      <c r="J941" s="15">
        <v>45439</v>
      </c>
      <c r="K941" s="14" t="s">
        <v>3773</v>
      </c>
      <c r="L941" s="16">
        <v>45438.419027777774</v>
      </c>
      <c r="M941" s="16">
        <v>45439.136574074073</v>
      </c>
      <c r="N941" s="16"/>
      <c r="O941" s="14" t="s">
        <v>288</v>
      </c>
      <c r="P941" s="14" t="s">
        <v>288</v>
      </c>
      <c r="Q941" s="14" t="s">
        <v>288</v>
      </c>
      <c r="R941" s="14" t="s">
        <v>288</v>
      </c>
      <c r="S941" s="14" t="s">
        <v>288</v>
      </c>
      <c r="T941" s="14" t="s">
        <v>292</v>
      </c>
      <c r="U941" s="14" t="s">
        <v>5</v>
      </c>
      <c r="V941" s="14" t="s">
        <v>6</v>
      </c>
      <c r="W941" s="14" t="s">
        <v>47</v>
      </c>
      <c r="X941" s="14" t="s">
        <v>1</v>
      </c>
      <c r="Y941" s="14" t="s">
        <v>1</v>
      </c>
      <c r="Z941" s="14" t="s">
        <v>48</v>
      </c>
      <c r="AA941" s="14" t="s">
        <v>56</v>
      </c>
      <c r="AB941" s="14" t="s">
        <v>3770</v>
      </c>
      <c r="AC941" s="14" t="s">
        <v>8</v>
      </c>
      <c r="AD941" s="14" t="s">
        <v>32</v>
      </c>
      <c r="AE941" s="14" t="s">
        <v>5</v>
      </c>
      <c r="AF941" s="14" t="s">
        <v>290</v>
      </c>
      <c r="AG941" s="14" t="s">
        <v>291</v>
      </c>
      <c r="AH941" s="14" t="s">
        <v>3771</v>
      </c>
      <c r="AI941">
        <v>41231431</v>
      </c>
      <c r="AJ941" s="16">
        <v>45438.419027777774</v>
      </c>
      <c r="AK941">
        <v>5</v>
      </c>
      <c r="AL941">
        <v>110.25</v>
      </c>
      <c r="AM941">
        <v>19.850000000000001</v>
      </c>
      <c r="AN941">
        <v>130.1</v>
      </c>
      <c r="AO941" s="14" t="e">
        <f>VLOOKUP(PaquetesTramos_estados_1[[#This Row],[tienda_stock]],#REF!,2,0)</f>
        <v>#REF!</v>
      </c>
      <c r="AP941" s="18">
        <v>1.0138888888888888</v>
      </c>
      <c r="AQ941" s="19" t="str">
        <f>IF(PaquetesTramos_estados_1[[#This Row],[estado_paquete]]="Empaquetado","listo",PaquetesTramos_estados_1[[#This Row],[pagado]]+(PaquetesTramos_estados_1[[#This Row],[Lead Time]]-1))</f>
        <v>listo</v>
      </c>
      <c r="AR941" s="16" t="str">
        <f ca="1">IF(PaquetesTramos_estados_1[[#This Row],[estado_paquete]]="empaquetado","listo",TEXT((DAY(TODAY())-DAY(PaquetesTramos_estados_1[[#This Row],[pagado]])),"dd")&amp;" Dias")</f>
        <v>listo</v>
      </c>
      <c r="AS941" s="14" t="str">
        <f ca="1">IF(PaquetesTramos_estados_1[[#This Row],[estado_paquete]]="Empaquetado","listo",IF(NOW()&lt;PaquetesTramos_estados_1[[#This Row],[TimeLimite]],"Dentro de Tiempo","Fuera de Tiempo"))</f>
        <v>listo</v>
      </c>
      <c r="AT941" s="19" t="str">
        <f t="shared" si="14"/>
        <v>10:03</v>
      </c>
    </row>
    <row r="942" spans="1:46" x14ac:dyDescent="0.25">
      <c r="A942" s="14" t="s">
        <v>3774</v>
      </c>
      <c r="B942" s="14" t="s">
        <v>17</v>
      </c>
      <c r="C942" s="14" t="s">
        <v>5</v>
      </c>
      <c r="D942" s="14" t="s">
        <v>1</v>
      </c>
      <c r="E942" s="14" t="s">
        <v>1</v>
      </c>
      <c r="F942" s="14" t="s">
        <v>19</v>
      </c>
      <c r="G942" s="14" t="s">
        <v>3</v>
      </c>
      <c r="H942" s="14" t="s">
        <v>288</v>
      </c>
      <c r="I942" s="14" t="s">
        <v>288</v>
      </c>
      <c r="J942" s="15">
        <v>45442</v>
      </c>
      <c r="K942" s="14" t="s">
        <v>3775</v>
      </c>
      <c r="L942" s="16">
        <v>45438.778240740743</v>
      </c>
      <c r="M942" s="16"/>
      <c r="N942" s="16"/>
      <c r="O942" s="14" t="s">
        <v>288</v>
      </c>
      <c r="P942" s="14" t="s">
        <v>288</v>
      </c>
      <c r="Q942" s="14" t="s">
        <v>288</v>
      </c>
      <c r="R942" s="14" t="s">
        <v>288</v>
      </c>
      <c r="S942" s="14" t="s">
        <v>288</v>
      </c>
      <c r="T942" s="14" t="s">
        <v>17</v>
      </c>
      <c r="U942" s="14" t="s">
        <v>18</v>
      </c>
      <c r="V942" s="14" t="s">
        <v>6</v>
      </c>
      <c r="W942" s="14" t="s">
        <v>153</v>
      </c>
      <c r="X942" s="14" t="s">
        <v>91</v>
      </c>
      <c r="Y942" s="14" t="s">
        <v>91</v>
      </c>
      <c r="Z942" s="14" t="s">
        <v>309</v>
      </c>
      <c r="AA942" s="14" t="s">
        <v>7</v>
      </c>
      <c r="AB942" s="14" t="s">
        <v>3776</v>
      </c>
      <c r="AC942" s="14" t="s">
        <v>8</v>
      </c>
      <c r="AD942" s="14" t="s">
        <v>10</v>
      </c>
      <c r="AE942" s="14" t="s">
        <v>153</v>
      </c>
      <c r="AF942" s="14" t="s">
        <v>290</v>
      </c>
      <c r="AG942" s="14" t="s">
        <v>291</v>
      </c>
      <c r="AH942" s="14" t="s">
        <v>3777</v>
      </c>
      <c r="AI942">
        <v>73335875</v>
      </c>
      <c r="AJ942" s="16">
        <v>45438.778240740743</v>
      </c>
      <c r="AK942">
        <v>1</v>
      </c>
      <c r="AL942">
        <v>63.39</v>
      </c>
      <c r="AM942">
        <v>11.41</v>
      </c>
      <c r="AN942">
        <v>74.8</v>
      </c>
      <c r="AO942" s="14" t="e">
        <f>VLOOKUP(PaquetesTramos_estados_1[[#This Row],[tienda_stock]],#REF!,2,0)</f>
        <v>#REF!</v>
      </c>
      <c r="AP942" s="18">
        <v>1.0138888888888888</v>
      </c>
      <c r="AQ942" s="19">
        <f>IF(PaquetesTramos_estados_1[[#This Row],[estado_paquete]]="Empaquetado","listo",PaquetesTramos_estados_1[[#This Row],[pagado]]+(PaquetesTramos_estados_1[[#This Row],[Lead Time]]-1))</f>
        <v>45438.792129629634</v>
      </c>
      <c r="AR942" s="16" t="e">
        <f ca="1">IF(PaquetesTramos_estados_1[[#This Row],[estado_paquete]]="empaquetado","listo",TEXT((DAY(TODAY())-DAY(PaquetesTramos_estados_1[[#This Row],[pagado]])),"dd")&amp;" Dias")</f>
        <v>#VALUE!</v>
      </c>
      <c r="AS9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942" s="19" t="str">
        <f t="shared" si="14"/>
        <v>18:40</v>
      </c>
    </row>
    <row r="943" spans="1:46" x14ac:dyDescent="0.25">
      <c r="A943" s="14" t="s">
        <v>3402</v>
      </c>
      <c r="B943" s="14" t="s">
        <v>17</v>
      </c>
      <c r="C943" s="14" t="s">
        <v>24</v>
      </c>
      <c r="D943" s="14" t="s">
        <v>1</v>
      </c>
      <c r="E943" s="14" t="s">
        <v>1</v>
      </c>
      <c r="F943" s="14" t="s">
        <v>25</v>
      </c>
      <c r="G943" s="14" t="s">
        <v>332</v>
      </c>
      <c r="H943" s="14" t="s">
        <v>288</v>
      </c>
      <c r="I943" s="14" t="s">
        <v>288</v>
      </c>
      <c r="J943" s="15">
        <v>45441</v>
      </c>
      <c r="K943" s="14" t="s">
        <v>3403</v>
      </c>
      <c r="L943" s="16">
        <v>45440.320902777778</v>
      </c>
      <c r="M943" s="16"/>
      <c r="N943" s="16"/>
      <c r="O943" s="14" t="s">
        <v>288</v>
      </c>
      <c r="P943" s="14" t="s">
        <v>288</v>
      </c>
      <c r="Q943" s="14" t="s">
        <v>288</v>
      </c>
      <c r="R943" s="14" t="s">
        <v>288</v>
      </c>
      <c r="S943" s="14" t="s">
        <v>288</v>
      </c>
      <c r="T943" s="14" t="s">
        <v>17</v>
      </c>
      <c r="U943" s="14" t="s">
        <v>5</v>
      </c>
      <c r="V943" s="14" t="s">
        <v>6</v>
      </c>
      <c r="W943" s="14" t="s">
        <v>24</v>
      </c>
      <c r="X943" s="14" t="s">
        <v>1</v>
      </c>
      <c r="Y943" s="14" t="s">
        <v>1</v>
      </c>
      <c r="Z943" s="14" t="s">
        <v>25</v>
      </c>
      <c r="AA943" s="14" t="s">
        <v>7</v>
      </c>
      <c r="AB943" s="14" t="s">
        <v>3404</v>
      </c>
      <c r="AC943" s="14" t="s">
        <v>8</v>
      </c>
      <c r="AD943" s="14" t="s">
        <v>27</v>
      </c>
      <c r="AE943" s="14" t="s">
        <v>5</v>
      </c>
      <c r="AF943" s="14" t="s">
        <v>290</v>
      </c>
      <c r="AG943" s="14" t="s">
        <v>291</v>
      </c>
      <c r="AH943" s="14" t="s">
        <v>3405</v>
      </c>
      <c r="AI943">
        <v>70999466</v>
      </c>
      <c r="AJ943" s="16">
        <v>45440.320902777778</v>
      </c>
      <c r="AK943">
        <v>1</v>
      </c>
      <c r="AL943">
        <v>21.86</v>
      </c>
      <c r="AM943">
        <v>3.94</v>
      </c>
      <c r="AN943">
        <v>25.8</v>
      </c>
      <c r="AO943" s="14" t="e">
        <f>VLOOKUP(PaquetesTramos_estados_1[[#This Row],[tienda_stock]],#REF!,2,0)</f>
        <v>#REF!</v>
      </c>
      <c r="AP943" s="18">
        <v>1.0138888888888888</v>
      </c>
      <c r="AQ943" s="19">
        <f>IF(PaquetesTramos_estados_1[[#This Row],[estado_paquete]]="Empaquetado","listo",PaquetesTramos_estados_1[[#This Row],[pagado]]+(PaquetesTramos_estados_1[[#This Row],[Lead Time]]-1))</f>
        <v>45440.334791666668</v>
      </c>
      <c r="AR943" s="16" t="e">
        <f ca="1">IF(PaquetesTramos_estados_1[[#This Row],[estado_paquete]]="empaquetado","listo",TEXT((DAY(TODAY())-DAY(PaquetesTramos_estados_1[[#This Row],[pagado]])),"dd")&amp;" Dias")</f>
        <v>#VALUE!</v>
      </c>
      <c r="AS943" s="14" t="str">
        <f ca="1">IF(PaquetesTramos_estados_1[[#This Row],[estado_paquete]]="Empaquetado","listo",IF(NOW()&lt;PaquetesTramos_estados_1[[#This Row],[TimeLimite]],"Dentro de Tiempo","Fuera de Tiempo"))</f>
        <v>Fuera de Tiempo</v>
      </c>
      <c r="AT943" s="19" t="str">
        <f t="shared" si="14"/>
        <v>07:42</v>
      </c>
    </row>
    <row r="944" spans="1:46" x14ac:dyDescent="0.25">
      <c r="A944" s="14" t="s">
        <v>3778</v>
      </c>
      <c r="B944" s="14" t="s">
        <v>292</v>
      </c>
      <c r="C944" s="14" t="s">
        <v>61</v>
      </c>
      <c r="D944" s="14" t="s">
        <v>1</v>
      </c>
      <c r="E944" s="14" t="s">
        <v>1</v>
      </c>
      <c r="F944" s="14" t="s">
        <v>62</v>
      </c>
      <c r="G944" s="14" t="s">
        <v>399</v>
      </c>
      <c r="H944" s="14" t="s">
        <v>288</v>
      </c>
      <c r="I944" s="14" t="s">
        <v>288</v>
      </c>
      <c r="J944" s="15">
        <v>45440</v>
      </c>
      <c r="K944" s="14" t="s">
        <v>3779</v>
      </c>
      <c r="L944" s="16">
        <v>45439.419988425929</v>
      </c>
      <c r="M944" s="16">
        <v>45439.598657407405</v>
      </c>
      <c r="N944" s="16"/>
      <c r="O944" s="14" t="s">
        <v>288</v>
      </c>
      <c r="P944" s="14" t="s">
        <v>288</v>
      </c>
      <c r="Q944" s="14" t="s">
        <v>288</v>
      </c>
      <c r="R944" s="14" t="s">
        <v>288</v>
      </c>
      <c r="S944" s="14" t="s">
        <v>288</v>
      </c>
      <c r="T944" s="14" t="s">
        <v>292</v>
      </c>
      <c r="U944" s="14" t="s">
        <v>5</v>
      </c>
      <c r="V944" s="14" t="s">
        <v>6</v>
      </c>
      <c r="W944" s="14" t="s">
        <v>61</v>
      </c>
      <c r="X944" s="14" t="s">
        <v>1</v>
      </c>
      <c r="Y944" s="14" t="s">
        <v>1</v>
      </c>
      <c r="Z944" s="14" t="s">
        <v>62</v>
      </c>
      <c r="AA944" s="14" t="s">
        <v>7</v>
      </c>
      <c r="AB944" s="14" t="s">
        <v>3780</v>
      </c>
      <c r="AC944" s="14" t="s">
        <v>8</v>
      </c>
      <c r="AD944" s="14" t="s">
        <v>93</v>
      </c>
      <c r="AE944" s="14" t="s">
        <v>5</v>
      </c>
      <c r="AF944" s="14" t="s">
        <v>290</v>
      </c>
      <c r="AG944" s="14" t="s">
        <v>291</v>
      </c>
      <c r="AH944" s="14" t="s">
        <v>3781</v>
      </c>
      <c r="AI944">
        <v>46075837</v>
      </c>
      <c r="AJ944" s="16">
        <v>45439.419988425929</v>
      </c>
      <c r="AK944">
        <v>1</v>
      </c>
      <c r="AL944">
        <v>247.29</v>
      </c>
      <c r="AM944">
        <v>44.51</v>
      </c>
      <c r="AN944">
        <v>291.8</v>
      </c>
      <c r="AO944" s="14" t="e">
        <f>VLOOKUP(PaquetesTramos_estados_1[[#This Row],[tienda_stock]],#REF!,2,0)</f>
        <v>#REF!</v>
      </c>
      <c r="AP944" s="18">
        <v>1.0138888888888888</v>
      </c>
      <c r="AQ944" s="19" t="str">
        <f>IF(PaquetesTramos_estados_1[[#This Row],[estado_paquete]]="Empaquetado","listo",PaquetesTramos_estados_1[[#This Row],[pagado]]+(PaquetesTramos_estados_1[[#This Row],[Lead Time]]-1))</f>
        <v>listo</v>
      </c>
      <c r="AR944" s="16" t="str">
        <f ca="1">IF(PaquetesTramos_estados_1[[#This Row],[estado_paquete]]="empaquetado","listo",TEXT((DAY(TODAY())-DAY(PaquetesTramos_estados_1[[#This Row],[pagado]])),"dd")&amp;" Dias")</f>
        <v>listo</v>
      </c>
      <c r="AS944" s="14" t="str">
        <f ca="1">IF(PaquetesTramos_estados_1[[#This Row],[estado_paquete]]="Empaquetado","listo",IF(NOW()&lt;PaquetesTramos_estados_1[[#This Row],[TimeLimite]],"Dentro de Tiempo","Fuera de Tiempo"))</f>
        <v>listo</v>
      </c>
      <c r="AT944" s="19" t="str">
        <f t="shared" si="14"/>
        <v>10:04</v>
      </c>
    </row>
    <row r="945" spans="1:46" x14ac:dyDescent="0.25">
      <c r="A945" s="14" t="s">
        <v>3782</v>
      </c>
      <c r="B945" s="14" t="s">
        <v>292</v>
      </c>
      <c r="C945" s="14" t="s">
        <v>68</v>
      </c>
      <c r="D945" s="14" t="s">
        <v>69</v>
      </c>
      <c r="E945" s="14" t="s">
        <v>70</v>
      </c>
      <c r="F945" s="14" t="s">
        <v>70</v>
      </c>
      <c r="G945" s="14" t="s">
        <v>35</v>
      </c>
      <c r="H945" s="14" t="s">
        <v>288</v>
      </c>
      <c r="I945" s="14" t="s">
        <v>288</v>
      </c>
      <c r="J945" s="15">
        <v>45443</v>
      </c>
      <c r="K945" s="14" t="s">
        <v>3783</v>
      </c>
      <c r="L945" s="16">
        <v>45439.461886574078</v>
      </c>
      <c r="M945" s="16">
        <v>45439.580995370372</v>
      </c>
      <c r="N945" s="16"/>
      <c r="O945" s="14" t="s">
        <v>288</v>
      </c>
      <c r="P945" s="14" t="s">
        <v>288</v>
      </c>
      <c r="Q945" s="14" t="s">
        <v>288</v>
      </c>
      <c r="R945" s="14" t="s">
        <v>288</v>
      </c>
      <c r="S945" s="14" t="s">
        <v>288</v>
      </c>
      <c r="T945" s="14" t="s">
        <v>292</v>
      </c>
      <c r="U945" s="14" t="s">
        <v>5</v>
      </c>
      <c r="V945" s="14" t="s">
        <v>6</v>
      </c>
      <c r="W945" s="14" t="s">
        <v>68</v>
      </c>
      <c r="X945" s="14" t="s">
        <v>69</v>
      </c>
      <c r="Y945" s="14" t="s">
        <v>70</v>
      </c>
      <c r="Z945" s="14" t="s">
        <v>70</v>
      </c>
      <c r="AA945" s="14" t="s">
        <v>7</v>
      </c>
      <c r="AB945" s="14" t="s">
        <v>3784</v>
      </c>
      <c r="AC945" s="14" t="s">
        <v>8</v>
      </c>
      <c r="AD945" s="14" t="s">
        <v>88</v>
      </c>
      <c r="AE945" s="14" t="s">
        <v>5</v>
      </c>
      <c r="AF945" s="14" t="s">
        <v>290</v>
      </c>
      <c r="AG945" s="14" t="s">
        <v>291</v>
      </c>
      <c r="AH945" s="14" t="s">
        <v>3785</v>
      </c>
      <c r="AI945">
        <v>45604849</v>
      </c>
      <c r="AJ945" s="16">
        <v>45439.461886574078</v>
      </c>
      <c r="AK945">
        <v>2</v>
      </c>
      <c r="AL945">
        <v>75.92</v>
      </c>
      <c r="AM945">
        <v>13.68</v>
      </c>
      <c r="AN945">
        <v>89.6</v>
      </c>
      <c r="AO945" s="14" t="e">
        <f>VLOOKUP(PaquetesTramos_estados_1[[#This Row],[tienda_stock]],#REF!,2,0)</f>
        <v>#REF!</v>
      </c>
      <c r="AP945" s="18">
        <v>1.0138888888888888</v>
      </c>
      <c r="AQ945" s="19" t="str">
        <f>IF(PaquetesTramos_estados_1[[#This Row],[estado_paquete]]="Empaquetado","listo",PaquetesTramos_estados_1[[#This Row],[pagado]]+(PaquetesTramos_estados_1[[#This Row],[Lead Time]]-1))</f>
        <v>listo</v>
      </c>
      <c r="AR945" s="16" t="str">
        <f ca="1">IF(PaquetesTramos_estados_1[[#This Row],[estado_paquete]]="empaquetado","listo",TEXT((DAY(TODAY())-DAY(PaquetesTramos_estados_1[[#This Row],[pagado]])),"dd")&amp;" Dias")</f>
        <v>listo</v>
      </c>
      <c r="AS945" s="14" t="str">
        <f ca="1">IF(PaquetesTramos_estados_1[[#This Row],[estado_paquete]]="Empaquetado","listo",IF(NOW()&lt;PaquetesTramos_estados_1[[#This Row],[TimeLimite]],"Dentro de Tiempo","Fuera de Tiempo"))</f>
        <v>listo</v>
      </c>
      <c r="AT945" s="19" t="str">
        <f t="shared" si="14"/>
        <v>11:05</v>
      </c>
    </row>
    <row r="946" spans="1:46" x14ac:dyDescent="0.25">
      <c r="A946" s="14" t="s">
        <v>3786</v>
      </c>
      <c r="B946" s="14" t="s">
        <v>292</v>
      </c>
      <c r="C946" s="14" t="s">
        <v>5</v>
      </c>
      <c r="D946" s="14" t="s">
        <v>1</v>
      </c>
      <c r="E946" s="14" t="s">
        <v>1</v>
      </c>
      <c r="F946" s="14" t="s">
        <v>19</v>
      </c>
      <c r="G946" s="14" t="s">
        <v>332</v>
      </c>
      <c r="H946" s="14" t="s">
        <v>288</v>
      </c>
      <c r="I946" s="14" t="s">
        <v>288</v>
      </c>
      <c r="J946" s="15">
        <v>45441</v>
      </c>
      <c r="K946" s="14" t="s">
        <v>3787</v>
      </c>
      <c r="L946" s="16">
        <v>45439.518252314818</v>
      </c>
      <c r="M946" s="16">
        <v>45439.708587962959</v>
      </c>
      <c r="N946" s="16"/>
      <c r="O946" s="14" t="s">
        <v>288</v>
      </c>
      <c r="P946" s="14" t="s">
        <v>288</v>
      </c>
      <c r="Q946" s="14" t="s">
        <v>288</v>
      </c>
      <c r="R946" s="14" t="s">
        <v>288</v>
      </c>
      <c r="S946" s="14" t="s">
        <v>288</v>
      </c>
      <c r="T946" s="14" t="s">
        <v>292</v>
      </c>
      <c r="U946" s="14" t="s">
        <v>36</v>
      </c>
      <c r="V946" s="14" t="s">
        <v>6</v>
      </c>
      <c r="W946" s="14" t="s">
        <v>162</v>
      </c>
      <c r="X946" s="14" t="s">
        <v>1</v>
      </c>
      <c r="Y946" s="14" t="s">
        <v>1</v>
      </c>
      <c r="Z946" s="14" t="s">
        <v>60</v>
      </c>
      <c r="AA946" s="14" t="s">
        <v>7</v>
      </c>
      <c r="AB946" s="14" t="s">
        <v>3788</v>
      </c>
      <c r="AC946" s="14" t="s">
        <v>8</v>
      </c>
      <c r="AD946" s="14" t="s">
        <v>27</v>
      </c>
      <c r="AE946" s="14" t="s">
        <v>5</v>
      </c>
      <c r="AF946" s="14" t="s">
        <v>290</v>
      </c>
      <c r="AG946" s="14" t="s">
        <v>291</v>
      </c>
      <c r="AH946" s="14" t="s">
        <v>3789</v>
      </c>
      <c r="AI946">
        <v>70665792</v>
      </c>
      <c r="AJ946" s="16">
        <v>45439.518252314818</v>
      </c>
      <c r="AK946">
        <v>2</v>
      </c>
      <c r="AL946">
        <v>77.709999999999994</v>
      </c>
      <c r="AM946">
        <v>13.99</v>
      </c>
      <c r="AN946">
        <v>91.7</v>
      </c>
      <c r="AO946" s="14" t="e">
        <f>VLOOKUP(PaquetesTramos_estados_1[[#This Row],[tienda_stock]],#REF!,2,0)</f>
        <v>#REF!</v>
      </c>
      <c r="AP946" s="18">
        <v>1.0138888888888888</v>
      </c>
      <c r="AQ946" s="19" t="str">
        <f>IF(PaquetesTramos_estados_1[[#This Row],[estado_paquete]]="Empaquetado","listo",PaquetesTramos_estados_1[[#This Row],[pagado]]+(PaquetesTramos_estados_1[[#This Row],[Lead Time]]-1))</f>
        <v>listo</v>
      </c>
      <c r="AR946" s="16" t="str">
        <f ca="1">IF(PaquetesTramos_estados_1[[#This Row],[estado_paquete]]="empaquetado","listo",TEXT((DAY(TODAY())-DAY(PaquetesTramos_estados_1[[#This Row],[pagado]])),"dd")&amp;" Dias")</f>
        <v>listo</v>
      </c>
      <c r="AS946" s="14" t="str">
        <f ca="1">IF(PaquetesTramos_estados_1[[#This Row],[estado_paquete]]="Empaquetado","listo",IF(NOW()&lt;PaquetesTramos_estados_1[[#This Row],[TimeLimite]],"Dentro de Tiempo","Fuera de Tiempo"))</f>
        <v>listo</v>
      </c>
      <c r="AT946" s="19" t="str">
        <f t="shared" si="14"/>
        <v>12:26</v>
      </c>
    </row>
    <row r="947" spans="1:46" x14ac:dyDescent="0.25">
      <c r="A947" s="14" t="s">
        <v>3790</v>
      </c>
      <c r="B947" s="14" t="s">
        <v>17</v>
      </c>
      <c r="C947" s="14" t="s">
        <v>5</v>
      </c>
      <c r="D947" s="14" t="s">
        <v>1</v>
      </c>
      <c r="E947" s="14" t="s">
        <v>1</v>
      </c>
      <c r="F947" s="14" t="s">
        <v>19</v>
      </c>
      <c r="G947" s="14" t="s">
        <v>3</v>
      </c>
      <c r="H947" s="14" t="s">
        <v>288</v>
      </c>
      <c r="I947" s="14" t="s">
        <v>288</v>
      </c>
      <c r="J947" s="15">
        <v>45442</v>
      </c>
      <c r="K947" s="14" t="s">
        <v>3791</v>
      </c>
      <c r="L947" s="16">
        <v>45439.51295138889</v>
      </c>
      <c r="M947" s="16"/>
      <c r="N947" s="16"/>
      <c r="O947" s="14" t="s">
        <v>288</v>
      </c>
      <c r="P947" s="14" t="s">
        <v>288</v>
      </c>
      <c r="Q947" s="14" t="s">
        <v>288</v>
      </c>
      <c r="R947" s="14" t="s">
        <v>288</v>
      </c>
      <c r="S947" s="14" t="s">
        <v>288</v>
      </c>
      <c r="T947" s="14" t="s">
        <v>17</v>
      </c>
      <c r="U947" s="14" t="s">
        <v>75</v>
      </c>
      <c r="V947" s="14" t="s">
        <v>6</v>
      </c>
      <c r="W947" s="14" t="s">
        <v>101</v>
      </c>
      <c r="X947" s="14" t="s">
        <v>102</v>
      </c>
      <c r="Y947" s="14" t="s">
        <v>103</v>
      </c>
      <c r="Z947" s="14" t="s">
        <v>102</v>
      </c>
      <c r="AA947" s="14" t="s">
        <v>56</v>
      </c>
      <c r="AB947" s="14" t="s">
        <v>3432</v>
      </c>
      <c r="AC947" s="14" t="s">
        <v>8</v>
      </c>
      <c r="AD947" s="14" t="s">
        <v>10</v>
      </c>
      <c r="AE947" s="14" t="s">
        <v>5</v>
      </c>
      <c r="AF947" s="14" t="s">
        <v>290</v>
      </c>
      <c r="AG947" s="14" t="s">
        <v>291</v>
      </c>
      <c r="AH947" s="14" t="s">
        <v>2136</v>
      </c>
      <c r="AI947">
        <v>42812491</v>
      </c>
      <c r="AJ947" s="16">
        <v>45439.51295138889</v>
      </c>
      <c r="AK947">
        <v>3</v>
      </c>
      <c r="AL947">
        <v>67.540000000000006</v>
      </c>
      <c r="AM947">
        <v>12.16</v>
      </c>
      <c r="AN947">
        <v>79.7</v>
      </c>
      <c r="AO947" s="14" t="e">
        <f>VLOOKUP(PaquetesTramos_estados_1[[#This Row],[tienda_stock]],#REF!,2,0)</f>
        <v>#REF!</v>
      </c>
      <c r="AP947" s="18">
        <v>1.0138888888888888</v>
      </c>
      <c r="AQ947" s="19">
        <f>IF(PaquetesTramos_estados_1[[#This Row],[estado_paquete]]="Empaquetado","listo",PaquetesTramos_estados_1[[#This Row],[pagado]]+(PaquetesTramos_estados_1[[#This Row],[Lead Time]]-1))</f>
        <v>45439.52684027778</v>
      </c>
      <c r="AR947" s="16" t="e">
        <f ca="1">IF(PaquetesTramos_estados_1[[#This Row],[estado_paquete]]="empaquetado","listo",TEXT((DAY(TODAY())-DAY(PaquetesTramos_estados_1[[#This Row],[pagado]])),"dd")&amp;" Dias")</f>
        <v>#VALUE!</v>
      </c>
      <c r="AS9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947" s="19" t="str">
        <f t="shared" si="14"/>
        <v>12:18</v>
      </c>
    </row>
    <row r="948" spans="1:46" x14ac:dyDescent="0.25">
      <c r="A948" s="14" t="s">
        <v>3792</v>
      </c>
      <c r="B948" s="14" t="s">
        <v>292</v>
      </c>
      <c r="C948" s="14" t="s">
        <v>101</v>
      </c>
      <c r="D948" s="14" t="s">
        <v>102</v>
      </c>
      <c r="E948" s="14" t="s">
        <v>103</v>
      </c>
      <c r="F948" s="14" t="s">
        <v>102</v>
      </c>
      <c r="G948" s="14" t="s">
        <v>35</v>
      </c>
      <c r="H948" s="14" t="s">
        <v>288</v>
      </c>
      <c r="I948" s="14" t="s">
        <v>288</v>
      </c>
      <c r="J948" s="15">
        <v>45442</v>
      </c>
      <c r="K948" s="14" t="s">
        <v>3793</v>
      </c>
      <c r="L948" s="16">
        <v>45439.51295138889</v>
      </c>
      <c r="M948" s="16">
        <v>45439.53670138889</v>
      </c>
      <c r="N948" s="16"/>
      <c r="O948" s="14" t="s">
        <v>288</v>
      </c>
      <c r="P948" s="14" t="s">
        <v>288</v>
      </c>
      <c r="Q948" s="14" t="s">
        <v>288</v>
      </c>
      <c r="R948" s="14" t="s">
        <v>288</v>
      </c>
      <c r="S948" s="14" t="s">
        <v>288</v>
      </c>
      <c r="T948" s="14" t="s">
        <v>292</v>
      </c>
      <c r="U948" s="14" t="s">
        <v>5</v>
      </c>
      <c r="V948" s="14" t="s">
        <v>6</v>
      </c>
      <c r="W948" s="14" t="s">
        <v>101</v>
      </c>
      <c r="X948" s="14" t="s">
        <v>102</v>
      </c>
      <c r="Y948" s="14" t="s">
        <v>103</v>
      </c>
      <c r="Z948" s="14" t="s">
        <v>102</v>
      </c>
      <c r="AA948" s="14" t="s">
        <v>56</v>
      </c>
      <c r="AB948" s="14" t="s">
        <v>3432</v>
      </c>
      <c r="AC948" s="14" t="s">
        <v>8</v>
      </c>
      <c r="AD948" s="14" t="s">
        <v>10</v>
      </c>
      <c r="AE948" s="14" t="s">
        <v>5</v>
      </c>
      <c r="AF948" s="14" t="s">
        <v>290</v>
      </c>
      <c r="AG948" s="14" t="s">
        <v>291</v>
      </c>
      <c r="AH948" s="14" t="s">
        <v>2136</v>
      </c>
      <c r="AI948">
        <v>42812491</v>
      </c>
      <c r="AJ948" s="16">
        <v>45439.51295138889</v>
      </c>
      <c r="AK948">
        <v>3</v>
      </c>
      <c r="AL948">
        <v>67.540000000000006</v>
      </c>
      <c r="AM948">
        <v>12.16</v>
      </c>
      <c r="AN948">
        <v>79.7</v>
      </c>
      <c r="AO948" s="14" t="e">
        <f>VLOOKUP(PaquetesTramos_estados_1[[#This Row],[tienda_stock]],#REF!,2,0)</f>
        <v>#REF!</v>
      </c>
      <c r="AP948" s="18">
        <v>1.0138888888888888</v>
      </c>
      <c r="AQ948" s="19" t="str">
        <f>IF(PaquetesTramos_estados_1[[#This Row],[estado_paquete]]="Empaquetado","listo",PaquetesTramos_estados_1[[#This Row],[pagado]]+(PaquetesTramos_estados_1[[#This Row],[Lead Time]]-1))</f>
        <v>listo</v>
      </c>
      <c r="AR948" s="16" t="str">
        <f ca="1">IF(PaquetesTramos_estados_1[[#This Row],[estado_paquete]]="empaquetado","listo",TEXT((DAY(TODAY())-DAY(PaquetesTramos_estados_1[[#This Row],[pagado]])),"dd")&amp;" Dias")</f>
        <v>listo</v>
      </c>
      <c r="AS948" s="14" t="str">
        <f ca="1">IF(PaquetesTramos_estados_1[[#This Row],[estado_paquete]]="Empaquetado","listo",IF(NOW()&lt;PaquetesTramos_estados_1[[#This Row],[TimeLimite]],"Dentro de Tiempo","Fuera de Tiempo"))</f>
        <v>listo</v>
      </c>
      <c r="AT948" s="19" t="str">
        <f t="shared" si="14"/>
        <v>12:18</v>
      </c>
    </row>
    <row r="949" spans="1:46" x14ac:dyDescent="0.25">
      <c r="A949" s="14" t="s">
        <v>3794</v>
      </c>
      <c r="B949" s="14" t="s">
        <v>292</v>
      </c>
      <c r="C949" s="14" t="s">
        <v>47</v>
      </c>
      <c r="D949" s="14" t="s">
        <v>1</v>
      </c>
      <c r="E949" s="14" t="s">
        <v>1</v>
      </c>
      <c r="F949" s="14" t="s">
        <v>48</v>
      </c>
      <c r="G949" s="14" t="s">
        <v>399</v>
      </c>
      <c r="H949" s="14" t="s">
        <v>288</v>
      </c>
      <c r="I949" s="14" t="s">
        <v>288</v>
      </c>
      <c r="J949" s="15">
        <v>45440</v>
      </c>
      <c r="K949" s="14" t="s">
        <v>3795</v>
      </c>
      <c r="L949" s="16">
        <v>45439.593541666669</v>
      </c>
      <c r="M949" s="16">
        <v>45439.740069444444</v>
      </c>
      <c r="N949" s="16"/>
      <c r="O949" s="14" t="s">
        <v>288</v>
      </c>
      <c r="P949" s="14" t="s">
        <v>288</v>
      </c>
      <c r="Q949" s="14" t="s">
        <v>288</v>
      </c>
      <c r="R949" s="14" t="s">
        <v>288</v>
      </c>
      <c r="S949" s="14" t="s">
        <v>288</v>
      </c>
      <c r="T949" s="14" t="s">
        <v>292</v>
      </c>
      <c r="U949" s="14" t="s">
        <v>5</v>
      </c>
      <c r="V949" s="14" t="s">
        <v>6</v>
      </c>
      <c r="W949" s="14" t="s">
        <v>47</v>
      </c>
      <c r="X949" s="14" t="s">
        <v>1</v>
      </c>
      <c r="Y949" s="14" t="s">
        <v>1</v>
      </c>
      <c r="Z949" s="14" t="s">
        <v>48</v>
      </c>
      <c r="AA949" s="14" t="s">
        <v>7</v>
      </c>
      <c r="AB949" s="14" t="s">
        <v>3796</v>
      </c>
      <c r="AC949" s="14" t="s">
        <v>8</v>
      </c>
      <c r="AD949" s="14" t="s">
        <v>27</v>
      </c>
      <c r="AE949" s="14" t="s">
        <v>5</v>
      </c>
      <c r="AF949" s="14" t="s">
        <v>290</v>
      </c>
      <c r="AG949" s="14" t="s">
        <v>291</v>
      </c>
      <c r="AH949" s="14" t="s">
        <v>3797</v>
      </c>
      <c r="AI949">
        <v>46770681</v>
      </c>
      <c r="AJ949" s="16">
        <v>45439.593541666669</v>
      </c>
      <c r="AK949">
        <v>1</v>
      </c>
      <c r="AL949">
        <v>84.58</v>
      </c>
      <c r="AM949">
        <v>15.22</v>
      </c>
      <c r="AN949">
        <v>99.8</v>
      </c>
      <c r="AO949" s="14" t="e">
        <f>VLOOKUP(PaquetesTramos_estados_1[[#This Row],[tienda_stock]],#REF!,2,0)</f>
        <v>#REF!</v>
      </c>
      <c r="AP949" s="18">
        <v>1.0138888888888888</v>
      </c>
      <c r="AQ949" s="19" t="str">
        <f>IF(PaquetesTramos_estados_1[[#This Row],[estado_paquete]]="Empaquetado","listo",PaquetesTramos_estados_1[[#This Row],[pagado]]+(PaquetesTramos_estados_1[[#This Row],[Lead Time]]-1))</f>
        <v>listo</v>
      </c>
      <c r="AR949" s="16" t="str">
        <f ca="1">IF(PaquetesTramos_estados_1[[#This Row],[estado_paquete]]="empaquetado","listo",TEXT((DAY(TODAY())-DAY(PaquetesTramos_estados_1[[#This Row],[pagado]])),"dd")&amp;" Dias")</f>
        <v>listo</v>
      </c>
      <c r="AS949" s="14" t="str">
        <f ca="1">IF(PaquetesTramos_estados_1[[#This Row],[estado_paquete]]="Empaquetado","listo",IF(NOW()&lt;PaquetesTramos_estados_1[[#This Row],[TimeLimite]],"Dentro de Tiempo","Fuera de Tiempo"))</f>
        <v>listo</v>
      </c>
      <c r="AT949" s="19" t="str">
        <f t="shared" si="14"/>
        <v>14:14</v>
      </c>
    </row>
    <row r="950" spans="1:46" x14ac:dyDescent="0.25">
      <c r="A950" s="14" t="s">
        <v>3798</v>
      </c>
      <c r="B950" s="14" t="s">
        <v>17</v>
      </c>
      <c r="C950" s="14" t="s">
        <v>80</v>
      </c>
      <c r="D950" s="14" t="s">
        <v>81</v>
      </c>
      <c r="E950" s="14" t="s">
        <v>82</v>
      </c>
      <c r="F950" s="14" t="s">
        <v>82</v>
      </c>
      <c r="G950" s="14" t="s">
        <v>3</v>
      </c>
      <c r="H950" s="14" t="s">
        <v>288</v>
      </c>
      <c r="I950" s="14" t="s">
        <v>288</v>
      </c>
      <c r="J950" s="15">
        <v>45441</v>
      </c>
      <c r="K950" s="14" t="s">
        <v>3799</v>
      </c>
      <c r="L950" s="16">
        <v>45439.653877314813</v>
      </c>
      <c r="M950" s="16"/>
      <c r="N950" s="16"/>
      <c r="O950" s="14" t="s">
        <v>288</v>
      </c>
      <c r="P950" s="14" t="s">
        <v>288</v>
      </c>
      <c r="Q950" s="14" t="s">
        <v>288</v>
      </c>
      <c r="R950" s="14" t="s">
        <v>288</v>
      </c>
      <c r="S950" s="14" t="s">
        <v>288</v>
      </c>
      <c r="T950" s="14" t="s">
        <v>17</v>
      </c>
      <c r="U950" s="14" t="s">
        <v>151</v>
      </c>
      <c r="V950" s="14" t="s">
        <v>6</v>
      </c>
      <c r="W950" s="14" t="s">
        <v>80</v>
      </c>
      <c r="X950" s="14" t="s">
        <v>81</v>
      </c>
      <c r="Y950" s="14" t="s">
        <v>82</v>
      </c>
      <c r="Z950" s="14" t="s">
        <v>82</v>
      </c>
      <c r="AA950" s="14" t="s">
        <v>7</v>
      </c>
      <c r="AB950" s="14" t="s">
        <v>3800</v>
      </c>
      <c r="AC950" s="14" t="s">
        <v>8</v>
      </c>
      <c r="AD950" s="14" t="s">
        <v>9</v>
      </c>
      <c r="AE950" s="14" t="s">
        <v>80</v>
      </c>
      <c r="AF950" s="14" t="s">
        <v>290</v>
      </c>
      <c r="AG950" s="14" t="s">
        <v>291</v>
      </c>
      <c r="AH950" s="14" t="s">
        <v>3801</v>
      </c>
      <c r="AI950">
        <v>44368816</v>
      </c>
      <c r="AJ950" s="16">
        <v>45439.653877314813</v>
      </c>
      <c r="AK950">
        <v>1</v>
      </c>
      <c r="AL950">
        <v>35.42</v>
      </c>
      <c r="AM950">
        <v>6.38</v>
      </c>
      <c r="AN950">
        <v>41.8</v>
      </c>
      <c r="AO950" s="14" t="e">
        <f>VLOOKUP(PaquetesTramos_estados_1[[#This Row],[tienda_stock]],#REF!,2,0)</f>
        <v>#REF!</v>
      </c>
      <c r="AP950" s="18">
        <v>1.0138888888888888</v>
      </c>
      <c r="AQ950" s="19">
        <f>IF(PaquetesTramos_estados_1[[#This Row],[estado_paquete]]="Empaquetado","listo",PaquetesTramos_estados_1[[#This Row],[pagado]]+(PaquetesTramos_estados_1[[#This Row],[Lead Time]]-1))</f>
        <v>45439.667766203704</v>
      </c>
      <c r="AR950" s="16" t="e">
        <f ca="1">IF(PaquetesTramos_estados_1[[#This Row],[estado_paquete]]="empaquetado","listo",TEXT((DAY(TODAY())-DAY(PaquetesTramos_estados_1[[#This Row],[pagado]])),"dd")&amp;" Dias")</f>
        <v>#VALUE!</v>
      </c>
      <c r="AS9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950" s="19" t="str">
        <f t="shared" si="14"/>
        <v>15:41</v>
      </c>
    </row>
    <row r="951" spans="1:46" x14ac:dyDescent="0.25">
      <c r="A951" s="14" t="s">
        <v>3802</v>
      </c>
      <c r="B951" s="14" t="s">
        <v>17</v>
      </c>
      <c r="C951" s="14" t="s">
        <v>5</v>
      </c>
      <c r="D951" s="14" t="s">
        <v>1</v>
      </c>
      <c r="E951" s="14" t="s">
        <v>1</v>
      </c>
      <c r="F951" s="14" t="s">
        <v>19</v>
      </c>
      <c r="G951" s="14" t="s">
        <v>3</v>
      </c>
      <c r="H951" s="14" t="s">
        <v>288</v>
      </c>
      <c r="I951" s="14" t="s">
        <v>288</v>
      </c>
      <c r="J951" s="15">
        <v>45443</v>
      </c>
      <c r="K951" s="14" t="s">
        <v>3803</v>
      </c>
      <c r="L951" s="16">
        <v>45439.7109837963</v>
      </c>
      <c r="M951" s="16"/>
      <c r="N951" s="16"/>
      <c r="O951" s="14" t="s">
        <v>288</v>
      </c>
      <c r="P951" s="14" t="s">
        <v>288</v>
      </c>
      <c r="Q951" s="14" t="s">
        <v>288</v>
      </c>
      <c r="R951" s="14" t="s">
        <v>288</v>
      </c>
      <c r="S951" s="14" t="s">
        <v>288</v>
      </c>
      <c r="T951" s="14" t="s">
        <v>17</v>
      </c>
      <c r="U951" s="14" t="s">
        <v>18</v>
      </c>
      <c r="V951" s="14" t="s">
        <v>6</v>
      </c>
      <c r="W951" s="14" t="s">
        <v>71</v>
      </c>
      <c r="X951" s="14" t="s">
        <v>69</v>
      </c>
      <c r="Y951" s="14" t="s">
        <v>70</v>
      </c>
      <c r="Z951" s="14" t="s">
        <v>70</v>
      </c>
      <c r="AA951" s="14" t="s">
        <v>7</v>
      </c>
      <c r="AB951" s="14" t="s">
        <v>3804</v>
      </c>
      <c r="AC951" s="14" t="s">
        <v>8</v>
      </c>
      <c r="AD951" s="14" t="s">
        <v>32</v>
      </c>
      <c r="AE951" s="14" t="s">
        <v>5</v>
      </c>
      <c r="AF951" s="14" t="s">
        <v>290</v>
      </c>
      <c r="AG951" s="14" t="s">
        <v>291</v>
      </c>
      <c r="AH951" s="14" t="s">
        <v>3805</v>
      </c>
      <c r="AI951">
        <v>45993946</v>
      </c>
      <c r="AJ951" s="16">
        <v>45439.7109837963</v>
      </c>
      <c r="AK951">
        <v>1</v>
      </c>
      <c r="AL951">
        <v>76.099999999999994</v>
      </c>
      <c r="AM951">
        <v>13.7</v>
      </c>
      <c r="AN951">
        <v>89.8</v>
      </c>
      <c r="AO951" s="14" t="e">
        <f>VLOOKUP(PaquetesTramos_estados_1[[#This Row],[tienda_stock]],#REF!,2,0)</f>
        <v>#REF!</v>
      </c>
      <c r="AP951" s="18">
        <v>1.0138888888888888</v>
      </c>
      <c r="AQ951" s="19">
        <f>IF(PaquetesTramos_estados_1[[#This Row],[estado_paquete]]="Empaquetado","listo",PaquetesTramos_estados_1[[#This Row],[pagado]]+(PaquetesTramos_estados_1[[#This Row],[Lead Time]]-1))</f>
        <v>45439.72487268519</v>
      </c>
      <c r="AR951" s="16" t="e">
        <f ca="1">IF(PaquetesTramos_estados_1[[#This Row],[estado_paquete]]="empaquetado","listo",TEXT((DAY(TODAY())-DAY(PaquetesTramos_estados_1[[#This Row],[pagado]])),"dd")&amp;" Dias")</f>
        <v>#VALUE!</v>
      </c>
      <c r="AS951" s="14" t="str">
        <f ca="1">IF(PaquetesTramos_estados_1[[#This Row],[estado_paquete]]="Empaquetado","listo",IF(NOW()&lt;PaquetesTramos_estados_1[[#This Row],[TimeLimite]],"Dentro de Tiempo","Fuera de Tiempo"))</f>
        <v>Fuera de Tiempo</v>
      </c>
      <c r="AT951" s="19" t="str">
        <f t="shared" si="14"/>
        <v>17:03</v>
      </c>
    </row>
    <row r="952" spans="1:46" x14ac:dyDescent="0.25">
      <c r="A952" s="14" t="s">
        <v>3806</v>
      </c>
      <c r="B952" s="14" t="s">
        <v>292</v>
      </c>
      <c r="C952" s="14" t="s">
        <v>5</v>
      </c>
      <c r="D952" s="14" t="s">
        <v>1</v>
      </c>
      <c r="E952" s="14" t="s">
        <v>1</v>
      </c>
      <c r="F952" s="14" t="s">
        <v>19</v>
      </c>
      <c r="G952" s="14" t="s">
        <v>437</v>
      </c>
      <c r="H952" s="14" t="s">
        <v>288</v>
      </c>
      <c r="I952" s="14" t="s">
        <v>288</v>
      </c>
      <c r="J952" s="15">
        <v>45444</v>
      </c>
      <c r="K952" s="14" t="s">
        <v>3807</v>
      </c>
      <c r="L952" s="16">
        <v>45439.723020833335</v>
      </c>
      <c r="M952" s="16">
        <v>45439.813275462962</v>
      </c>
      <c r="N952" s="16"/>
      <c r="O952" s="14" t="s">
        <v>288</v>
      </c>
      <c r="P952" s="14" t="s">
        <v>288</v>
      </c>
      <c r="Q952" s="14" t="s">
        <v>288</v>
      </c>
      <c r="R952" s="14" t="s">
        <v>288</v>
      </c>
      <c r="S952" s="14" t="s">
        <v>288</v>
      </c>
      <c r="T952" s="14" t="s">
        <v>292</v>
      </c>
      <c r="U952" s="14" t="s">
        <v>141</v>
      </c>
      <c r="V952" s="14" t="s">
        <v>6</v>
      </c>
      <c r="W952" s="14" t="s">
        <v>68</v>
      </c>
      <c r="X952" s="14" t="s">
        <v>69</v>
      </c>
      <c r="Y952" s="14" t="s">
        <v>70</v>
      </c>
      <c r="Z952" s="14" t="s">
        <v>70</v>
      </c>
      <c r="AA952" s="14" t="s">
        <v>7</v>
      </c>
      <c r="AB952" s="14" t="s">
        <v>3808</v>
      </c>
      <c r="AC952" s="14" t="s">
        <v>8</v>
      </c>
      <c r="AD952" s="14" t="s">
        <v>9</v>
      </c>
      <c r="AE952" s="14" t="s">
        <v>68</v>
      </c>
      <c r="AF952" s="14" t="s">
        <v>290</v>
      </c>
      <c r="AG952" s="14" t="s">
        <v>291</v>
      </c>
      <c r="AH952" s="14" t="s">
        <v>3809</v>
      </c>
      <c r="AI952">
        <v>44436124</v>
      </c>
      <c r="AJ952" s="16">
        <v>45439.723020833335</v>
      </c>
      <c r="AK952">
        <v>1</v>
      </c>
      <c r="AL952">
        <v>37.96</v>
      </c>
      <c r="AM952">
        <v>6.84</v>
      </c>
      <c r="AN952">
        <v>44.8</v>
      </c>
      <c r="AO952" s="14" t="e">
        <f>VLOOKUP(PaquetesTramos_estados_1[[#This Row],[tienda_stock]],#REF!,2,0)</f>
        <v>#REF!</v>
      </c>
      <c r="AP952" s="18">
        <v>1.0138888888888888</v>
      </c>
      <c r="AQ952" s="19" t="str">
        <f>IF(PaquetesTramos_estados_1[[#This Row],[estado_paquete]]="Empaquetado","listo",PaquetesTramos_estados_1[[#This Row],[pagado]]+(PaquetesTramos_estados_1[[#This Row],[Lead Time]]-1))</f>
        <v>listo</v>
      </c>
      <c r="AR952" s="16" t="str">
        <f ca="1">IF(PaquetesTramos_estados_1[[#This Row],[estado_paquete]]="empaquetado","listo",TEXT((DAY(TODAY())-DAY(PaquetesTramos_estados_1[[#This Row],[pagado]])),"dd")&amp;" Dias")</f>
        <v>listo</v>
      </c>
      <c r="AS952" s="14" t="str">
        <f ca="1">IF(PaquetesTramos_estados_1[[#This Row],[estado_paquete]]="Empaquetado","listo",IF(NOW()&lt;PaquetesTramos_estados_1[[#This Row],[TimeLimite]],"Dentro de Tiempo","Fuera de Tiempo"))</f>
        <v>listo</v>
      </c>
      <c r="AT952" s="19" t="str">
        <f t="shared" si="14"/>
        <v>17:21</v>
      </c>
    </row>
    <row r="953" spans="1:46" x14ac:dyDescent="0.25">
      <c r="A953" s="14" t="s">
        <v>3810</v>
      </c>
      <c r="B953" s="14" t="s">
        <v>17</v>
      </c>
      <c r="C953" s="14" t="s">
        <v>5</v>
      </c>
      <c r="D953" s="14" t="s">
        <v>1</v>
      </c>
      <c r="E953" s="14" t="s">
        <v>1</v>
      </c>
      <c r="F953" s="14" t="s">
        <v>19</v>
      </c>
      <c r="G953" s="14" t="s">
        <v>3</v>
      </c>
      <c r="H953" s="14" t="s">
        <v>288</v>
      </c>
      <c r="I953" s="14" t="s">
        <v>288</v>
      </c>
      <c r="J953" s="15">
        <v>45443</v>
      </c>
      <c r="K953" s="14" t="s">
        <v>3811</v>
      </c>
      <c r="L953" s="16">
        <v>45439.729444444441</v>
      </c>
      <c r="M953" s="16"/>
      <c r="N953" s="16"/>
      <c r="O953" s="14" t="s">
        <v>288</v>
      </c>
      <c r="P953" s="14" t="s">
        <v>288</v>
      </c>
      <c r="Q953" s="14" t="s">
        <v>288</v>
      </c>
      <c r="R953" s="14" t="s">
        <v>288</v>
      </c>
      <c r="S953" s="14" t="s">
        <v>288</v>
      </c>
      <c r="T953" s="14" t="s">
        <v>17</v>
      </c>
      <c r="U953" s="14" t="s">
        <v>75</v>
      </c>
      <c r="V953" s="14" t="s">
        <v>6</v>
      </c>
      <c r="W953" s="14" t="s">
        <v>68</v>
      </c>
      <c r="X953" s="14" t="s">
        <v>69</v>
      </c>
      <c r="Y953" s="14" t="s">
        <v>70</v>
      </c>
      <c r="Z953" s="14" t="s">
        <v>70</v>
      </c>
      <c r="AA953" s="14" t="s">
        <v>7</v>
      </c>
      <c r="AB953" s="14" t="s">
        <v>3812</v>
      </c>
      <c r="AC953" s="14" t="s">
        <v>8</v>
      </c>
      <c r="AD953" s="14" t="s">
        <v>10</v>
      </c>
      <c r="AE953" s="14" t="s">
        <v>68</v>
      </c>
      <c r="AF953" s="14" t="s">
        <v>290</v>
      </c>
      <c r="AG953" s="14" t="s">
        <v>291</v>
      </c>
      <c r="AH953" s="14" t="s">
        <v>3813</v>
      </c>
      <c r="AI953">
        <v>73127116</v>
      </c>
      <c r="AJ953" s="16">
        <v>45439.729444444441</v>
      </c>
      <c r="AK953">
        <v>1</v>
      </c>
      <c r="AL953">
        <v>37.96</v>
      </c>
      <c r="AM953">
        <v>6.84</v>
      </c>
      <c r="AN953">
        <v>44.8</v>
      </c>
      <c r="AO953" s="14" t="e">
        <f>VLOOKUP(PaquetesTramos_estados_1[[#This Row],[tienda_stock]],#REF!,2,0)</f>
        <v>#REF!</v>
      </c>
      <c r="AP953" s="18">
        <v>1.0138888888888888</v>
      </c>
      <c r="AQ953" s="19">
        <f>IF(PaquetesTramos_estados_1[[#This Row],[estado_paquete]]="Empaquetado","listo",PaquetesTramos_estados_1[[#This Row],[pagado]]+(PaquetesTramos_estados_1[[#This Row],[Lead Time]]-1))</f>
        <v>45439.743333333332</v>
      </c>
      <c r="AR953" s="16" t="e">
        <f ca="1">IF(PaquetesTramos_estados_1[[#This Row],[estado_paquete]]="empaquetado","listo",TEXT((DAY(TODAY())-DAY(PaquetesTramos_estados_1[[#This Row],[pagado]])),"dd")&amp;" Dias")</f>
        <v>#VALUE!</v>
      </c>
      <c r="AS9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953" s="19" t="str">
        <f t="shared" si="14"/>
        <v>17:30</v>
      </c>
    </row>
    <row r="954" spans="1:46" x14ac:dyDescent="0.25">
      <c r="A954" s="14" t="s">
        <v>3814</v>
      </c>
      <c r="B954" s="14" t="s">
        <v>292</v>
      </c>
      <c r="C954" s="14" t="s">
        <v>63</v>
      </c>
      <c r="D954" s="14" t="s">
        <v>64</v>
      </c>
      <c r="E954" s="14" t="s">
        <v>65</v>
      </c>
      <c r="F954" s="14" t="s">
        <v>66</v>
      </c>
      <c r="G954" s="14" t="s">
        <v>35</v>
      </c>
      <c r="H954" s="14" t="s">
        <v>288</v>
      </c>
      <c r="I954" s="14" t="s">
        <v>288</v>
      </c>
      <c r="J954" s="15">
        <v>45443</v>
      </c>
      <c r="K954" s="14" t="s">
        <v>3815</v>
      </c>
      <c r="L954" s="16">
        <v>45439.743125000001</v>
      </c>
      <c r="M954" s="16">
        <v>45440.215937499997</v>
      </c>
      <c r="N954" s="16"/>
      <c r="O954" s="14" t="s">
        <v>288</v>
      </c>
      <c r="P954" s="14" t="s">
        <v>288</v>
      </c>
      <c r="Q954" s="14" t="s">
        <v>288</v>
      </c>
      <c r="R954" s="14" t="s">
        <v>288</v>
      </c>
      <c r="S954" s="14" t="s">
        <v>288</v>
      </c>
      <c r="T954" s="14" t="s">
        <v>292</v>
      </c>
      <c r="U954" s="14" t="s">
        <v>5</v>
      </c>
      <c r="V954" s="14" t="s">
        <v>6</v>
      </c>
      <c r="W954" s="14" t="s">
        <v>63</v>
      </c>
      <c r="X954" s="14" t="s">
        <v>64</v>
      </c>
      <c r="Y954" s="14" t="s">
        <v>65</v>
      </c>
      <c r="Z954" s="14" t="s">
        <v>66</v>
      </c>
      <c r="AA954" s="14" t="s">
        <v>7</v>
      </c>
      <c r="AB954" s="14" t="s">
        <v>3816</v>
      </c>
      <c r="AC954" s="14" t="s">
        <v>8</v>
      </c>
      <c r="AD954" s="14" t="s">
        <v>32</v>
      </c>
      <c r="AE954" s="14" t="s">
        <v>5</v>
      </c>
      <c r="AF954" s="14" t="s">
        <v>290</v>
      </c>
      <c r="AG954" s="14" t="s">
        <v>291</v>
      </c>
      <c r="AH954" s="14" t="s">
        <v>3817</v>
      </c>
      <c r="AI954">
        <v>47523710</v>
      </c>
      <c r="AJ954" s="16">
        <v>45439.743125000001</v>
      </c>
      <c r="AK954">
        <v>1</v>
      </c>
      <c r="AL954">
        <v>146.01</v>
      </c>
      <c r="AM954">
        <v>26.29</v>
      </c>
      <c r="AN954">
        <v>172.3</v>
      </c>
      <c r="AO954" s="14" t="e">
        <f>VLOOKUP(PaquetesTramos_estados_1[[#This Row],[tienda_stock]],#REF!,2,0)</f>
        <v>#REF!</v>
      </c>
      <c r="AP954" s="18">
        <v>1.0138888888888888</v>
      </c>
      <c r="AQ954" s="19" t="str">
        <f>IF(PaquetesTramos_estados_1[[#This Row],[estado_paquete]]="Empaquetado","listo",PaquetesTramos_estados_1[[#This Row],[pagado]]+(PaquetesTramos_estados_1[[#This Row],[Lead Time]]-1))</f>
        <v>listo</v>
      </c>
      <c r="AR954" s="16" t="str">
        <f ca="1">IF(PaquetesTramos_estados_1[[#This Row],[estado_paquete]]="empaquetado","listo",TEXT((DAY(TODAY())-DAY(PaquetesTramos_estados_1[[#This Row],[pagado]])),"dd")&amp;" Dias")</f>
        <v>listo</v>
      </c>
      <c r="AS954" s="14" t="str">
        <f ca="1">IF(PaquetesTramos_estados_1[[#This Row],[estado_paquete]]="Empaquetado","listo",IF(NOW()&lt;PaquetesTramos_estados_1[[#This Row],[TimeLimite]],"Dentro de Tiempo","Fuera de Tiempo"))</f>
        <v>listo</v>
      </c>
      <c r="AT954" s="19" t="str">
        <f t="shared" si="14"/>
        <v>17:50</v>
      </c>
    </row>
    <row r="955" spans="1:46" x14ac:dyDescent="0.25">
      <c r="A955" s="14" t="s">
        <v>3818</v>
      </c>
      <c r="B955" s="14" t="s">
        <v>292</v>
      </c>
      <c r="C955" s="14" t="s">
        <v>52</v>
      </c>
      <c r="D955" s="14" t="s">
        <v>53</v>
      </c>
      <c r="E955" s="14" t="s">
        <v>54</v>
      </c>
      <c r="F955" s="14" t="s">
        <v>55</v>
      </c>
      <c r="G955" s="14" t="s">
        <v>30</v>
      </c>
      <c r="H955" s="14" t="s">
        <v>3819</v>
      </c>
      <c r="I955" s="14" t="s">
        <v>288</v>
      </c>
      <c r="J955" s="15">
        <v>45448</v>
      </c>
      <c r="K955" s="14" t="s">
        <v>3820</v>
      </c>
      <c r="L955" s="16">
        <v>45439.771921296298</v>
      </c>
      <c r="M955" s="16">
        <v>45439.855185185188</v>
      </c>
      <c r="N955" s="16"/>
      <c r="O955" s="14" t="s">
        <v>288</v>
      </c>
      <c r="P955" s="14" t="s">
        <v>288</v>
      </c>
      <c r="Q955" s="14" t="s">
        <v>288</v>
      </c>
      <c r="R955" s="14" t="s">
        <v>288</v>
      </c>
      <c r="S955" s="14" t="s">
        <v>288</v>
      </c>
      <c r="T955" s="14" t="s">
        <v>292</v>
      </c>
      <c r="U955" s="14" t="s">
        <v>71</v>
      </c>
      <c r="V955" s="14" t="s">
        <v>6</v>
      </c>
      <c r="W955" s="14" t="s">
        <v>52</v>
      </c>
      <c r="X955" s="14" t="s">
        <v>53</v>
      </c>
      <c r="Y955" s="14" t="s">
        <v>54</v>
      </c>
      <c r="Z955" s="14" t="s">
        <v>55</v>
      </c>
      <c r="AA955" s="14" t="s">
        <v>7</v>
      </c>
      <c r="AB955" s="14" t="s">
        <v>3467</v>
      </c>
      <c r="AC955" s="14" t="s">
        <v>8</v>
      </c>
      <c r="AD955" s="14" t="s">
        <v>10</v>
      </c>
      <c r="AE955" s="14" t="s">
        <v>52</v>
      </c>
      <c r="AF955" s="14" t="s">
        <v>290</v>
      </c>
      <c r="AG955" s="14" t="s">
        <v>291</v>
      </c>
      <c r="AH955" s="14" t="s">
        <v>3468</v>
      </c>
      <c r="AI955">
        <v>1322427</v>
      </c>
      <c r="AJ955" s="16">
        <v>45439.771921296298</v>
      </c>
      <c r="AK955">
        <v>5</v>
      </c>
      <c r="AL955">
        <v>266.25</v>
      </c>
      <c r="AM955">
        <v>47.95</v>
      </c>
      <c r="AN955">
        <v>314.2</v>
      </c>
      <c r="AO955" s="14" t="e">
        <f>VLOOKUP(PaquetesTramos_estados_1[[#This Row],[tienda_stock]],#REF!,2,0)</f>
        <v>#REF!</v>
      </c>
      <c r="AP955" s="18">
        <v>1.0138888888888888</v>
      </c>
      <c r="AQ955" s="19" t="str">
        <f>IF(PaquetesTramos_estados_1[[#This Row],[estado_paquete]]="Empaquetado","listo",PaquetesTramos_estados_1[[#This Row],[pagado]]+(PaquetesTramos_estados_1[[#This Row],[Lead Time]]-1))</f>
        <v>listo</v>
      </c>
      <c r="AR955" s="16" t="str">
        <f ca="1">IF(PaquetesTramos_estados_1[[#This Row],[estado_paquete]]="empaquetado","listo",TEXT((DAY(TODAY())-DAY(PaquetesTramos_estados_1[[#This Row],[pagado]])),"dd")&amp;" Dias")</f>
        <v>listo</v>
      </c>
      <c r="AS955" s="14" t="str">
        <f ca="1">IF(PaquetesTramos_estados_1[[#This Row],[estado_paquete]]="Empaquetado","listo",IF(NOW()&lt;PaquetesTramos_estados_1[[#This Row],[TimeLimite]],"Dentro de Tiempo","Fuera de Tiempo"))</f>
        <v>listo</v>
      </c>
      <c r="AT955" s="19" t="str">
        <f t="shared" si="14"/>
        <v>18:31</v>
      </c>
    </row>
    <row r="956" spans="1:46" x14ac:dyDescent="0.25">
      <c r="A956" s="14" t="s">
        <v>3821</v>
      </c>
      <c r="B956" s="14" t="s">
        <v>292</v>
      </c>
      <c r="C956" s="14" t="s">
        <v>5</v>
      </c>
      <c r="D956" s="14" t="s">
        <v>1</v>
      </c>
      <c r="E956" s="14" t="s">
        <v>1</v>
      </c>
      <c r="F956" s="14" t="s">
        <v>19</v>
      </c>
      <c r="G956" s="14" t="s">
        <v>332</v>
      </c>
      <c r="H956" s="14" t="s">
        <v>288</v>
      </c>
      <c r="I956" s="14" t="s">
        <v>288</v>
      </c>
      <c r="J956" s="15">
        <v>45446</v>
      </c>
      <c r="K956" s="14" t="s">
        <v>3822</v>
      </c>
      <c r="L956" s="16">
        <v>45439.771921296298</v>
      </c>
      <c r="M956" s="16">
        <v>45439.906770833331</v>
      </c>
      <c r="N956" s="16"/>
      <c r="O956" s="14" t="s">
        <v>288</v>
      </c>
      <c r="P956" s="14" t="s">
        <v>288</v>
      </c>
      <c r="Q956" s="14" t="s">
        <v>288</v>
      </c>
      <c r="R956" s="14" t="s">
        <v>288</v>
      </c>
      <c r="S956" s="14" t="s">
        <v>288</v>
      </c>
      <c r="T956" s="14" t="s">
        <v>292</v>
      </c>
      <c r="U956" s="14" t="s">
        <v>86</v>
      </c>
      <c r="V956" s="14" t="s">
        <v>6</v>
      </c>
      <c r="W956" s="14" t="s">
        <v>52</v>
      </c>
      <c r="X956" s="14" t="s">
        <v>53</v>
      </c>
      <c r="Y956" s="14" t="s">
        <v>54</v>
      </c>
      <c r="Z956" s="14" t="s">
        <v>55</v>
      </c>
      <c r="AA956" s="14" t="s">
        <v>7</v>
      </c>
      <c r="AB956" s="14" t="s">
        <v>3467</v>
      </c>
      <c r="AC956" s="14" t="s">
        <v>8</v>
      </c>
      <c r="AD956" s="14" t="s">
        <v>10</v>
      </c>
      <c r="AE956" s="14" t="s">
        <v>52</v>
      </c>
      <c r="AF956" s="14" t="s">
        <v>290</v>
      </c>
      <c r="AG956" s="14" t="s">
        <v>291</v>
      </c>
      <c r="AH956" s="14" t="s">
        <v>3468</v>
      </c>
      <c r="AI956">
        <v>1322427</v>
      </c>
      <c r="AJ956" s="16">
        <v>45439.771921296298</v>
      </c>
      <c r="AK956">
        <v>5</v>
      </c>
      <c r="AL956">
        <v>266.25</v>
      </c>
      <c r="AM956">
        <v>47.95</v>
      </c>
      <c r="AN956">
        <v>314.2</v>
      </c>
      <c r="AO956" s="14" t="e">
        <f>VLOOKUP(PaquetesTramos_estados_1[[#This Row],[tienda_stock]],#REF!,2,0)</f>
        <v>#REF!</v>
      </c>
      <c r="AP956" s="18">
        <v>1.0138888888888888</v>
      </c>
      <c r="AQ956" s="19" t="str">
        <f>IF(PaquetesTramos_estados_1[[#This Row],[estado_paquete]]="Empaquetado","listo",PaquetesTramos_estados_1[[#This Row],[pagado]]+(PaquetesTramos_estados_1[[#This Row],[Lead Time]]-1))</f>
        <v>listo</v>
      </c>
      <c r="AR956" s="16" t="str">
        <f ca="1">IF(PaquetesTramos_estados_1[[#This Row],[estado_paquete]]="empaquetado","listo",TEXT((DAY(TODAY())-DAY(PaquetesTramos_estados_1[[#This Row],[pagado]])),"dd")&amp;" Dias")</f>
        <v>listo</v>
      </c>
      <c r="AS956" s="14" t="str">
        <f ca="1">IF(PaquetesTramos_estados_1[[#This Row],[estado_paquete]]="Empaquetado","listo",IF(NOW()&lt;PaquetesTramos_estados_1[[#This Row],[TimeLimite]],"Dentro de Tiempo","Fuera de Tiempo"))</f>
        <v>listo</v>
      </c>
      <c r="AT956" s="19" t="str">
        <f t="shared" si="14"/>
        <v>18:31</v>
      </c>
    </row>
    <row r="957" spans="1:46" x14ac:dyDescent="0.25">
      <c r="A957" s="14" t="s">
        <v>3823</v>
      </c>
      <c r="B957" s="14" t="s">
        <v>20</v>
      </c>
      <c r="C957" s="14" t="s">
        <v>34</v>
      </c>
      <c r="D957" s="14" t="s">
        <v>64</v>
      </c>
      <c r="E957" s="14" t="s">
        <v>112</v>
      </c>
      <c r="F957" s="14" t="s">
        <v>112</v>
      </c>
      <c r="G957" s="14" t="s">
        <v>35</v>
      </c>
      <c r="H957" s="14" t="s">
        <v>288</v>
      </c>
      <c r="I957" s="14" t="s">
        <v>288</v>
      </c>
      <c r="J957" s="15">
        <v>45443</v>
      </c>
      <c r="K957" s="14" t="s">
        <v>3824</v>
      </c>
      <c r="L957" s="16">
        <v>45439.791400462964</v>
      </c>
      <c r="M957" s="16"/>
      <c r="N957" s="16"/>
      <c r="O957" s="14" t="s">
        <v>288</v>
      </c>
      <c r="P957" s="14" t="s">
        <v>288</v>
      </c>
      <c r="Q957" s="14" t="s">
        <v>288</v>
      </c>
      <c r="R957" s="14" t="s">
        <v>288</v>
      </c>
      <c r="S957" s="14" t="s">
        <v>288</v>
      </c>
      <c r="T957" s="14" t="s">
        <v>20</v>
      </c>
      <c r="U957" s="14" t="s">
        <v>5</v>
      </c>
      <c r="V957" s="14" t="s">
        <v>6</v>
      </c>
      <c r="W957" s="14" t="s">
        <v>34</v>
      </c>
      <c r="X957" s="14" t="s">
        <v>64</v>
      </c>
      <c r="Y957" s="14" t="s">
        <v>112</v>
      </c>
      <c r="Z957" s="14" t="s">
        <v>112</v>
      </c>
      <c r="AA957" s="14" t="s">
        <v>7</v>
      </c>
      <c r="AB957" s="14" t="s">
        <v>3565</v>
      </c>
      <c r="AC957" s="14" t="s">
        <v>8</v>
      </c>
      <c r="AD957" s="14" t="s">
        <v>27</v>
      </c>
      <c r="AE957" s="14" t="s">
        <v>5</v>
      </c>
      <c r="AF957" s="14" t="s">
        <v>290</v>
      </c>
      <c r="AG957" s="14" t="s">
        <v>291</v>
      </c>
      <c r="AH957" s="14" t="s">
        <v>3566</v>
      </c>
      <c r="AI957">
        <v>43221821</v>
      </c>
      <c r="AJ957" s="16">
        <v>45439.791400462964</v>
      </c>
      <c r="AK957">
        <v>3</v>
      </c>
      <c r="AL957">
        <v>113.88</v>
      </c>
      <c r="AM957">
        <v>20.52</v>
      </c>
      <c r="AN957">
        <v>134.4</v>
      </c>
      <c r="AO957" s="14" t="e">
        <f>VLOOKUP(PaquetesTramos_estados_1[[#This Row],[tienda_stock]],#REF!,2,0)</f>
        <v>#REF!</v>
      </c>
      <c r="AP957" s="18">
        <v>1.0138888888888888</v>
      </c>
      <c r="AQ957" s="19">
        <f>IF(PaquetesTramos_estados_1[[#This Row],[estado_paquete]]="Empaquetado","listo",PaquetesTramos_estados_1[[#This Row],[pagado]]+(PaquetesTramos_estados_1[[#This Row],[Lead Time]]-1))</f>
        <v>45439.805289351854</v>
      </c>
      <c r="AR957" s="16" t="e">
        <f ca="1">IF(PaquetesTramos_estados_1[[#This Row],[estado_paquete]]="empaquetado","listo",TEXT((DAY(TODAY())-DAY(PaquetesTramos_estados_1[[#This Row],[pagado]])),"dd")&amp;" Dias")</f>
        <v>#VALUE!</v>
      </c>
      <c r="AS9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957" s="19" t="str">
        <f t="shared" si="14"/>
        <v>18:59</v>
      </c>
    </row>
    <row r="958" spans="1:46" x14ac:dyDescent="0.25">
      <c r="A958" s="14" t="s">
        <v>3825</v>
      </c>
      <c r="B958" s="14" t="s">
        <v>17</v>
      </c>
      <c r="C958" s="14" t="s">
        <v>34</v>
      </c>
      <c r="D958" s="14" t="s">
        <v>64</v>
      </c>
      <c r="E958" s="14" t="s">
        <v>112</v>
      </c>
      <c r="F958" s="14" t="s">
        <v>112</v>
      </c>
      <c r="G958" s="14" t="s">
        <v>30</v>
      </c>
      <c r="H958" s="14" t="s">
        <v>288</v>
      </c>
      <c r="I958" s="14" t="s">
        <v>288</v>
      </c>
      <c r="J958" s="15">
        <v>45444</v>
      </c>
      <c r="K958" s="14" t="s">
        <v>3826</v>
      </c>
      <c r="L958" s="16">
        <v>45439.791400462964</v>
      </c>
      <c r="M958" s="16"/>
      <c r="N958" s="16"/>
      <c r="O958" s="14" t="s">
        <v>288</v>
      </c>
      <c r="P958" s="14" t="s">
        <v>288</v>
      </c>
      <c r="Q958" s="14" t="s">
        <v>288</v>
      </c>
      <c r="R958" s="14" t="s">
        <v>288</v>
      </c>
      <c r="S958" s="14" t="s">
        <v>288</v>
      </c>
      <c r="T958" s="14" t="s">
        <v>17</v>
      </c>
      <c r="U958" s="14" t="s">
        <v>544</v>
      </c>
      <c r="V958" s="14" t="s">
        <v>6</v>
      </c>
      <c r="W958" s="14" t="s">
        <v>34</v>
      </c>
      <c r="X958" s="14" t="s">
        <v>64</v>
      </c>
      <c r="Y958" s="14" t="s">
        <v>112</v>
      </c>
      <c r="Z958" s="14" t="s">
        <v>112</v>
      </c>
      <c r="AA958" s="14" t="s">
        <v>7</v>
      </c>
      <c r="AB958" s="14" t="s">
        <v>3565</v>
      </c>
      <c r="AC958" s="14" t="s">
        <v>8</v>
      </c>
      <c r="AD958" s="14" t="s">
        <v>27</v>
      </c>
      <c r="AE958" s="14" t="s">
        <v>5</v>
      </c>
      <c r="AF958" s="14" t="s">
        <v>290</v>
      </c>
      <c r="AG958" s="14" t="s">
        <v>291</v>
      </c>
      <c r="AH958" s="14" t="s">
        <v>3566</v>
      </c>
      <c r="AI958">
        <v>43221821</v>
      </c>
      <c r="AJ958" s="16">
        <v>45439.791400462964</v>
      </c>
      <c r="AK958">
        <v>3</v>
      </c>
      <c r="AL958">
        <v>113.88</v>
      </c>
      <c r="AM958">
        <v>20.52</v>
      </c>
      <c r="AN958">
        <v>134.4</v>
      </c>
      <c r="AO958" s="14" t="e">
        <f>VLOOKUP(PaquetesTramos_estados_1[[#This Row],[tienda_stock]],#REF!,2,0)</f>
        <v>#REF!</v>
      </c>
      <c r="AP958" s="18">
        <v>1.0138888888888888</v>
      </c>
      <c r="AQ958" s="19">
        <f>IF(PaquetesTramos_estados_1[[#This Row],[estado_paquete]]="Empaquetado","listo",PaquetesTramos_estados_1[[#This Row],[pagado]]+(PaquetesTramos_estados_1[[#This Row],[Lead Time]]-1))</f>
        <v>45439.805289351854</v>
      </c>
      <c r="AR958" s="16" t="e">
        <f ca="1">IF(PaquetesTramos_estados_1[[#This Row],[estado_paquete]]="empaquetado","listo",TEXT((DAY(TODAY())-DAY(PaquetesTramos_estados_1[[#This Row],[pagado]])),"dd")&amp;" Dias")</f>
        <v>#VALUE!</v>
      </c>
      <c r="AS9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958" s="19" t="str">
        <f t="shared" si="14"/>
        <v>18:59</v>
      </c>
    </row>
    <row r="959" spans="1:46" x14ac:dyDescent="0.25">
      <c r="A959" s="14" t="s">
        <v>3827</v>
      </c>
      <c r="B959" s="14" t="s">
        <v>292</v>
      </c>
      <c r="C959" s="14" t="s">
        <v>139</v>
      </c>
      <c r="D959" s="14" t="s">
        <v>29</v>
      </c>
      <c r="E959" s="14" t="s">
        <v>140</v>
      </c>
      <c r="F959" s="14" t="s">
        <v>140</v>
      </c>
      <c r="G959" s="14" t="s">
        <v>35</v>
      </c>
      <c r="H959" s="14" t="s">
        <v>288</v>
      </c>
      <c r="I959" s="14" t="s">
        <v>288</v>
      </c>
      <c r="J959" s="15">
        <v>45444</v>
      </c>
      <c r="K959" s="14" t="s">
        <v>3828</v>
      </c>
      <c r="L959" s="16">
        <v>45439.791180555556</v>
      </c>
      <c r="M959" s="16">
        <v>45440.22550925926</v>
      </c>
      <c r="N959" s="16"/>
      <c r="O959" s="14" t="s">
        <v>288</v>
      </c>
      <c r="P959" s="14" t="s">
        <v>288</v>
      </c>
      <c r="Q959" s="14" t="s">
        <v>288</v>
      </c>
      <c r="R959" s="14" t="s">
        <v>288</v>
      </c>
      <c r="S959" s="14" t="s">
        <v>288</v>
      </c>
      <c r="T959" s="14" t="s">
        <v>292</v>
      </c>
      <c r="U959" s="14" t="s">
        <v>5</v>
      </c>
      <c r="V959" s="14" t="s">
        <v>6</v>
      </c>
      <c r="W959" s="14" t="s">
        <v>139</v>
      </c>
      <c r="X959" s="14" t="s">
        <v>29</v>
      </c>
      <c r="Y959" s="14" t="s">
        <v>140</v>
      </c>
      <c r="Z959" s="14" t="s">
        <v>140</v>
      </c>
      <c r="AA959" s="14" t="s">
        <v>7</v>
      </c>
      <c r="AB959" s="14" t="s">
        <v>3829</v>
      </c>
      <c r="AC959" s="14" t="s">
        <v>8</v>
      </c>
      <c r="AD959" s="14" t="s">
        <v>9</v>
      </c>
      <c r="AE959" s="14" t="s">
        <v>139</v>
      </c>
      <c r="AF959" s="14" t="s">
        <v>290</v>
      </c>
      <c r="AG959" s="14" t="s">
        <v>291</v>
      </c>
      <c r="AH959" s="14" t="s">
        <v>3830</v>
      </c>
      <c r="AI959">
        <v>76808909</v>
      </c>
      <c r="AJ959" s="16">
        <v>45439.791180555556</v>
      </c>
      <c r="AK959">
        <v>1</v>
      </c>
      <c r="AL959">
        <v>140</v>
      </c>
      <c r="AM959">
        <v>25.2</v>
      </c>
      <c r="AN959">
        <v>165.2</v>
      </c>
      <c r="AO959" s="14" t="e">
        <f>VLOOKUP(PaquetesTramos_estados_1[[#This Row],[tienda_stock]],#REF!,2,0)</f>
        <v>#REF!</v>
      </c>
      <c r="AP959" s="18">
        <v>1.0138888888888888</v>
      </c>
      <c r="AQ959" s="19" t="str">
        <f>IF(PaquetesTramos_estados_1[[#This Row],[estado_paquete]]="Empaquetado","listo",PaquetesTramos_estados_1[[#This Row],[pagado]]+(PaquetesTramos_estados_1[[#This Row],[Lead Time]]-1))</f>
        <v>listo</v>
      </c>
      <c r="AR959" s="16" t="str">
        <f ca="1">IF(PaquetesTramos_estados_1[[#This Row],[estado_paquete]]="empaquetado","listo",TEXT((DAY(TODAY())-DAY(PaquetesTramos_estados_1[[#This Row],[pagado]])),"dd")&amp;" Dias")</f>
        <v>listo</v>
      </c>
      <c r="AS959" s="14" t="str">
        <f ca="1">IF(PaquetesTramos_estados_1[[#This Row],[estado_paquete]]="Empaquetado","listo",IF(NOW()&lt;PaquetesTramos_estados_1[[#This Row],[TimeLimite]],"Dentro de Tiempo","Fuera de Tiempo"))</f>
        <v>listo</v>
      </c>
      <c r="AT959" s="19" t="str">
        <f t="shared" si="14"/>
        <v>18:59</v>
      </c>
    </row>
    <row r="960" spans="1:46" x14ac:dyDescent="0.25">
      <c r="A960" s="14" t="s">
        <v>3831</v>
      </c>
      <c r="B960" s="14" t="s">
        <v>292</v>
      </c>
      <c r="C960" s="14" t="s">
        <v>5</v>
      </c>
      <c r="D960" s="14" t="s">
        <v>1</v>
      </c>
      <c r="E960" s="14" t="s">
        <v>1</v>
      </c>
      <c r="F960" s="14" t="s">
        <v>19</v>
      </c>
      <c r="G960" s="14" t="s">
        <v>332</v>
      </c>
      <c r="H960" s="14" t="s">
        <v>288</v>
      </c>
      <c r="I960" s="14" t="s">
        <v>288</v>
      </c>
      <c r="J960" s="15">
        <v>45444</v>
      </c>
      <c r="K960" s="14" t="s">
        <v>3832</v>
      </c>
      <c r="L960" s="16">
        <v>45439.817372685182</v>
      </c>
      <c r="M960" s="16">
        <v>45439.893125000002</v>
      </c>
      <c r="N960" s="16"/>
      <c r="O960" s="14" t="s">
        <v>288</v>
      </c>
      <c r="P960" s="14" t="s">
        <v>288</v>
      </c>
      <c r="Q960" s="14" t="s">
        <v>288</v>
      </c>
      <c r="R960" s="14" t="s">
        <v>288</v>
      </c>
      <c r="S960" s="14" t="s">
        <v>288</v>
      </c>
      <c r="T960" s="14" t="s">
        <v>292</v>
      </c>
      <c r="U960" s="14" t="s">
        <v>161</v>
      </c>
      <c r="V960" s="14" t="s">
        <v>6</v>
      </c>
      <c r="W960" s="14" t="s">
        <v>71</v>
      </c>
      <c r="X960" s="14" t="s">
        <v>69</v>
      </c>
      <c r="Y960" s="14" t="s">
        <v>70</v>
      </c>
      <c r="Z960" s="14" t="s">
        <v>70</v>
      </c>
      <c r="AA960" s="14" t="s">
        <v>7</v>
      </c>
      <c r="AB960" s="14" t="s">
        <v>3573</v>
      </c>
      <c r="AC960" s="14" t="s">
        <v>8</v>
      </c>
      <c r="AD960" s="14" t="s">
        <v>27</v>
      </c>
      <c r="AE960" s="14" t="s">
        <v>5</v>
      </c>
      <c r="AF960" s="14" t="s">
        <v>290</v>
      </c>
      <c r="AG960" s="14" t="s">
        <v>291</v>
      </c>
      <c r="AH960" s="14" t="s">
        <v>3574</v>
      </c>
      <c r="AI960">
        <v>71856739</v>
      </c>
      <c r="AJ960" s="16">
        <v>45439.817372685182</v>
      </c>
      <c r="AK960">
        <v>2</v>
      </c>
      <c r="AL960">
        <v>75.92</v>
      </c>
      <c r="AM960">
        <v>13.68</v>
      </c>
      <c r="AN960">
        <v>89.6</v>
      </c>
      <c r="AO960" s="14" t="e">
        <f>VLOOKUP(PaquetesTramos_estados_1[[#This Row],[tienda_stock]],#REF!,2,0)</f>
        <v>#REF!</v>
      </c>
      <c r="AP960" s="18">
        <v>1.0138888888888888</v>
      </c>
      <c r="AQ960" s="19" t="str">
        <f>IF(PaquetesTramos_estados_1[[#This Row],[estado_paquete]]="Empaquetado","listo",PaquetesTramos_estados_1[[#This Row],[pagado]]+(PaquetesTramos_estados_1[[#This Row],[Lead Time]]-1))</f>
        <v>listo</v>
      </c>
      <c r="AR960" s="16" t="str">
        <f ca="1">IF(PaquetesTramos_estados_1[[#This Row],[estado_paquete]]="empaquetado","listo",TEXT((DAY(TODAY())-DAY(PaquetesTramos_estados_1[[#This Row],[pagado]])),"dd")&amp;" Dias")</f>
        <v>listo</v>
      </c>
      <c r="AS960" s="14" t="str">
        <f ca="1">IF(PaquetesTramos_estados_1[[#This Row],[estado_paquete]]="Empaquetado","listo",IF(NOW()&lt;PaquetesTramos_estados_1[[#This Row],[TimeLimite]],"Dentro de Tiempo","Fuera de Tiempo"))</f>
        <v>listo</v>
      </c>
      <c r="AT960" s="19" t="str">
        <f t="shared" si="14"/>
        <v>19:37</v>
      </c>
    </row>
    <row r="961" spans="1:46" x14ac:dyDescent="0.25">
      <c r="A961" s="14" t="s">
        <v>3833</v>
      </c>
      <c r="B961" s="14" t="s">
        <v>20</v>
      </c>
      <c r="C961" s="14" t="s">
        <v>127</v>
      </c>
      <c r="D961" s="14" t="s">
        <v>73</v>
      </c>
      <c r="E961" s="14" t="s">
        <v>74</v>
      </c>
      <c r="F961" s="14" t="s">
        <v>74</v>
      </c>
      <c r="G961" s="14" t="s">
        <v>35</v>
      </c>
      <c r="H961" s="14" t="s">
        <v>288</v>
      </c>
      <c r="I961" s="14" t="s">
        <v>288</v>
      </c>
      <c r="J961" s="15">
        <v>45443</v>
      </c>
      <c r="K961" s="14" t="s">
        <v>3834</v>
      </c>
      <c r="L961" s="16">
        <v>45439.82980324074</v>
      </c>
      <c r="M961" s="16"/>
      <c r="N961" s="16"/>
      <c r="O961" s="14" t="s">
        <v>288</v>
      </c>
      <c r="P961" s="14" t="s">
        <v>288</v>
      </c>
      <c r="Q961" s="14" t="s">
        <v>288</v>
      </c>
      <c r="R961" s="14" t="s">
        <v>288</v>
      </c>
      <c r="S961" s="14" t="s">
        <v>288</v>
      </c>
      <c r="T961" s="14" t="s">
        <v>20</v>
      </c>
      <c r="U961" s="14" t="s">
        <v>5</v>
      </c>
      <c r="V961" s="14" t="s">
        <v>6</v>
      </c>
      <c r="W961" s="14" t="s">
        <v>127</v>
      </c>
      <c r="X961" s="14" t="s">
        <v>73</v>
      </c>
      <c r="Y961" s="14" t="s">
        <v>74</v>
      </c>
      <c r="Z961" s="14" t="s">
        <v>74</v>
      </c>
      <c r="AA961" s="14" t="s">
        <v>7</v>
      </c>
      <c r="AB961" s="14" t="s">
        <v>3835</v>
      </c>
      <c r="AC961" s="14" t="s">
        <v>8</v>
      </c>
      <c r="AD961" s="14" t="s">
        <v>32</v>
      </c>
      <c r="AE961" s="14" t="s">
        <v>5</v>
      </c>
      <c r="AF961" s="14" t="s">
        <v>290</v>
      </c>
      <c r="AG961" s="14" t="s">
        <v>291</v>
      </c>
      <c r="AH961" s="14" t="s">
        <v>3836</v>
      </c>
      <c r="AI961">
        <v>16790383</v>
      </c>
      <c r="AJ961" s="16">
        <v>45439.82980324074</v>
      </c>
      <c r="AK961">
        <v>2</v>
      </c>
      <c r="AL961">
        <v>171.95</v>
      </c>
      <c r="AM961">
        <v>30.95</v>
      </c>
      <c r="AN961">
        <v>202.9</v>
      </c>
      <c r="AO961" s="14" t="e">
        <f>VLOOKUP(PaquetesTramos_estados_1[[#This Row],[tienda_stock]],#REF!,2,0)</f>
        <v>#REF!</v>
      </c>
      <c r="AP961" s="18">
        <v>1.0138888888888888</v>
      </c>
      <c r="AQ961" s="19">
        <f>IF(PaquetesTramos_estados_1[[#This Row],[estado_paquete]]="Empaquetado","listo",PaquetesTramos_estados_1[[#This Row],[pagado]]+(PaquetesTramos_estados_1[[#This Row],[Lead Time]]-1))</f>
        <v>45439.843692129631</v>
      </c>
      <c r="AR961" s="16" t="e">
        <f ca="1">IF(PaquetesTramos_estados_1[[#This Row],[estado_paquete]]="empaquetado","listo",TEXT((DAY(TODAY())-DAY(PaquetesTramos_estados_1[[#This Row],[pagado]])),"dd")&amp;" Dias")</f>
        <v>#VALUE!</v>
      </c>
      <c r="AS9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961" s="19" t="str">
        <f t="shared" si="14"/>
        <v>19:54</v>
      </c>
    </row>
    <row r="962" spans="1:46" x14ac:dyDescent="0.25">
      <c r="A962" s="14" t="s">
        <v>3837</v>
      </c>
      <c r="B962" s="14" t="s">
        <v>17</v>
      </c>
      <c r="C962" s="14" t="s">
        <v>5</v>
      </c>
      <c r="D962" s="14" t="s">
        <v>1</v>
      </c>
      <c r="E962" s="14" t="s">
        <v>1</v>
      </c>
      <c r="F962" s="14" t="s">
        <v>19</v>
      </c>
      <c r="G962" s="14" t="s">
        <v>3</v>
      </c>
      <c r="H962" s="14" t="s">
        <v>288</v>
      </c>
      <c r="I962" s="14" t="s">
        <v>288</v>
      </c>
      <c r="J962" s="15">
        <v>45442</v>
      </c>
      <c r="K962" s="14" t="s">
        <v>3838</v>
      </c>
      <c r="L962" s="16">
        <v>45439.874039351853</v>
      </c>
      <c r="M962" s="16"/>
      <c r="N962" s="16"/>
      <c r="O962" s="14" t="s">
        <v>288</v>
      </c>
      <c r="P962" s="14" t="s">
        <v>288</v>
      </c>
      <c r="Q962" s="14" t="s">
        <v>288</v>
      </c>
      <c r="R962" s="14" t="s">
        <v>288</v>
      </c>
      <c r="S962" s="14" t="s">
        <v>288</v>
      </c>
      <c r="T962" s="14" t="s">
        <v>17</v>
      </c>
      <c r="U962" s="14" t="s">
        <v>18</v>
      </c>
      <c r="V962" s="14" t="s">
        <v>87</v>
      </c>
      <c r="W962" s="14" t="s">
        <v>288</v>
      </c>
      <c r="X962" s="14" t="s">
        <v>288</v>
      </c>
      <c r="Y962" s="14" t="s">
        <v>288</v>
      </c>
      <c r="Z962" s="14" t="s">
        <v>288</v>
      </c>
      <c r="AA962" s="14" t="s">
        <v>56</v>
      </c>
      <c r="AB962" s="14" t="s">
        <v>3589</v>
      </c>
      <c r="AC962" s="14" t="s">
        <v>8</v>
      </c>
      <c r="AD962" s="14" t="s">
        <v>32</v>
      </c>
      <c r="AE962" s="14" t="s">
        <v>5</v>
      </c>
      <c r="AF962" s="14" t="s">
        <v>290</v>
      </c>
      <c r="AG962" s="14" t="s">
        <v>291</v>
      </c>
      <c r="AH962" s="14" t="s">
        <v>3590</v>
      </c>
      <c r="AI962">
        <v>62216970</v>
      </c>
      <c r="AJ962" s="16">
        <v>45439.874039351853</v>
      </c>
      <c r="AK962">
        <v>4</v>
      </c>
      <c r="AL962">
        <v>473.05</v>
      </c>
      <c r="AM962">
        <v>85.15</v>
      </c>
      <c r="AN962">
        <v>558.20000000000005</v>
      </c>
      <c r="AO962" s="14" t="e">
        <f>VLOOKUP(PaquetesTramos_estados_1[[#This Row],[tienda_stock]],#REF!,2,0)</f>
        <v>#REF!</v>
      </c>
      <c r="AP962" s="18">
        <v>1.0138888888888888</v>
      </c>
      <c r="AQ962" s="19">
        <f>IF(PaquetesTramos_estados_1[[#This Row],[estado_paquete]]="Empaquetado","listo",PaquetesTramos_estados_1[[#This Row],[pagado]]+(PaquetesTramos_estados_1[[#This Row],[Lead Time]]-1))</f>
        <v>45439.887928240743</v>
      </c>
      <c r="AR962" s="16" t="e">
        <f ca="1">IF(PaquetesTramos_estados_1[[#This Row],[estado_paquete]]="empaquetado","listo",TEXT((DAY(TODAY())-DAY(PaquetesTramos_estados_1[[#This Row],[pagado]])),"dd")&amp;" Dias")</f>
        <v>#VALUE!</v>
      </c>
      <c r="AS9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962" s="19" t="str">
        <f t="shared" ref="AT962:AT1025" si="15">TEXT(L962,"HH:MM")</f>
        <v>20:58</v>
      </c>
    </row>
    <row r="963" spans="1:46" x14ac:dyDescent="0.25">
      <c r="A963" s="14" t="s">
        <v>4028</v>
      </c>
      <c r="B963" s="14" t="s">
        <v>292</v>
      </c>
      <c r="C963" s="14" t="s">
        <v>5</v>
      </c>
      <c r="D963" s="14" t="s">
        <v>1</v>
      </c>
      <c r="E963" s="14" t="s">
        <v>1</v>
      </c>
      <c r="F963" s="14" t="s">
        <v>19</v>
      </c>
      <c r="G963" s="14" t="s">
        <v>332</v>
      </c>
      <c r="H963" s="14" t="s">
        <v>288</v>
      </c>
      <c r="I963" s="14" t="s">
        <v>288</v>
      </c>
      <c r="J963" s="15">
        <v>45446</v>
      </c>
      <c r="K963" s="14" t="s">
        <v>4029</v>
      </c>
      <c r="L963" s="16">
        <v>45439.91028935185</v>
      </c>
      <c r="M963" s="16">
        <v>45439.917071759257</v>
      </c>
      <c r="N963" s="16"/>
      <c r="O963" s="14" t="s">
        <v>288</v>
      </c>
      <c r="P963" s="14" t="s">
        <v>288</v>
      </c>
      <c r="Q963" s="14" t="s">
        <v>288</v>
      </c>
      <c r="R963" s="14" t="s">
        <v>288</v>
      </c>
      <c r="S963" s="14" t="s">
        <v>288</v>
      </c>
      <c r="T963" s="14" t="s">
        <v>292</v>
      </c>
      <c r="U963" s="14" t="s">
        <v>26</v>
      </c>
      <c r="V963" s="14" t="s">
        <v>6</v>
      </c>
      <c r="W963" s="14" t="s">
        <v>2292</v>
      </c>
      <c r="X963" s="14" t="s">
        <v>115</v>
      </c>
      <c r="Y963" s="14" t="s">
        <v>205</v>
      </c>
      <c r="Z963" s="14" t="s">
        <v>206</v>
      </c>
      <c r="AA963" s="14" t="s">
        <v>7</v>
      </c>
      <c r="AB963" s="14" t="s">
        <v>4030</v>
      </c>
      <c r="AC963" s="14" t="s">
        <v>8</v>
      </c>
      <c r="AD963" s="14" t="s">
        <v>93</v>
      </c>
      <c r="AE963" s="14" t="s">
        <v>5</v>
      </c>
      <c r="AF963" s="14" t="s">
        <v>290</v>
      </c>
      <c r="AG963" s="14" t="s">
        <v>291</v>
      </c>
      <c r="AH963" s="14" t="s">
        <v>4031</v>
      </c>
      <c r="AI963">
        <v>70040787</v>
      </c>
      <c r="AJ963" s="16">
        <v>45439.91028935185</v>
      </c>
      <c r="AK963">
        <v>1</v>
      </c>
      <c r="AL963">
        <v>37.96</v>
      </c>
      <c r="AM963">
        <v>6.84</v>
      </c>
      <c r="AN963">
        <v>44.8</v>
      </c>
      <c r="AO963" s="14" t="e">
        <f>VLOOKUP(PaquetesTramos_estados_1[[#This Row],[tienda_stock]],#REF!,2,0)</f>
        <v>#REF!</v>
      </c>
      <c r="AP963" s="18">
        <v>1.0138888888888888</v>
      </c>
      <c r="AQ963" s="19" t="str">
        <f>IF(PaquetesTramos_estados_1[[#This Row],[estado_paquete]]="Empaquetado","listo",PaquetesTramos_estados_1[[#This Row],[pagado]]+(PaquetesTramos_estados_1[[#This Row],[Lead Time]]-1))</f>
        <v>listo</v>
      </c>
      <c r="AR963" s="16" t="str">
        <f ca="1">IF(PaquetesTramos_estados_1[[#This Row],[estado_paquete]]="empaquetado","listo",TEXT((DAY(TODAY())-DAY(PaquetesTramos_estados_1[[#This Row],[pagado]])),"dd")&amp;" Dias")</f>
        <v>listo</v>
      </c>
      <c r="AS963" s="14" t="str">
        <f ca="1">IF(PaquetesTramos_estados_1[[#This Row],[estado_paquete]]="Empaquetado","listo",IF(NOW()&lt;PaquetesTramos_estados_1[[#This Row],[TimeLimite]],"Dentro de Tiempo","Fuera de Tiempo"))</f>
        <v>listo</v>
      </c>
      <c r="AT963" s="19" t="str">
        <f t="shared" si="15"/>
        <v>21:50</v>
      </c>
    </row>
    <row r="964" spans="1:46" x14ac:dyDescent="0.25">
      <c r="A964" s="14" t="s">
        <v>4032</v>
      </c>
      <c r="B964" s="14" t="s">
        <v>17</v>
      </c>
      <c r="C964" s="14" t="s">
        <v>5</v>
      </c>
      <c r="D964" s="14" t="s">
        <v>1</v>
      </c>
      <c r="E964" s="14" t="s">
        <v>1</v>
      </c>
      <c r="F964" s="14" t="s">
        <v>19</v>
      </c>
      <c r="G964" s="14" t="s">
        <v>3</v>
      </c>
      <c r="H964" s="14" t="s">
        <v>288</v>
      </c>
      <c r="I964" s="14" t="s">
        <v>288</v>
      </c>
      <c r="J964" s="15">
        <v>45440</v>
      </c>
      <c r="K964" s="14" t="s">
        <v>4033</v>
      </c>
      <c r="L964" s="16">
        <v>45439.964097222219</v>
      </c>
      <c r="M964" s="16"/>
      <c r="N964" s="16"/>
      <c r="O964" s="14" t="s">
        <v>288</v>
      </c>
      <c r="P964" s="14" t="s">
        <v>288</v>
      </c>
      <c r="Q964" s="14" t="s">
        <v>288</v>
      </c>
      <c r="R964" s="14" t="s">
        <v>288</v>
      </c>
      <c r="S964" s="14" t="s">
        <v>288</v>
      </c>
      <c r="T964" s="14" t="s">
        <v>17</v>
      </c>
      <c r="U964" s="14" t="s">
        <v>18</v>
      </c>
      <c r="V964" s="14" t="s">
        <v>6</v>
      </c>
      <c r="W964" s="14" t="s">
        <v>59</v>
      </c>
      <c r="X964" s="14" t="s">
        <v>1</v>
      </c>
      <c r="Y964" s="14" t="s">
        <v>1</v>
      </c>
      <c r="Z964" s="14" t="s">
        <v>60</v>
      </c>
      <c r="AA964" s="14" t="s">
        <v>7</v>
      </c>
      <c r="AB964" s="14" t="s">
        <v>4034</v>
      </c>
      <c r="AC964" s="14" t="s">
        <v>8</v>
      </c>
      <c r="AD964" s="14" t="s">
        <v>32</v>
      </c>
      <c r="AE964" s="14" t="s">
        <v>5</v>
      </c>
      <c r="AF964" s="14" t="s">
        <v>290</v>
      </c>
      <c r="AG964" s="14" t="s">
        <v>291</v>
      </c>
      <c r="AH964" s="14" t="s">
        <v>4035</v>
      </c>
      <c r="AI964">
        <v>47127249</v>
      </c>
      <c r="AJ964" s="16">
        <v>45439.964097222219</v>
      </c>
      <c r="AK964">
        <v>1</v>
      </c>
      <c r="AL964">
        <v>102.46</v>
      </c>
      <c r="AM964">
        <v>18.440000000000001</v>
      </c>
      <c r="AN964">
        <v>120.9</v>
      </c>
      <c r="AO964" s="14" t="e">
        <f>VLOOKUP(PaquetesTramos_estados_1[[#This Row],[tienda_stock]],#REF!,2,0)</f>
        <v>#REF!</v>
      </c>
      <c r="AP964" s="18">
        <v>1.0138888888888888</v>
      </c>
      <c r="AQ964" s="19">
        <f>IF(PaquetesTramos_estados_1[[#This Row],[estado_paquete]]="Empaquetado","listo",PaquetesTramos_estados_1[[#This Row],[pagado]]+(PaquetesTramos_estados_1[[#This Row],[Lead Time]]-1))</f>
        <v>45439.977986111109</v>
      </c>
      <c r="AR964" s="16" t="e">
        <f ca="1">IF(PaquetesTramos_estados_1[[#This Row],[estado_paquete]]="empaquetado","listo",TEXT((DAY(TODAY())-DAY(PaquetesTramos_estados_1[[#This Row],[pagado]])),"dd")&amp;" Dias")</f>
        <v>#VALUE!</v>
      </c>
      <c r="AS9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964" s="19" t="str">
        <f t="shared" si="15"/>
        <v>23:08</v>
      </c>
    </row>
    <row r="965" spans="1:46" x14ac:dyDescent="0.25">
      <c r="A965" s="14" t="s">
        <v>4036</v>
      </c>
      <c r="B965" s="14" t="s">
        <v>17</v>
      </c>
      <c r="C965" s="14" t="s">
        <v>84</v>
      </c>
      <c r="D965" s="14" t="s">
        <v>81</v>
      </c>
      <c r="E965" s="14" t="s">
        <v>82</v>
      </c>
      <c r="F965" s="14" t="s">
        <v>82</v>
      </c>
      <c r="G965" s="14" t="s">
        <v>35</v>
      </c>
      <c r="H965" s="14" t="s">
        <v>288</v>
      </c>
      <c r="I965" s="14" t="s">
        <v>288</v>
      </c>
      <c r="J965" s="15">
        <v>45444</v>
      </c>
      <c r="K965" s="14" t="s">
        <v>4037</v>
      </c>
      <c r="L965" s="16">
        <v>45440.241875</v>
      </c>
      <c r="M965" s="16"/>
      <c r="N965" s="16"/>
      <c r="O965" s="14" t="s">
        <v>288</v>
      </c>
      <c r="P965" s="14" t="s">
        <v>288</v>
      </c>
      <c r="Q965" s="14" t="s">
        <v>288</v>
      </c>
      <c r="R965" s="14" t="s">
        <v>288</v>
      </c>
      <c r="S965" s="14" t="s">
        <v>288</v>
      </c>
      <c r="T965" s="14" t="s">
        <v>17</v>
      </c>
      <c r="U965" s="14" t="s">
        <v>5</v>
      </c>
      <c r="V965" s="14" t="s">
        <v>6</v>
      </c>
      <c r="W965" s="14" t="s">
        <v>84</v>
      </c>
      <c r="X965" s="14" t="s">
        <v>81</v>
      </c>
      <c r="Y965" s="14" t="s">
        <v>82</v>
      </c>
      <c r="Z965" s="14" t="s">
        <v>82</v>
      </c>
      <c r="AA965" s="14" t="s">
        <v>7</v>
      </c>
      <c r="AB965" s="14" t="s">
        <v>4038</v>
      </c>
      <c r="AC965" s="14" t="s">
        <v>8</v>
      </c>
      <c r="AD965" s="14" t="s">
        <v>27</v>
      </c>
      <c r="AE965" s="14" t="s">
        <v>5</v>
      </c>
      <c r="AF965" s="14" t="s">
        <v>290</v>
      </c>
      <c r="AG965" s="14" t="s">
        <v>291</v>
      </c>
      <c r="AH965" s="14" t="s">
        <v>4039</v>
      </c>
      <c r="AI965">
        <v>46432183</v>
      </c>
      <c r="AJ965" s="16">
        <v>45440.241875</v>
      </c>
      <c r="AK965">
        <v>1</v>
      </c>
      <c r="AL965">
        <v>80.34</v>
      </c>
      <c r="AM965">
        <v>14.46</v>
      </c>
      <c r="AN965">
        <v>94.8</v>
      </c>
      <c r="AO965" s="14" t="e">
        <f>VLOOKUP(PaquetesTramos_estados_1[[#This Row],[tienda_stock]],#REF!,2,0)</f>
        <v>#REF!</v>
      </c>
      <c r="AP965" s="18">
        <v>1.0138888888888888</v>
      </c>
      <c r="AQ965" s="19">
        <f>IF(PaquetesTramos_estados_1[[#This Row],[estado_paquete]]="Empaquetado","listo",PaquetesTramos_estados_1[[#This Row],[pagado]]+(PaquetesTramos_estados_1[[#This Row],[Lead Time]]-1))</f>
        <v>45440.25576388889</v>
      </c>
      <c r="AR965" s="16" t="e">
        <f ca="1">IF(PaquetesTramos_estados_1[[#This Row],[estado_paquete]]="empaquetado","listo",TEXT((DAY(TODAY())-DAY(PaquetesTramos_estados_1[[#This Row],[pagado]])),"dd")&amp;" Dias")</f>
        <v>#VALUE!</v>
      </c>
      <c r="AS9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965" s="19" t="str">
        <f t="shared" si="15"/>
        <v>05:48</v>
      </c>
    </row>
    <row r="966" spans="1:46" x14ac:dyDescent="0.25">
      <c r="A966" s="14" t="s">
        <v>4040</v>
      </c>
      <c r="B966" s="14" t="s">
        <v>17</v>
      </c>
      <c r="C966" s="14" t="s">
        <v>142</v>
      </c>
      <c r="D966" s="14" t="s">
        <v>147</v>
      </c>
      <c r="E966" s="14" t="s">
        <v>148</v>
      </c>
      <c r="F966" s="14" t="s">
        <v>147</v>
      </c>
      <c r="G966" s="14" t="s">
        <v>332</v>
      </c>
      <c r="H966" s="14" t="s">
        <v>288</v>
      </c>
      <c r="I966" s="14" t="s">
        <v>288</v>
      </c>
      <c r="J966" s="15">
        <v>45441</v>
      </c>
      <c r="K966" s="14" t="s">
        <v>4041</v>
      </c>
      <c r="L966" s="16">
        <v>45440.268148148149</v>
      </c>
      <c r="M966" s="16"/>
      <c r="N966" s="16"/>
      <c r="O966" s="14" t="s">
        <v>288</v>
      </c>
      <c r="P966" s="14" t="s">
        <v>288</v>
      </c>
      <c r="Q966" s="14" t="s">
        <v>288</v>
      </c>
      <c r="R966" s="14" t="s">
        <v>288</v>
      </c>
      <c r="S966" s="14" t="s">
        <v>288</v>
      </c>
      <c r="T966" s="14" t="s">
        <v>17</v>
      </c>
      <c r="U966" s="14" t="s">
        <v>5</v>
      </c>
      <c r="V966" s="14" t="s">
        <v>6</v>
      </c>
      <c r="W966" s="14" t="s">
        <v>142</v>
      </c>
      <c r="X966" s="14" t="s">
        <v>147</v>
      </c>
      <c r="Y966" s="14" t="s">
        <v>148</v>
      </c>
      <c r="Z966" s="14" t="s">
        <v>147</v>
      </c>
      <c r="AA966" s="14" t="s">
        <v>7</v>
      </c>
      <c r="AB966" s="14" t="s">
        <v>4042</v>
      </c>
      <c r="AC966" s="14" t="s">
        <v>8</v>
      </c>
      <c r="AD966" s="14" t="s">
        <v>32</v>
      </c>
      <c r="AE966" s="14" t="s">
        <v>5</v>
      </c>
      <c r="AF966" s="14" t="s">
        <v>290</v>
      </c>
      <c r="AG966" s="14" t="s">
        <v>291</v>
      </c>
      <c r="AH966" s="14" t="s">
        <v>4043</v>
      </c>
      <c r="AI966">
        <v>48175742</v>
      </c>
      <c r="AJ966" s="16">
        <v>45440.268148148149</v>
      </c>
      <c r="AK966">
        <v>1</v>
      </c>
      <c r="AL966">
        <v>43.9</v>
      </c>
      <c r="AM966">
        <v>7.9</v>
      </c>
      <c r="AN966">
        <v>51.8</v>
      </c>
      <c r="AO966" s="14" t="e">
        <f>VLOOKUP(PaquetesTramos_estados_1[[#This Row],[tienda_stock]],#REF!,2,0)</f>
        <v>#REF!</v>
      </c>
      <c r="AP966" s="18">
        <v>1.0138888888888888</v>
      </c>
      <c r="AQ966" s="19">
        <f>IF(PaquetesTramos_estados_1[[#This Row],[estado_paquete]]="Empaquetado","listo",PaquetesTramos_estados_1[[#This Row],[pagado]]+(PaquetesTramos_estados_1[[#This Row],[Lead Time]]-1))</f>
        <v>45440.282037037039</v>
      </c>
      <c r="AR966" s="16" t="e">
        <f ca="1">IF(PaquetesTramos_estados_1[[#This Row],[estado_paquete]]="empaquetado","listo",TEXT((DAY(TODAY())-DAY(PaquetesTramos_estados_1[[#This Row],[pagado]])),"dd")&amp;" Dias")</f>
        <v>#VALUE!</v>
      </c>
      <c r="AS966" s="14" t="str">
        <f ca="1">IF(PaquetesTramos_estados_1[[#This Row],[estado_paquete]]="Empaquetado","listo",IF(NOW()&lt;PaquetesTramos_estados_1[[#This Row],[TimeLimite]],"Dentro de Tiempo","Fuera de Tiempo"))</f>
        <v>Fuera de Tiempo</v>
      </c>
      <c r="AT966" s="19" t="str">
        <f t="shared" si="15"/>
        <v>06:26</v>
      </c>
    </row>
    <row r="967" spans="1:46" x14ac:dyDescent="0.25">
      <c r="A967" s="14" t="s">
        <v>4855</v>
      </c>
      <c r="B967" s="14" t="s">
        <v>292</v>
      </c>
      <c r="C967" s="14" t="s">
        <v>142</v>
      </c>
      <c r="D967" s="14" t="s">
        <v>147</v>
      </c>
      <c r="E967" s="14" t="s">
        <v>148</v>
      </c>
      <c r="F967" s="14" t="s">
        <v>147</v>
      </c>
      <c r="G967" s="14" t="s">
        <v>332</v>
      </c>
      <c r="H967" s="14" t="s">
        <v>288</v>
      </c>
      <c r="I967" s="14" t="s">
        <v>288</v>
      </c>
      <c r="J967" s="15">
        <v>45441</v>
      </c>
      <c r="K967" s="14" t="s">
        <v>4856</v>
      </c>
      <c r="L967" s="16">
        <v>45440.061284722222</v>
      </c>
      <c r="M967" s="16">
        <v>45440.161296296297</v>
      </c>
      <c r="N967" s="16"/>
      <c r="O967" s="14" t="s">
        <v>288</v>
      </c>
      <c r="P967" s="14" t="s">
        <v>288</v>
      </c>
      <c r="Q967" s="14" t="s">
        <v>288</v>
      </c>
      <c r="R967" s="14" t="s">
        <v>288</v>
      </c>
      <c r="S967" s="14" t="s">
        <v>288</v>
      </c>
      <c r="T967" s="14" t="s">
        <v>292</v>
      </c>
      <c r="U967" s="14" t="s">
        <v>5</v>
      </c>
      <c r="V967" s="14" t="s">
        <v>6</v>
      </c>
      <c r="W967" s="14" t="s">
        <v>142</v>
      </c>
      <c r="X967" s="14" t="s">
        <v>147</v>
      </c>
      <c r="Y967" s="14" t="s">
        <v>148</v>
      </c>
      <c r="Z967" s="14" t="s">
        <v>147</v>
      </c>
      <c r="AA967" s="14" t="s">
        <v>56</v>
      </c>
      <c r="AB967" s="14" t="s">
        <v>4853</v>
      </c>
      <c r="AC967" s="14" t="s">
        <v>8</v>
      </c>
      <c r="AD967" s="14" t="s">
        <v>27</v>
      </c>
      <c r="AE967" s="14" t="s">
        <v>5</v>
      </c>
      <c r="AF967" s="14" t="s">
        <v>290</v>
      </c>
      <c r="AG967" s="14" t="s">
        <v>291</v>
      </c>
      <c r="AH967" s="14" t="s">
        <v>4854</v>
      </c>
      <c r="AI967">
        <v>41517423</v>
      </c>
      <c r="AJ967" s="16">
        <v>45440.061284722222</v>
      </c>
      <c r="AK967">
        <v>2</v>
      </c>
      <c r="AL967">
        <v>149.75</v>
      </c>
      <c r="AM967">
        <v>26.95</v>
      </c>
      <c r="AN967">
        <v>176.7</v>
      </c>
      <c r="AO967" s="14" t="e">
        <f>VLOOKUP(PaquetesTramos_estados_1[[#This Row],[tienda_stock]],#REF!,2,0)</f>
        <v>#REF!</v>
      </c>
      <c r="AP967" s="18">
        <v>1.0138888888888888</v>
      </c>
      <c r="AQ967" s="19" t="str">
        <f>IF(PaquetesTramos_estados_1[[#This Row],[estado_paquete]]="Empaquetado","listo",PaquetesTramos_estados_1[[#This Row],[pagado]]+(PaquetesTramos_estados_1[[#This Row],[Lead Time]]-1))</f>
        <v>listo</v>
      </c>
      <c r="AR967" s="16" t="str">
        <f ca="1">IF(PaquetesTramos_estados_1[[#This Row],[estado_paquete]]="empaquetado","listo",TEXT((DAY(TODAY())-DAY(PaquetesTramos_estados_1[[#This Row],[pagado]])),"dd")&amp;" Dias")</f>
        <v>listo</v>
      </c>
      <c r="AS967" s="14" t="str">
        <f ca="1">IF(PaquetesTramos_estados_1[[#This Row],[estado_paquete]]="Empaquetado","listo",IF(NOW()&lt;PaquetesTramos_estados_1[[#This Row],[TimeLimite]],"Dentro de Tiempo","Fuera de Tiempo"))</f>
        <v>listo</v>
      </c>
      <c r="AT967" s="19" t="str">
        <f t="shared" si="15"/>
        <v>01:28</v>
      </c>
    </row>
    <row r="968" spans="1:46" x14ac:dyDescent="0.25">
      <c r="A968" s="14" t="s">
        <v>4948</v>
      </c>
      <c r="B968" s="14" t="s">
        <v>292</v>
      </c>
      <c r="C968" s="14" t="s">
        <v>154</v>
      </c>
      <c r="D968" s="14" t="s">
        <v>91</v>
      </c>
      <c r="E968" s="14" t="s">
        <v>91</v>
      </c>
      <c r="F968" s="14" t="s">
        <v>91</v>
      </c>
      <c r="G968" s="14" t="s">
        <v>30</v>
      </c>
      <c r="H968" s="14" t="s">
        <v>4949</v>
      </c>
      <c r="I968" s="14" t="s">
        <v>288</v>
      </c>
      <c r="J968" s="15">
        <v>45444</v>
      </c>
      <c r="K968" s="14" t="s">
        <v>4950</v>
      </c>
      <c r="L968" s="16">
        <v>45439.821319444447</v>
      </c>
      <c r="M968" s="16">
        <v>45440.340763888889</v>
      </c>
      <c r="N968" s="16"/>
      <c r="O968" s="14" t="s">
        <v>288</v>
      </c>
      <c r="P968" s="14" t="s">
        <v>288</v>
      </c>
      <c r="Q968" s="14" t="s">
        <v>288</v>
      </c>
      <c r="R968" s="14" t="s">
        <v>288</v>
      </c>
      <c r="S968" s="14" t="s">
        <v>288</v>
      </c>
      <c r="T968" s="14" t="s">
        <v>292</v>
      </c>
      <c r="U968" s="14" t="s">
        <v>41</v>
      </c>
      <c r="V968" s="14" t="s">
        <v>6</v>
      </c>
      <c r="W968" s="14" t="s">
        <v>154</v>
      </c>
      <c r="X968" s="14" t="s">
        <v>91</v>
      </c>
      <c r="Y968" s="14" t="s">
        <v>91</v>
      </c>
      <c r="Z968" s="14" t="s">
        <v>91</v>
      </c>
      <c r="AA968" s="14" t="s">
        <v>7</v>
      </c>
      <c r="AB968" s="14" t="s">
        <v>4096</v>
      </c>
      <c r="AC968" s="14" t="s">
        <v>8</v>
      </c>
      <c r="AD968" s="14" t="s">
        <v>32</v>
      </c>
      <c r="AE968" s="14" t="s">
        <v>5</v>
      </c>
      <c r="AF968" s="14" t="s">
        <v>290</v>
      </c>
      <c r="AG968" s="14" t="s">
        <v>291</v>
      </c>
      <c r="AH968" s="14" t="s">
        <v>4097</v>
      </c>
      <c r="AI968">
        <v>45284200</v>
      </c>
      <c r="AJ968" s="16">
        <v>45439.821319444447</v>
      </c>
      <c r="AK968">
        <v>4</v>
      </c>
      <c r="AL968">
        <v>141.86000000000001</v>
      </c>
      <c r="AM968">
        <v>25.54</v>
      </c>
      <c r="AN968">
        <v>167.4</v>
      </c>
      <c r="AO968" s="14" t="e">
        <f>VLOOKUP(PaquetesTramos_estados_1[[#This Row],[tienda_stock]],#REF!,2,0)</f>
        <v>#REF!</v>
      </c>
      <c r="AP968" s="18">
        <v>1.0138888888888888</v>
      </c>
      <c r="AQ968" s="19" t="str">
        <f>IF(PaquetesTramos_estados_1[[#This Row],[estado_paquete]]="Empaquetado","listo",PaquetesTramos_estados_1[[#This Row],[pagado]]+(PaquetesTramos_estados_1[[#This Row],[Lead Time]]-1))</f>
        <v>listo</v>
      </c>
      <c r="AR968" s="16" t="str">
        <f ca="1">IF(PaquetesTramos_estados_1[[#This Row],[estado_paquete]]="empaquetado","listo",TEXT((DAY(TODAY())-DAY(PaquetesTramos_estados_1[[#This Row],[pagado]])),"dd")&amp;" Dias")</f>
        <v>listo</v>
      </c>
      <c r="AS968" s="14" t="str">
        <f ca="1">IF(PaquetesTramos_estados_1[[#This Row],[estado_paquete]]="Empaquetado","listo",IF(NOW()&lt;PaquetesTramos_estados_1[[#This Row],[TimeLimite]],"Dentro de Tiempo","Fuera de Tiempo"))</f>
        <v>listo</v>
      </c>
      <c r="AT968" s="19" t="str">
        <f t="shared" si="15"/>
        <v>19:42</v>
      </c>
    </row>
    <row r="969" spans="1:46" x14ac:dyDescent="0.25">
      <c r="A969" s="14" t="s">
        <v>4098</v>
      </c>
      <c r="B969" s="14" t="s">
        <v>17</v>
      </c>
      <c r="C969" s="14" t="s">
        <v>194</v>
      </c>
      <c r="D969" s="14" t="s">
        <v>1</v>
      </c>
      <c r="E969" s="14" t="s">
        <v>1</v>
      </c>
      <c r="F969" s="14" t="s">
        <v>19</v>
      </c>
      <c r="G969" s="14" t="s">
        <v>288</v>
      </c>
      <c r="H969" s="14" t="s">
        <v>288</v>
      </c>
      <c r="I969" s="14" t="s">
        <v>288</v>
      </c>
      <c r="J969" s="15">
        <v>45437</v>
      </c>
      <c r="K969" s="14" t="s">
        <v>4099</v>
      </c>
      <c r="L969" s="16">
        <v>45437.732881944445</v>
      </c>
      <c r="M969" s="16"/>
      <c r="N969" s="16"/>
      <c r="O969" s="14" t="s">
        <v>288</v>
      </c>
      <c r="P969" s="14" t="s">
        <v>288</v>
      </c>
      <c r="Q969" s="14" t="s">
        <v>288</v>
      </c>
      <c r="R969" s="14" t="s">
        <v>288</v>
      </c>
      <c r="S969" s="14" t="s">
        <v>288</v>
      </c>
      <c r="T969" s="14" t="s">
        <v>17</v>
      </c>
      <c r="U969" s="14" t="s">
        <v>194</v>
      </c>
      <c r="V969" s="14" t="s">
        <v>85</v>
      </c>
      <c r="W969" s="14" t="s">
        <v>194</v>
      </c>
      <c r="X969" s="14" t="s">
        <v>1</v>
      </c>
      <c r="Y969" s="14" t="s">
        <v>1</v>
      </c>
      <c r="Z969" s="14" t="s">
        <v>19</v>
      </c>
      <c r="AA969" s="14" t="s">
        <v>7</v>
      </c>
      <c r="AB969" s="14" t="s">
        <v>4100</v>
      </c>
      <c r="AC969" s="14" t="s">
        <v>8</v>
      </c>
      <c r="AD969" s="14" t="s">
        <v>10</v>
      </c>
      <c r="AE969" s="14" t="s">
        <v>194</v>
      </c>
      <c r="AF969" s="14" t="s">
        <v>290</v>
      </c>
      <c r="AG969" s="14" t="s">
        <v>291</v>
      </c>
      <c r="AH969" s="14" t="s">
        <v>4101</v>
      </c>
      <c r="AI969">
        <v>43646693</v>
      </c>
      <c r="AJ969" s="16">
        <v>45437.732881944445</v>
      </c>
      <c r="AK969">
        <v>1</v>
      </c>
      <c r="AL969">
        <v>121.27</v>
      </c>
      <c r="AM969">
        <v>21.83</v>
      </c>
      <c r="AN969">
        <v>143.1</v>
      </c>
      <c r="AO969" s="14" t="e">
        <f>VLOOKUP(PaquetesTramos_estados_1[[#This Row],[tienda_stock]],#REF!,2,0)</f>
        <v>#REF!</v>
      </c>
      <c r="AP969" s="18">
        <v>1.0138888888888888</v>
      </c>
      <c r="AQ969" s="19">
        <f>IF(PaquetesTramos_estados_1[[#This Row],[estado_paquete]]="Empaquetado","listo",PaquetesTramos_estados_1[[#This Row],[pagado]]+(PaquetesTramos_estados_1[[#This Row],[Lead Time]]-1))</f>
        <v>45437.746770833335</v>
      </c>
      <c r="AR969" s="16" t="e">
        <f ca="1">IF(PaquetesTramos_estados_1[[#This Row],[estado_paquete]]="empaquetado","listo",TEXT((DAY(TODAY())-DAY(PaquetesTramos_estados_1[[#This Row],[pagado]])),"dd")&amp;" Dias")</f>
        <v>#VALUE!</v>
      </c>
      <c r="AS9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969" s="19" t="str">
        <f t="shared" si="15"/>
        <v>17:35</v>
      </c>
    </row>
    <row r="970" spans="1:46" x14ac:dyDescent="0.25">
      <c r="A970" s="14" t="s">
        <v>4102</v>
      </c>
      <c r="B970" s="14" t="s">
        <v>292</v>
      </c>
      <c r="C970" s="14" t="s">
        <v>288</v>
      </c>
      <c r="D970" s="14" t="s">
        <v>115</v>
      </c>
      <c r="E970" s="14" t="s">
        <v>205</v>
      </c>
      <c r="F970" s="14" t="s">
        <v>206</v>
      </c>
      <c r="G970" s="14" t="s">
        <v>30</v>
      </c>
      <c r="H970" s="14" t="s">
        <v>4103</v>
      </c>
      <c r="I970" s="14" t="s">
        <v>288</v>
      </c>
      <c r="J970" s="15">
        <v>45455</v>
      </c>
      <c r="K970" s="14" t="s">
        <v>4104</v>
      </c>
      <c r="L970" s="16">
        <v>45438.956145833334</v>
      </c>
      <c r="M970" s="16">
        <v>45439.474930555552</v>
      </c>
      <c r="N970" s="16"/>
      <c r="O970" s="14" t="s">
        <v>288</v>
      </c>
      <c r="P970" s="14" t="s">
        <v>288</v>
      </c>
      <c r="Q970" s="14" t="s">
        <v>288</v>
      </c>
      <c r="R970" s="14" t="s">
        <v>288</v>
      </c>
      <c r="S970" s="14" t="s">
        <v>288</v>
      </c>
      <c r="T970" s="14" t="s">
        <v>292</v>
      </c>
      <c r="U970" s="14" t="s">
        <v>126</v>
      </c>
      <c r="V970" s="14" t="s">
        <v>87</v>
      </c>
      <c r="W970" s="14" t="s">
        <v>288</v>
      </c>
      <c r="X970" s="14" t="s">
        <v>288</v>
      </c>
      <c r="Y970" s="14" t="s">
        <v>288</v>
      </c>
      <c r="Z970" s="14" t="s">
        <v>288</v>
      </c>
      <c r="AA970" s="14" t="s">
        <v>7</v>
      </c>
      <c r="AB970" s="14" t="s">
        <v>4105</v>
      </c>
      <c r="AC970" s="14" t="s">
        <v>8</v>
      </c>
      <c r="AD970" s="14" t="s">
        <v>88</v>
      </c>
      <c r="AE970" s="14" t="s">
        <v>5</v>
      </c>
      <c r="AF970" s="14" t="s">
        <v>290</v>
      </c>
      <c r="AG970" s="14" t="s">
        <v>291</v>
      </c>
      <c r="AH970" s="14" t="s">
        <v>4106</v>
      </c>
      <c r="AI970">
        <v>70439037</v>
      </c>
      <c r="AJ970" s="16">
        <v>45438.956145833334</v>
      </c>
      <c r="AK970">
        <v>9</v>
      </c>
      <c r="AL970">
        <v>1039.74</v>
      </c>
      <c r="AM970">
        <v>187.16</v>
      </c>
      <c r="AN970">
        <v>1226.9000000000001</v>
      </c>
      <c r="AO970" s="14" t="e">
        <f>VLOOKUP(PaquetesTramos_estados_1[[#This Row],[tienda_stock]],#REF!,2,0)</f>
        <v>#REF!</v>
      </c>
      <c r="AP970" s="18">
        <v>1.0138888888888888</v>
      </c>
      <c r="AQ970" s="19" t="str">
        <f>IF(PaquetesTramos_estados_1[[#This Row],[estado_paquete]]="Empaquetado","listo",PaquetesTramos_estados_1[[#This Row],[pagado]]+(PaquetesTramos_estados_1[[#This Row],[Lead Time]]-1))</f>
        <v>listo</v>
      </c>
      <c r="AR970" s="16" t="str">
        <f ca="1">IF(PaquetesTramos_estados_1[[#This Row],[estado_paquete]]="empaquetado","listo",TEXT((DAY(TODAY())-DAY(PaquetesTramos_estados_1[[#This Row],[pagado]])),"dd")&amp;" Dias")</f>
        <v>listo</v>
      </c>
      <c r="AS970" s="14" t="str">
        <f ca="1">IF(PaquetesTramos_estados_1[[#This Row],[estado_paquete]]="Empaquetado","listo",IF(NOW()&lt;PaquetesTramos_estados_1[[#This Row],[TimeLimite]],"Dentro de Tiempo","Fuera de Tiempo"))</f>
        <v>listo</v>
      </c>
      <c r="AT970" s="19" t="str">
        <f t="shared" si="15"/>
        <v>22:56</v>
      </c>
    </row>
    <row r="971" spans="1:46" x14ac:dyDescent="0.25">
      <c r="A971" s="14" t="s">
        <v>4107</v>
      </c>
      <c r="B971" s="14" t="s">
        <v>17</v>
      </c>
      <c r="C971" s="14" t="s">
        <v>5</v>
      </c>
      <c r="D971" s="14" t="s">
        <v>1</v>
      </c>
      <c r="E971" s="14" t="s">
        <v>1</v>
      </c>
      <c r="F971" s="14" t="s">
        <v>19</v>
      </c>
      <c r="G971" s="14" t="s">
        <v>3</v>
      </c>
      <c r="H971" s="14" t="s">
        <v>288</v>
      </c>
      <c r="I971" s="14" t="s">
        <v>288</v>
      </c>
      <c r="J971" s="15">
        <v>45440</v>
      </c>
      <c r="K971" s="14" t="s">
        <v>4108</v>
      </c>
      <c r="L971" s="16">
        <v>45439.432025462964</v>
      </c>
      <c r="M971" s="16"/>
      <c r="N971" s="16"/>
      <c r="O971" s="14" t="s">
        <v>288</v>
      </c>
      <c r="P971" s="14" t="s">
        <v>288</v>
      </c>
      <c r="Q971" s="14" t="s">
        <v>288</v>
      </c>
      <c r="R971" s="14" t="s">
        <v>288</v>
      </c>
      <c r="S971" s="14" t="s">
        <v>288</v>
      </c>
      <c r="T971" s="14" t="s">
        <v>17</v>
      </c>
      <c r="U971" s="14" t="s">
        <v>18</v>
      </c>
      <c r="V971" s="14" t="s">
        <v>6</v>
      </c>
      <c r="W971" s="14" t="s">
        <v>14</v>
      </c>
      <c r="X971" s="14" t="s">
        <v>1</v>
      </c>
      <c r="Y971" s="14" t="s">
        <v>1</v>
      </c>
      <c r="Z971" s="14" t="s">
        <v>15</v>
      </c>
      <c r="AA971" s="14" t="s">
        <v>7</v>
      </c>
      <c r="AB971" s="14" t="s">
        <v>4109</v>
      </c>
      <c r="AC971" s="14" t="s">
        <v>8</v>
      </c>
      <c r="AD971" s="14" t="s">
        <v>88</v>
      </c>
      <c r="AE971" s="14" t="s">
        <v>5</v>
      </c>
      <c r="AF971" s="14" t="s">
        <v>290</v>
      </c>
      <c r="AG971" s="14" t="s">
        <v>291</v>
      </c>
      <c r="AH971" s="14" t="s">
        <v>4110</v>
      </c>
      <c r="AI971">
        <v>75348434</v>
      </c>
      <c r="AJ971" s="16">
        <v>45439.432025462964</v>
      </c>
      <c r="AK971">
        <v>1</v>
      </c>
      <c r="AL971">
        <v>194.32</v>
      </c>
      <c r="AM971">
        <v>34.979999999999997</v>
      </c>
      <c r="AN971">
        <v>229.3</v>
      </c>
      <c r="AO971" s="14" t="e">
        <f>VLOOKUP(PaquetesTramos_estados_1[[#This Row],[tienda_stock]],#REF!,2,0)</f>
        <v>#REF!</v>
      </c>
      <c r="AP971" s="18">
        <v>1.0138888888888888</v>
      </c>
      <c r="AQ971" s="19">
        <f>IF(PaquetesTramos_estados_1[[#This Row],[estado_paquete]]="Empaquetado","listo",PaquetesTramos_estados_1[[#This Row],[pagado]]+(PaquetesTramos_estados_1[[#This Row],[Lead Time]]-1))</f>
        <v>45439.445914351854</v>
      </c>
      <c r="AR971" s="16" t="e">
        <f ca="1">IF(PaquetesTramos_estados_1[[#This Row],[estado_paquete]]="empaquetado","listo",TEXT((DAY(TODAY())-DAY(PaquetesTramos_estados_1[[#This Row],[pagado]])),"dd")&amp;" Dias")</f>
        <v>#VALUE!</v>
      </c>
      <c r="AS9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971" s="19" t="str">
        <f t="shared" si="15"/>
        <v>10:22</v>
      </c>
    </row>
    <row r="972" spans="1:46" x14ac:dyDescent="0.25">
      <c r="A972" s="14" t="s">
        <v>4111</v>
      </c>
      <c r="B972" s="14" t="s">
        <v>292</v>
      </c>
      <c r="C972" s="14" t="s">
        <v>39</v>
      </c>
      <c r="D972" s="14" t="s">
        <v>40</v>
      </c>
      <c r="E972" s="14" t="s">
        <v>40</v>
      </c>
      <c r="F972" s="14" t="s">
        <v>40</v>
      </c>
      <c r="G972" s="14" t="s">
        <v>35</v>
      </c>
      <c r="H972" s="14" t="s">
        <v>288</v>
      </c>
      <c r="I972" s="14" t="s">
        <v>288</v>
      </c>
      <c r="J972" s="15">
        <v>45444</v>
      </c>
      <c r="K972" s="14" t="s">
        <v>4112</v>
      </c>
      <c r="L972" s="16">
        <v>45439.507060185184</v>
      </c>
      <c r="M972" s="16">
        <v>45439.721377314818</v>
      </c>
      <c r="N972" s="16"/>
      <c r="O972" s="14" t="s">
        <v>288</v>
      </c>
      <c r="P972" s="14" t="s">
        <v>288</v>
      </c>
      <c r="Q972" s="14" t="s">
        <v>288</v>
      </c>
      <c r="R972" s="14" t="s">
        <v>288</v>
      </c>
      <c r="S972" s="14" t="s">
        <v>288</v>
      </c>
      <c r="T972" s="14" t="s">
        <v>292</v>
      </c>
      <c r="U972" s="14" t="s">
        <v>5</v>
      </c>
      <c r="V972" s="14" t="s">
        <v>6</v>
      </c>
      <c r="W972" s="14" t="s">
        <v>39</v>
      </c>
      <c r="X972" s="14" t="s">
        <v>40</v>
      </c>
      <c r="Y972" s="14" t="s">
        <v>40</v>
      </c>
      <c r="Z972" s="14" t="s">
        <v>40</v>
      </c>
      <c r="AA972" s="14" t="s">
        <v>7</v>
      </c>
      <c r="AB972" s="14" t="s">
        <v>4113</v>
      </c>
      <c r="AC972" s="14" t="s">
        <v>8</v>
      </c>
      <c r="AD972" s="14" t="s">
        <v>10</v>
      </c>
      <c r="AE972" s="14" t="s">
        <v>5</v>
      </c>
      <c r="AF972" s="14" t="s">
        <v>290</v>
      </c>
      <c r="AG972" s="14" t="s">
        <v>291</v>
      </c>
      <c r="AH972" s="14" t="s">
        <v>4114</v>
      </c>
      <c r="AI972">
        <v>70394902</v>
      </c>
      <c r="AJ972" s="16">
        <v>45439.507060185184</v>
      </c>
      <c r="AK972">
        <v>1</v>
      </c>
      <c r="AL972">
        <v>25.34</v>
      </c>
      <c r="AM972">
        <v>4.5599999999999996</v>
      </c>
      <c r="AN972">
        <v>29.9</v>
      </c>
      <c r="AO972" s="14" t="e">
        <f>VLOOKUP(PaquetesTramos_estados_1[[#This Row],[tienda_stock]],#REF!,2,0)</f>
        <v>#REF!</v>
      </c>
      <c r="AP972" s="18">
        <v>1.0138888888888888</v>
      </c>
      <c r="AQ972" s="19" t="str">
        <f>IF(PaquetesTramos_estados_1[[#This Row],[estado_paquete]]="Empaquetado","listo",PaquetesTramos_estados_1[[#This Row],[pagado]]+(PaquetesTramos_estados_1[[#This Row],[Lead Time]]-1))</f>
        <v>listo</v>
      </c>
      <c r="AR972" s="16" t="str">
        <f ca="1">IF(PaquetesTramos_estados_1[[#This Row],[estado_paquete]]="empaquetado","listo",TEXT((DAY(TODAY())-DAY(PaquetesTramos_estados_1[[#This Row],[pagado]])),"dd")&amp;" Dias")</f>
        <v>listo</v>
      </c>
      <c r="AS972" s="14" t="str">
        <f ca="1">IF(PaquetesTramos_estados_1[[#This Row],[estado_paquete]]="Empaquetado","listo",IF(NOW()&lt;PaquetesTramos_estados_1[[#This Row],[TimeLimite]],"Dentro de Tiempo","Fuera de Tiempo"))</f>
        <v>listo</v>
      </c>
      <c r="AT972" s="19" t="str">
        <f t="shared" si="15"/>
        <v>12:10</v>
      </c>
    </row>
    <row r="973" spans="1:46" x14ac:dyDescent="0.25">
      <c r="A973" s="14" t="s">
        <v>4115</v>
      </c>
      <c r="B973" s="14" t="s">
        <v>292</v>
      </c>
      <c r="C973" s="14" t="s">
        <v>288</v>
      </c>
      <c r="D973" s="14" t="s">
        <v>118</v>
      </c>
      <c r="E973" s="14" t="s">
        <v>3668</v>
      </c>
      <c r="F973" s="14" t="s">
        <v>3669</v>
      </c>
      <c r="G973" s="14" t="s">
        <v>494</v>
      </c>
      <c r="H973" s="14" t="s">
        <v>4116</v>
      </c>
      <c r="I973" s="14" t="s">
        <v>288</v>
      </c>
      <c r="J973" s="15">
        <v>45444</v>
      </c>
      <c r="K973" s="14" t="s">
        <v>4117</v>
      </c>
      <c r="L973" s="16">
        <v>45439.51599537037</v>
      </c>
      <c r="M973" s="16">
        <v>45439.785451388889</v>
      </c>
      <c r="N973" s="16"/>
      <c r="O973" s="14" t="s">
        <v>288</v>
      </c>
      <c r="P973" s="14" t="s">
        <v>288</v>
      </c>
      <c r="Q973" s="14" t="s">
        <v>288</v>
      </c>
      <c r="R973" s="14" t="s">
        <v>288</v>
      </c>
      <c r="S973" s="14" t="s">
        <v>288</v>
      </c>
      <c r="T973" s="14" t="s">
        <v>292</v>
      </c>
      <c r="U973" s="14" t="s">
        <v>5</v>
      </c>
      <c r="V973" s="14" t="s">
        <v>87</v>
      </c>
      <c r="W973" s="14" t="s">
        <v>288</v>
      </c>
      <c r="X973" s="14" t="s">
        <v>288</v>
      </c>
      <c r="Y973" s="14" t="s">
        <v>288</v>
      </c>
      <c r="Z973" s="14" t="s">
        <v>288</v>
      </c>
      <c r="AA973" s="14" t="s">
        <v>7</v>
      </c>
      <c r="AB973" s="14" t="s">
        <v>4118</v>
      </c>
      <c r="AC973" s="14" t="s">
        <v>8</v>
      </c>
      <c r="AD973" s="14" t="s">
        <v>93</v>
      </c>
      <c r="AE973" s="14" t="s">
        <v>5</v>
      </c>
      <c r="AF973" s="14" t="s">
        <v>290</v>
      </c>
      <c r="AG973" s="14" t="s">
        <v>291</v>
      </c>
      <c r="AH973" s="14" t="s">
        <v>4119</v>
      </c>
      <c r="AI973">
        <v>71236296</v>
      </c>
      <c r="AJ973" s="16">
        <v>45439.51599537037</v>
      </c>
      <c r="AK973">
        <v>1</v>
      </c>
      <c r="AL973">
        <v>151.61000000000001</v>
      </c>
      <c r="AM973">
        <v>27.29</v>
      </c>
      <c r="AN973">
        <v>178.9</v>
      </c>
      <c r="AO973" s="14" t="e">
        <f>VLOOKUP(PaquetesTramos_estados_1[[#This Row],[tienda_stock]],#REF!,2,0)</f>
        <v>#REF!</v>
      </c>
      <c r="AP973" s="18">
        <v>1.0138888888888888</v>
      </c>
      <c r="AQ973" s="19" t="str">
        <f>IF(PaquetesTramos_estados_1[[#This Row],[estado_paquete]]="Empaquetado","listo",PaquetesTramos_estados_1[[#This Row],[pagado]]+(PaquetesTramos_estados_1[[#This Row],[Lead Time]]-1))</f>
        <v>listo</v>
      </c>
      <c r="AR973" s="16" t="str">
        <f ca="1">IF(PaquetesTramos_estados_1[[#This Row],[estado_paquete]]="empaquetado","listo",TEXT((DAY(TODAY())-DAY(PaquetesTramos_estados_1[[#This Row],[pagado]])),"dd")&amp;" Dias")</f>
        <v>listo</v>
      </c>
      <c r="AS973" s="14" t="str">
        <f ca="1">IF(PaquetesTramos_estados_1[[#This Row],[estado_paquete]]="Empaquetado","listo",IF(NOW()&lt;PaquetesTramos_estados_1[[#This Row],[TimeLimite]],"Dentro de Tiempo","Fuera de Tiempo"))</f>
        <v>listo</v>
      </c>
      <c r="AT973" s="19" t="str">
        <f t="shared" si="15"/>
        <v>12:23</v>
      </c>
    </row>
    <row r="974" spans="1:46" x14ac:dyDescent="0.25">
      <c r="A974" s="14" t="s">
        <v>4120</v>
      </c>
      <c r="B974" s="14" t="s">
        <v>292</v>
      </c>
      <c r="C974" s="14" t="s">
        <v>5</v>
      </c>
      <c r="D974" s="14" t="s">
        <v>1</v>
      </c>
      <c r="E974" s="14" t="s">
        <v>1</v>
      </c>
      <c r="F974" s="14" t="s">
        <v>19</v>
      </c>
      <c r="G974" s="14" t="s">
        <v>332</v>
      </c>
      <c r="H974" s="14" t="s">
        <v>288</v>
      </c>
      <c r="I974" s="14" t="s">
        <v>288</v>
      </c>
      <c r="J974" s="15">
        <v>45446</v>
      </c>
      <c r="K974" s="14" t="s">
        <v>4121</v>
      </c>
      <c r="L974" s="16">
        <v>45439.631956018522</v>
      </c>
      <c r="M974" s="16">
        <v>45439.880879629629</v>
      </c>
      <c r="N974" s="16"/>
      <c r="O974" s="14" t="s">
        <v>288</v>
      </c>
      <c r="P974" s="14" t="s">
        <v>288</v>
      </c>
      <c r="Q974" s="14" t="s">
        <v>288</v>
      </c>
      <c r="R974" s="14" t="s">
        <v>288</v>
      </c>
      <c r="S974" s="14" t="s">
        <v>288</v>
      </c>
      <c r="T974" s="14" t="s">
        <v>292</v>
      </c>
      <c r="U974" s="14" t="s">
        <v>59</v>
      </c>
      <c r="V974" s="14" t="s">
        <v>6</v>
      </c>
      <c r="W974" s="14" t="s">
        <v>139</v>
      </c>
      <c r="X974" s="14" t="s">
        <v>29</v>
      </c>
      <c r="Y974" s="14" t="s">
        <v>140</v>
      </c>
      <c r="Z974" s="14" t="s">
        <v>140</v>
      </c>
      <c r="AA974" s="14" t="s">
        <v>7</v>
      </c>
      <c r="AB974" s="14" t="s">
        <v>4122</v>
      </c>
      <c r="AC974" s="14" t="s">
        <v>8</v>
      </c>
      <c r="AD974" s="14" t="s">
        <v>10</v>
      </c>
      <c r="AE974" s="14" t="s">
        <v>5</v>
      </c>
      <c r="AF974" s="14" t="s">
        <v>290</v>
      </c>
      <c r="AG974" s="14" t="s">
        <v>291</v>
      </c>
      <c r="AH974" s="14" t="s">
        <v>3874</v>
      </c>
      <c r="AI974">
        <v>76237567</v>
      </c>
      <c r="AJ974" s="16">
        <v>45439.631956018522</v>
      </c>
      <c r="AK974">
        <v>1</v>
      </c>
      <c r="AL974">
        <v>4.24</v>
      </c>
      <c r="AM974">
        <v>0.76</v>
      </c>
      <c r="AN974">
        <v>5</v>
      </c>
      <c r="AO974" s="14" t="e">
        <f>VLOOKUP(PaquetesTramos_estados_1[[#This Row],[tienda_stock]],#REF!,2,0)</f>
        <v>#REF!</v>
      </c>
      <c r="AP974" s="18">
        <v>1.0138888888888888</v>
      </c>
      <c r="AQ974" s="19" t="str">
        <f>IF(PaquetesTramos_estados_1[[#This Row],[estado_paquete]]="Empaquetado","listo",PaquetesTramos_estados_1[[#This Row],[pagado]]+(PaquetesTramos_estados_1[[#This Row],[Lead Time]]-1))</f>
        <v>listo</v>
      </c>
      <c r="AR974" s="16" t="str">
        <f ca="1">IF(PaquetesTramos_estados_1[[#This Row],[estado_paquete]]="empaquetado","listo",TEXT((DAY(TODAY())-DAY(PaquetesTramos_estados_1[[#This Row],[pagado]])),"dd")&amp;" Dias")</f>
        <v>listo</v>
      </c>
      <c r="AS974" s="14" t="str">
        <f ca="1">IF(PaquetesTramos_estados_1[[#This Row],[estado_paquete]]="Empaquetado","listo",IF(NOW()&lt;PaquetesTramos_estados_1[[#This Row],[TimeLimite]],"Dentro de Tiempo","Fuera de Tiempo"))</f>
        <v>listo</v>
      </c>
      <c r="AT974" s="19" t="str">
        <f t="shared" si="15"/>
        <v>15:10</v>
      </c>
    </row>
    <row r="975" spans="1:46" x14ac:dyDescent="0.25">
      <c r="A975" s="14" t="s">
        <v>4123</v>
      </c>
      <c r="B975" s="14" t="s">
        <v>292</v>
      </c>
      <c r="C975" s="14" t="s">
        <v>95</v>
      </c>
      <c r="D975" s="14" t="s">
        <v>96</v>
      </c>
      <c r="E975" s="14" t="s">
        <v>97</v>
      </c>
      <c r="F975" s="14" t="s">
        <v>98</v>
      </c>
      <c r="G975" s="14" t="s">
        <v>35</v>
      </c>
      <c r="H975" s="14" t="s">
        <v>288</v>
      </c>
      <c r="I975" s="14" t="s">
        <v>288</v>
      </c>
      <c r="J975" s="15">
        <v>45444</v>
      </c>
      <c r="K975" s="14" t="s">
        <v>4124</v>
      </c>
      <c r="L975" s="16">
        <v>45439.64334490741</v>
      </c>
      <c r="M975" s="16">
        <v>45439.76457175926</v>
      </c>
      <c r="N975" s="16"/>
      <c r="O975" s="14" t="s">
        <v>288</v>
      </c>
      <c r="P975" s="14" t="s">
        <v>288</v>
      </c>
      <c r="Q975" s="14" t="s">
        <v>288</v>
      </c>
      <c r="R975" s="14" t="s">
        <v>288</v>
      </c>
      <c r="S975" s="14" t="s">
        <v>288</v>
      </c>
      <c r="T975" s="14" t="s">
        <v>292</v>
      </c>
      <c r="U975" s="14" t="s">
        <v>5</v>
      </c>
      <c r="V975" s="14" t="s">
        <v>6</v>
      </c>
      <c r="W975" s="14" t="s">
        <v>95</v>
      </c>
      <c r="X975" s="14" t="s">
        <v>96</v>
      </c>
      <c r="Y975" s="14" t="s">
        <v>97</v>
      </c>
      <c r="Z975" s="14" t="s">
        <v>98</v>
      </c>
      <c r="AA975" s="14" t="s">
        <v>7</v>
      </c>
      <c r="AB975" s="14" t="s">
        <v>4125</v>
      </c>
      <c r="AC975" s="14" t="s">
        <v>8</v>
      </c>
      <c r="AD975" s="14" t="s">
        <v>93</v>
      </c>
      <c r="AE975" s="14" t="s">
        <v>5</v>
      </c>
      <c r="AF975" s="14" t="s">
        <v>290</v>
      </c>
      <c r="AG975" s="14" t="s">
        <v>291</v>
      </c>
      <c r="AH975" s="14" t="s">
        <v>4126</v>
      </c>
      <c r="AI975">
        <v>71011968</v>
      </c>
      <c r="AJ975" s="16">
        <v>45439.64334490741</v>
      </c>
      <c r="AK975">
        <v>4</v>
      </c>
      <c r="AL975">
        <v>134.32</v>
      </c>
      <c r="AM975">
        <v>24.18</v>
      </c>
      <c r="AN975">
        <v>158.5</v>
      </c>
      <c r="AO975" s="14" t="e">
        <f>VLOOKUP(PaquetesTramos_estados_1[[#This Row],[tienda_stock]],#REF!,2,0)</f>
        <v>#REF!</v>
      </c>
      <c r="AP975" s="18">
        <v>1.0138888888888888</v>
      </c>
      <c r="AQ975" s="19" t="str">
        <f>IF(PaquetesTramos_estados_1[[#This Row],[estado_paquete]]="Empaquetado","listo",PaquetesTramos_estados_1[[#This Row],[pagado]]+(PaquetesTramos_estados_1[[#This Row],[Lead Time]]-1))</f>
        <v>listo</v>
      </c>
      <c r="AR975" s="16" t="str">
        <f ca="1">IF(PaquetesTramos_estados_1[[#This Row],[estado_paquete]]="empaquetado","listo",TEXT((DAY(TODAY())-DAY(PaquetesTramos_estados_1[[#This Row],[pagado]])),"dd")&amp;" Dias")</f>
        <v>listo</v>
      </c>
      <c r="AS975" s="14" t="str">
        <f ca="1">IF(PaquetesTramos_estados_1[[#This Row],[estado_paquete]]="Empaquetado","listo",IF(NOW()&lt;PaquetesTramos_estados_1[[#This Row],[TimeLimite]],"Dentro de Tiempo","Fuera de Tiempo"))</f>
        <v>listo</v>
      </c>
      <c r="AT975" s="19" t="str">
        <f t="shared" si="15"/>
        <v>15:26</v>
      </c>
    </row>
    <row r="976" spans="1:46" x14ac:dyDescent="0.25">
      <c r="A976" s="14" t="s">
        <v>4127</v>
      </c>
      <c r="B976" s="14" t="s">
        <v>292</v>
      </c>
      <c r="C976" s="14" t="s">
        <v>61</v>
      </c>
      <c r="D976" s="14" t="s">
        <v>1</v>
      </c>
      <c r="E976" s="14" t="s">
        <v>1</v>
      </c>
      <c r="F976" s="14" t="s">
        <v>62</v>
      </c>
      <c r="G976" s="14" t="s">
        <v>399</v>
      </c>
      <c r="H976" s="14" t="s">
        <v>288</v>
      </c>
      <c r="I976" s="14" t="s">
        <v>288</v>
      </c>
      <c r="J976" s="15">
        <v>45440</v>
      </c>
      <c r="K976" s="14" t="s">
        <v>4128</v>
      </c>
      <c r="L976" s="16">
        <v>45439.675428240742</v>
      </c>
      <c r="M976" s="16">
        <v>45440.170034722221</v>
      </c>
      <c r="N976" s="16"/>
      <c r="O976" s="14" t="s">
        <v>288</v>
      </c>
      <c r="P976" s="14" t="s">
        <v>288</v>
      </c>
      <c r="Q976" s="14" t="s">
        <v>288</v>
      </c>
      <c r="R976" s="14" t="s">
        <v>288</v>
      </c>
      <c r="S976" s="14" t="s">
        <v>288</v>
      </c>
      <c r="T976" s="14" t="s">
        <v>292</v>
      </c>
      <c r="U976" s="14" t="s">
        <v>5</v>
      </c>
      <c r="V976" s="14" t="s">
        <v>6</v>
      </c>
      <c r="W976" s="14" t="s">
        <v>61</v>
      </c>
      <c r="X976" s="14" t="s">
        <v>1</v>
      </c>
      <c r="Y976" s="14" t="s">
        <v>1</v>
      </c>
      <c r="Z976" s="14" t="s">
        <v>62</v>
      </c>
      <c r="AA976" s="14" t="s">
        <v>7</v>
      </c>
      <c r="AB976" s="14" t="s">
        <v>4129</v>
      </c>
      <c r="AC976" s="14" t="s">
        <v>8</v>
      </c>
      <c r="AD976" s="14" t="s">
        <v>88</v>
      </c>
      <c r="AE976" s="14" t="s">
        <v>5</v>
      </c>
      <c r="AF976" s="14" t="s">
        <v>290</v>
      </c>
      <c r="AG976" s="14" t="s">
        <v>291</v>
      </c>
      <c r="AH976" s="14" t="s">
        <v>4130</v>
      </c>
      <c r="AI976">
        <v>7509450</v>
      </c>
      <c r="AJ976" s="16">
        <v>45439.675428240742</v>
      </c>
      <c r="AK976">
        <v>1</v>
      </c>
      <c r="AL976">
        <v>168.9</v>
      </c>
      <c r="AM976">
        <v>30.4</v>
      </c>
      <c r="AN976">
        <v>199.3</v>
      </c>
      <c r="AO976" s="14" t="e">
        <f>VLOOKUP(PaquetesTramos_estados_1[[#This Row],[tienda_stock]],#REF!,2,0)</f>
        <v>#REF!</v>
      </c>
      <c r="AP976" s="18">
        <v>1.0138888888888888</v>
      </c>
      <c r="AQ976" s="19" t="str">
        <f>IF(PaquetesTramos_estados_1[[#This Row],[estado_paquete]]="Empaquetado","listo",PaquetesTramos_estados_1[[#This Row],[pagado]]+(PaquetesTramos_estados_1[[#This Row],[Lead Time]]-1))</f>
        <v>listo</v>
      </c>
      <c r="AR976" s="16" t="str">
        <f ca="1">IF(PaquetesTramos_estados_1[[#This Row],[estado_paquete]]="empaquetado","listo",TEXT((DAY(TODAY())-DAY(PaquetesTramos_estados_1[[#This Row],[pagado]])),"dd")&amp;" Dias")</f>
        <v>listo</v>
      </c>
      <c r="AS976" s="14" t="str">
        <f ca="1">IF(PaquetesTramos_estados_1[[#This Row],[estado_paquete]]="Empaquetado","listo",IF(NOW()&lt;PaquetesTramos_estados_1[[#This Row],[TimeLimite]],"Dentro de Tiempo","Fuera de Tiempo"))</f>
        <v>listo</v>
      </c>
      <c r="AT976" s="19" t="str">
        <f t="shared" si="15"/>
        <v>16:12</v>
      </c>
    </row>
    <row r="977" spans="1:46" x14ac:dyDescent="0.25">
      <c r="A977" s="14" t="s">
        <v>4131</v>
      </c>
      <c r="B977" s="14" t="s">
        <v>292</v>
      </c>
      <c r="C977" s="14" t="s">
        <v>5</v>
      </c>
      <c r="D977" s="14" t="s">
        <v>1</v>
      </c>
      <c r="E977" s="14" t="s">
        <v>1</v>
      </c>
      <c r="F977" s="14" t="s">
        <v>19</v>
      </c>
      <c r="G977" s="14" t="s">
        <v>437</v>
      </c>
      <c r="H977" s="14" t="s">
        <v>288</v>
      </c>
      <c r="I977" s="14" t="s">
        <v>288</v>
      </c>
      <c r="J977" s="15">
        <v>45441</v>
      </c>
      <c r="K977" s="14" t="s">
        <v>4132</v>
      </c>
      <c r="L977" s="16">
        <v>45439.694907407407</v>
      </c>
      <c r="M977" s="16">
        <v>45439.760381944441</v>
      </c>
      <c r="N977" s="16"/>
      <c r="O977" s="14" t="s">
        <v>288</v>
      </c>
      <c r="P977" s="14" t="s">
        <v>288</v>
      </c>
      <c r="Q977" s="14" t="s">
        <v>288</v>
      </c>
      <c r="R977" s="14" t="s">
        <v>288</v>
      </c>
      <c r="S977" s="14" t="s">
        <v>288</v>
      </c>
      <c r="T977" s="14" t="s">
        <v>292</v>
      </c>
      <c r="U977" s="14" t="s">
        <v>182</v>
      </c>
      <c r="V977" s="14" t="s">
        <v>6</v>
      </c>
      <c r="W977" s="14" t="s">
        <v>177</v>
      </c>
      <c r="X977" s="14" t="s">
        <v>1</v>
      </c>
      <c r="Y977" s="14" t="s">
        <v>1</v>
      </c>
      <c r="Z977" s="14" t="s">
        <v>94</v>
      </c>
      <c r="AA977" s="14" t="s">
        <v>7</v>
      </c>
      <c r="AB977" s="14" t="s">
        <v>4133</v>
      </c>
      <c r="AC977" s="14" t="s">
        <v>8</v>
      </c>
      <c r="AD977" s="14" t="s">
        <v>27</v>
      </c>
      <c r="AE977" s="14" t="s">
        <v>5</v>
      </c>
      <c r="AF977" s="14" t="s">
        <v>290</v>
      </c>
      <c r="AG977" s="14" t="s">
        <v>291</v>
      </c>
      <c r="AH977" s="14" t="s">
        <v>4134</v>
      </c>
      <c r="AI977">
        <v>41685468</v>
      </c>
      <c r="AJ977" s="16">
        <v>45439.694907407407</v>
      </c>
      <c r="AK977">
        <v>2</v>
      </c>
      <c r="AL977">
        <v>79.319999999999993</v>
      </c>
      <c r="AM977">
        <v>14.28</v>
      </c>
      <c r="AN977">
        <v>93.6</v>
      </c>
      <c r="AO977" s="14" t="e">
        <f>VLOOKUP(PaquetesTramos_estados_1[[#This Row],[tienda_stock]],#REF!,2,0)</f>
        <v>#REF!</v>
      </c>
      <c r="AP977" s="18">
        <v>1.0138888888888888</v>
      </c>
      <c r="AQ977" s="19" t="str">
        <f>IF(PaquetesTramos_estados_1[[#This Row],[estado_paquete]]="Empaquetado","listo",PaquetesTramos_estados_1[[#This Row],[pagado]]+(PaquetesTramos_estados_1[[#This Row],[Lead Time]]-1))</f>
        <v>listo</v>
      </c>
      <c r="AR977" s="16" t="str">
        <f ca="1">IF(PaquetesTramos_estados_1[[#This Row],[estado_paquete]]="empaquetado","listo",TEXT((DAY(TODAY())-DAY(PaquetesTramos_estados_1[[#This Row],[pagado]])),"dd")&amp;" Dias")</f>
        <v>listo</v>
      </c>
      <c r="AS977" s="14" t="str">
        <f ca="1">IF(PaquetesTramos_estados_1[[#This Row],[estado_paquete]]="Empaquetado","listo",IF(NOW()&lt;PaquetesTramos_estados_1[[#This Row],[TimeLimite]],"Dentro de Tiempo","Fuera de Tiempo"))</f>
        <v>listo</v>
      </c>
      <c r="AT977" s="19" t="str">
        <f t="shared" si="15"/>
        <v>16:40</v>
      </c>
    </row>
    <row r="978" spans="1:46" x14ac:dyDescent="0.25">
      <c r="A978" s="14" t="s">
        <v>4135</v>
      </c>
      <c r="B978" s="14" t="s">
        <v>292</v>
      </c>
      <c r="C978" s="14" t="s">
        <v>305</v>
      </c>
      <c r="D978" s="14" t="s">
        <v>29</v>
      </c>
      <c r="E978" s="14" t="s">
        <v>236</v>
      </c>
      <c r="F978" s="14" t="s">
        <v>235</v>
      </c>
      <c r="G978" s="14" t="s">
        <v>35</v>
      </c>
      <c r="H978" s="14" t="s">
        <v>288</v>
      </c>
      <c r="I978" s="14" t="s">
        <v>288</v>
      </c>
      <c r="J978" s="15">
        <v>45444</v>
      </c>
      <c r="K978" s="14" t="s">
        <v>4136</v>
      </c>
      <c r="L978" s="16">
        <v>45439.693796296298</v>
      </c>
      <c r="M978" s="16">
        <v>45439.774641203701</v>
      </c>
      <c r="N978" s="16"/>
      <c r="O978" s="14" t="s">
        <v>288</v>
      </c>
      <c r="P978" s="14" t="s">
        <v>288</v>
      </c>
      <c r="Q978" s="14" t="s">
        <v>288</v>
      </c>
      <c r="R978" s="14" t="s">
        <v>288</v>
      </c>
      <c r="S978" s="14" t="s">
        <v>288</v>
      </c>
      <c r="T978" s="14" t="s">
        <v>292</v>
      </c>
      <c r="U978" s="14" t="s">
        <v>5</v>
      </c>
      <c r="V978" s="14" t="s">
        <v>6</v>
      </c>
      <c r="W978" s="14" t="s">
        <v>305</v>
      </c>
      <c r="X978" s="14" t="s">
        <v>29</v>
      </c>
      <c r="Y978" s="14" t="s">
        <v>236</v>
      </c>
      <c r="Z978" s="14" t="s">
        <v>235</v>
      </c>
      <c r="AA978" s="14" t="s">
        <v>7</v>
      </c>
      <c r="AB978" s="14" t="s">
        <v>4137</v>
      </c>
      <c r="AC978" s="14" t="s">
        <v>8</v>
      </c>
      <c r="AD978" s="14" t="s">
        <v>9</v>
      </c>
      <c r="AE978" s="14" t="s">
        <v>305</v>
      </c>
      <c r="AF978" s="14" t="s">
        <v>290</v>
      </c>
      <c r="AG978" s="14" t="s">
        <v>291</v>
      </c>
      <c r="AH978" s="14" t="s">
        <v>4138</v>
      </c>
      <c r="AI978">
        <v>73205222</v>
      </c>
      <c r="AJ978" s="16">
        <v>45439.693796296298</v>
      </c>
      <c r="AK978">
        <v>1</v>
      </c>
      <c r="AL978">
        <v>122.71</v>
      </c>
      <c r="AM978">
        <v>22.09</v>
      </c>
      <c r="AN978">
        <v>144.80000000000001</v>
      </c>
      <c r="AO978" s="14" t="e">
        <f>VLOOKUP(PaquetesTramos_estados_1[[#This Row],[tienda_stock]],#REF!,2,0)</f>
        <v>#REF!</v>
      </c>
      <c r="AP978" s="18">
        <v>1.0138888888888888</v>
      </c>
      <c r="AQ978" s="19" t="str">
        <f>IF(PaquetesTramos_estados_1[[#This Row],[estado_paquete]]="Empaquetado","listo",PaquetesTramos_estados_1[[#This Row],[pagado]]+(PaquetesTramos_estados_1[[#This Row],[Lead Time]]-1))</f>
        <v>listo</v>
      </c>
      <c r="AR978" s="16" t="str">
        <f ca="1">IF(PaquetesTramos_estados_1[[#This Row],[estado_paquete]]="empaquetado","listo",TEXT((DAY(TODAY())-DAY(PaquetesTramos_estados_1[[#This Row],[pagado]])),"dd")&amp;" Dias")</f>
        <v>listo</v>
      </c>
      <c r="AS978" s="14" t="str">
        <f ca="1">IF(PaquetesTramos_estados_1[[#This Row],[estado_paquete]]="Empaquetado","listo",IF(NOW()&lt;PaquetesTramos_estados_1[[#This Row],[TimeLimite]],"Dentro de Tiempo","Fuera de Tiempo"))</f>
        <v>listo</v>
      </c>
      <c r="AT978" s="19" t="str">
        <f t="shared" si="15"/>
        <v>16:39</v>
      </c>
    </row>
    <row r="979" spans="1:46" x14ac:dyDescent="0.25">
      <c r="A979" s="14" t="s">
        <v>4139</v>
      </c>
      <c r="B979" s="14" t="s">
        <v>292</v>
      </c>
      <c r="C979" s="14" t="s">
        <v>71</v>
      </c>
      <c r="D979" s="14" t="s">
        <v>69</v>
      </c>
      <c r="E979" s="14" t="s">
        <v>70</v>
      </c>
      <c r="F979" s="14" t="s">
        <v>70</v>
      </c>
      <c r="G979" s="14" t="s">
        <v>35</v>
      </c>
      <c r="H979" s="14" t="s">
        <v>288</v>
      </c>
      <c r="I979" s="14" t="s">
        <v>288</v>
      </c>
      <c r="J979" s="15">
        <v>45443</v>
      </c>
      <c r="K979" s="14" t="s">
        <v>4140</v>
      </c>
      <c r="L979" s="16">
        <v>45439.723761574074</v>
      </c>
      <c r="M979" s="16">
        <v>45439.823935185188</v>
      </c>
      <c r="N979" s="16"/>
      <c r="O979" s="14" t="s">
        <v>288</v>
      </c>
      <c r="P979" s="14" t="s">
        <v>288</v>
      </c>
      <c r="Q979" s="14" t="s">
        <v>288</v>
      </c>
      <c r="R979" s="14" t="s">
        <v>288</v>
      </c>
      <c r="S979" s="14" t="s">
        <v>288</v>
      </c>
      <c r="T979" s="14" t="s">
        <v>292</v>
      </c>
      <c r="U979" s="14" t="s">
        <v>5</v>
      </c>
      <c r="V979" s="14" t="s">
        <v>6</v>
      </c>
      <c r="W979" s="14" t="s">
        <v>71</v>
      </c>
      <c r="X979" s="14" t="s">
        <v>69</v>
      </c>
      <c r="Y979" s="14" t="s">
        <v>70</v>
      </c>
      <c r="Z979" s="14" t="s">
        <v>70</v>
      </c>
      <c r="AA979" s="14" t="s">
        <v>7</v>
      </c>
      <c r="AB979" s="14" t="s">
        <v>4141</v>
      </c>
      <c r="AC979" s="14" t="s">
        <v>8</v>
      </c>
      <c r="AD979" s="14" t="s">
        <v>93</v>
      </c>
      <c r="AE979" s="14" t="s">
        <v>5</v>
      </c>
      <c r="AF979" s="14" t="s">
        <v>290</v>
      </c>
      <c r="AG979" s="14" t="s">
        <v>291</v>
      </c>
      <c r="AH979" s="14" t="s">
        <v>4142</v>
      </c>
      <c r="AI979">
        <v>46319075</v>
      </c>
      <c r="AJ979" s="16">
        <v>45439.723761574074</v>
      </c>
      <c r="AK979">
        <v>1</v>
      </c>
      <c r="AL979">
        <v>95.17</v>
      </c>
      <c r="AM979">
        <v>17.13</v>
      </c>
      <c r="AN979">
        <v>112.3</v>
      </c>
      <c r="AO979" s="14" t="e">
        <f>VLOOKUP(PaquetesTramos_estados_1[[#This Row],[tienda_stock]],#REF!,2,0)</f>
        <v>#REF!</v>
      </c>
      <c r="AP979" s="18">
        <v>1.0138888888888888</v>
      </c>
      <c r="AQ979" s="19" t="str">
        <f>IF(PaquetesTramos_estados_1[[#This Row],[estado_paquete]]="Empaquetado","listo",PaquetesTramos_estados_1[[#This Row],[pagado]]+(PaquetesTramos_estados_1[[#This Row],[Lead Time]]-1))</f>
        <v>listo</v>
      </c>
      <c r="AR979" s="16" t="str">
        <f ca="1">IF(PaquetesTramos_estados_1[[#This Row],[estado_paquete]]="empaquetado","listo",TEXT((DAY(TODAY())-DAY(PaquetesTramos_estados_1[[#This Row],[pagado]])),"dd")&amp;" Dias")</f>
        <v>listo</v>
      </c>
      <c r="AS979" s="14" t="str">
        <f ca="1">IF(PaquetesTramos_estados_1[[#This Row],[estado_paquete]]="Empaquetado","listo",IF(NOW()&lt;PaquetesTramos_estados_1[[#This Row],[TimeLimite]],"Dentro de Tiempo","Fuera de Tiempo"))</f>
        <v>listo</v>
      </c>
      <c r="AT979" s="19" t="str">
        <f t="shared" si="15"/>
        <v>17:22</v>
      </c>
    </row>
    <row r="980" spans="1:46" x14ac:dyDescent="0.25">
      <c r="A980" s="14" t="s">
        <v>4143</v>
      </c>
      <c r="B980" s="14" t="s">
        <v>292</v>
      </c>
      <c r="C980" s="14" t="s">
        <v>156</v>
      </c>
      <c r="D980" s="14" t="s">
        <v>46</v>
      </c>
      <c r="E980" s="14" t="s">
        <v>157</v>
      </c>
      <c r="F980" s="14" t="s">
        <v>158</v>
      </c>
      <c r="G980" s="14" t="s">
        <v>35</v>
      </c>
      <c r="H980" s="14" t="s">
        <v>288</v>
      </c>
      <c r="I980" s="14" t="s">
        <v>288</v>
      </c>
      <c r="J980" s="15">
        <v>45442</v>
      </c>
      <c r="K980" s="14" t="s">
        <v>4144</v>
      </c>
      <c r="L980" s="16">
        <v>45439.739560185182</v>
      </c>
      <c r="M980" s="16">
        <v>45439.845833333333</v>
      </c>
      <c r="N980" s="16"/>
      <c r="O980" s="14" t="s">
        <v>288</v>
      </c>
      <c r="P980" s="14" t="s">
        <v>288</v>
      </c>
      <c r="Q980" s="14" t="s">
        <v>288</v>
      </c>
      <c r="R980" s="14" t="s">
        <v>288</v>
      </c>
      <c r="S980" s="14" t="s">
        <v>288</v>
      </c>
      <c r="T980" s="14" t="s">
        <v>292</v>
      </c>
      <c r="U980" s="14" t="s">
        <v>5</v>
      </c>
      <c r="V980" s="14" t="s">
        <v>6</v>
      </c>
      <c r="W980" s="14" t="s">
        <v>156</v>
      </c>
      <c r="X980" s="14" t="s">
        <v>46</v>
      </c>
      <c r="Y980" s="14" t="s">
        <v>157</v>
      </c>
      <c r="Z980" s="14" t="s">
        <v>158</v>
      </c>
      <c r="AA980" s="14" t="s">
        <v>7</v>
      </c>
      <c r="AB980" s="14" t="s">
        <v>4145</v>
      </c>
      <c r="AC980" s="14" t="s">
        <v>8</v>
      </c>
      <c r="AD980" s="14" t="s">
        <v>9</v>
      </c>
      <c r="AE980" s="14" t="s">
        <v>156</v>
      </c>
      <c r="AF980" s="14" t="s">
        <v>290</v>
      </c>
      <c r="AG980" s="14" t="s">
        <v>291</v>
      </c>
      <c r="AH980" s="14" t="s">
        <v>4146</v>
      </c>
      <c r="AI980">
        <v>72361714</v>
      </c>
      <c r="AJ980" s="16">
        <v>45439.739560185182</v>
      </c>
      <c r="AK980">
        <v>1</v>
      </c>
      <c r="AL980">
        <v>255.51</v>
      </c>
      <c r="AM980">
        <v>45.99</v>
      </c>
      <c r="AN980">
        <v>301.5</v>
      </c>
      <c r="AO980" s="14" t="e">
        <f>VLOOKUP(PaquetesTramos_estados_1[[#This Row],[tienda_stock]],#REF!,2,0)</f>
        <v>#REF!</v>
      </c>
      <c r="AP980" s="18">
        <v>1.0138888888888888</v>
      </c>
      <c r="AQ980" s="19" t="str">
        <f>IF(PaquetesTramos_estados_1[[#This Row],[estado_paquete]]="Empaquetado","listo",PaquetesTramos_estados_1[[#This Row],[pagado]]+(PaquetesTramos_estados_1[[#This Row],[Lead Time]]-1))</f>
        <v>listo</v>
      </c>
      <c r="AR980" s="16" t="str">
        <f ca="1">IF(PaquetesTramos_estados_1[[#This Row],[estado_paquete]]="empaquetado","listo",TEXT((DAY(TODAY())-DAY(PaquetesTramos_estados_1[[#This Row],[pagado]])),"dd")&amp;" Dias")</f>
        <v>listo</v>
      </c>
      <c r="AS980" s="14" t="str">
        <f ca="1">IF(PaquetesTramos_estados_1[[#This Row],[estado_paquete]]="Empaquetado","listo",IF(NOW()&lt;PaquetesTramos_estados_1[[#This Row],[TimeLimite]],"Dentro de Tiempo","Fuera de Tiempo"))</f>
        <v>listo</v>
      </c>
      <c r="AT980" s="19" t="str">
        <f t="shared" si="15"/>
        <v>17:44</v>
      </c>
    </row>
    <row r="981" spans="1:46" x14ac:dyDescent="0.25">
      <c r="A981" s="14" t="s">
        <v>4147</v>
      </c>
      <c r="B981" s="14" t="s">
        <v>292</v>
      </c>
      <c r="C981" s="14" t="s">
        <v>80</v>
      </c>
      <c r="D981" s="14" t="s">
        <v>81</v>
      </c>
      <c r="E981" s="14" t="s">
        <v>82</v>
      </c>
      <c r="F981" s="14" t="s">
        <v>82</v>
      </c>
      <c r="G981" s="14" t="s">
        <v>35</v>
      </c>
      <c r="H981" s="14" t="s">
        <v>288</v>
      </c>
      <c r="I981" s="14" t="s">
        <v>288</v>
      </c>
      <c r="J981" s="15">
        <v>45443</v>
      </c>
      <c r="K981" s="14" t="s">
        <v>4148</v>
      </c>
      <c r="L981" s="16">
        <v>45439.751585648148</v>
      </c>
      <c r="M981" s="16">
        <v>45440.307187500002</v>
      </c>
      <c r="N981" s="16"/>
      <c r="O981" s="14" t="s">
        <v>288</v>
      </c>
      <c r="P981" s="14" t="s">
        <v>288</v>
      </c>
      <c r="Q981" s="14" t="s">
        <v>288</v>
      </c>
      <c r="R981" s="14" t="s">
        <v>288</v>
      </c>
      <c r="S981" s="14" t="s">
        <v>288</v>
      </c>
      <c r="T981" s="14" t="s">
        <v>292</v>
      </c>
      <c r="U981" s="14" t="s">
        <v>5</v>
      </c>
      <c r="V981" s="14" t="s">
        <v>6</v>
      </c>
      <c r="W981" s="14" t="s">
        <v>80</v>
      </c>
      <c r="X981" s="14" t="s">
        <v>81</v>
      </c>
      <c r="Y981" s="14" t="s">
        <v>82</v>
      </c>
      <c r="Z981" s="14" t="s">
        <v>82</v>
      </c>
      <c r="AA981" s="14" t="s">
        <v>7</v>
      </c>
      <c r="AB981" s="14" t="s">
        <v>4149</v>
      </c>
      <c r="AC981" s="14" t="s">
        <v>8</v>
      </c>
      <c r="AD981" s="14" t="s">
        <v>9</v>
      </c>
      <c r="AE981" s="14" t="s">
        <v>80</v>
      </c>
      <c r="AF981" s="14" t="s">
        <v>290</v>
      </c>
      <c r="AG981" s="14" t="s">
        <v>291</v>
      </c>
      <c r="AH981" s="14" t="s">
        <v>4150</v>
      </c>
      <c r="AI981">
        <v>18174598</v>
      </c>
      <c r="AJ981" s="16">
        <v>45439.751585648148</v>
      </c>
      <c r="AK981">
        <v>1</v>
      </c>
      <c r="AL981">
        <v>199.32</v>
      </c>
      <c r="AM981">
        <v>35.880000000000003</v>
      </c>
      <c r="AN981">
        <v>235.2</v>
      </c>
      <c r="AO981" s="14" t="e">
        <f>VLOOKUP(PaquetesTramos_estados_1[[#This Row],[tienda_stock]],#REF!,2,0)</f>
        <v>#REF!</v>
      </c>
      <c r="AP981" s="18">
        <v>1.0138888888888888</v>
      </c>
      <c r="AQ981" s="19" t="str">
        <f>IF(PaquetesTramos_estados_1[[#This Row],[estado_paquete]]="Empaquetado","listo",PaquetesTramos_estados_1[[#This Row],[pagado]]+(PaquetesTramos_estados_1[[#This Row],[Lead Time]]-1))</f>
        <v>listo</v>
      </c>
      <c r="AR981" s="16" t="str">
        <f ca="1">IF(PaquetesTramos_estados_1[[#This Row],[estado_paquete]]="empaquetado","listo",TEXT((DAY(TODAY())-DAY(PaquetesTramos_estados_1[[#This Row],[pagado]])),"dd")&amp;" Dias")</f>
        <v>listo</v>
      </c>
      <c r="AS981" s="14" t="str">
        <f ca="1">IF(PaquetesTramos_estados_1[[#This Row],[estado_paquete]]="Empaquetado","listo",IF(NOW()&lt;PaquetesTramos_estados_1[[#This Row],[TimeLimite]],"Dentro de Tiempo","Fuera de Tiempo"))</f>
        <v>listo</v>
      </c>
      <c r="AT981" s="19" t="str">
        <f t="shared" si="15"/>
        <v>18:02</v>
      </c>
    </row>
    <row r="982" spans="1:46" x14ac:dyDescent="0.25">
      <c r="A982" s="14" t="s">
        <v>4151</v>
      </c>
      <c r="B982" s="14" t="s">
        <v>20</v>
      </c>
      <c r="C982" s="14" t="s">
        <v>71</v>
      </c>
      <c r="D982" s="14" t="s">
        <v>69</v>
      </c>
      <c r="E982" s="14" t="s">
        <v>70</v>
      </c>
      <c r="F982" s="14" t="s">
        <v>70</v>
      </c>
      <c r="G982" s="14" t="s">
        <v>35</v>
      </c>
      <c r="H982" s="14" t="s">
        <v>288</v>
      </c>
      <c r="I982" s="14" t="s">
        <v>288</v>
      </c>
      <c r="J982" s="15">
        <v>45443</v>
      </c>
      <c r="K982" s="14" t="s">
        <v>4152</v>
      </c>
      <c r="L982" s="16">
        <v>45439.767199074071</v>
      </c>
      <c r="M982" s="16"/>
      <c r="N982" s="16"/>
      <c r="O982" s="14" t="s">
        <v>288</v>
      </c>
      <c r="P982" s="14" t="s">
        <v>288</v>
      </c>
      <c r="Q982" s="14" t="s">
        <v>288</v>
      </c>
      <c r="R982" s="14" t="s">
        <v>288</v>
      </c>
      <c r="S982" s="14" t="s">
        <v>288</v>
      </c>
      <c r="T982" s="14" t="s">
        <v>20</v>
      </c>
      <c r="U982" s="14" t="s">
        <v>5</v>
      </c>
      <c r="V982" s="14" t="s">
        <v>6</v>
      </c>
      <c r="W982" s="14" t="s">
        <v>71</v>
      </c>
      <c r="X982" s="14" t="s">
        <v>69</v>
      </c>
      <c r="Y982" s="14" t="s">
        <v>70</v>
      </c>
      <c r="Z982" s="14" t="s">
        <v>70</v>
      </c>
      <c r="AA982" s="14" t="s">
        <v>7</v>
      </c>
      <c r="AB982" s="14" t="s">
        <v>4153</v>
      </c>
      <c r="AC982" s="14" t="s">
        <v>8</v>
      </c>
      <c r="AD982" s="14" t="s">
        <v>10</v>
      </c>
      <c r="AE982" s="14" t="s">
        <v>5</v>
      </c>
      <c r="AF982" s="14" t="s">
        <v>290</v>
      </c>
      <c r="AG982" s="14" t="s">
        <v>291</v>
      </c>
      <c r="AH982" s="14" t="s">
        <v>4154</v>
      </c>
      <c r="AI982">
        <v>42555842</v>
      </c>
      <c r="AJ982" s="16">
        <v>45439.767199074071</v>
      </c>
      <c r="AK982">
        <v>1</v>
      </c>
      <c r="AL982">
        <v>39.49</v>
      </c>
      <c r="AM982">
        <v>7.11</v>
      </c>
      <c r="AN982">
        <v>46.6</v>
      </c>
      <c r="AO982" s="14" t="e">
        <f>VLOOKUP(PaquetesTramos_estados_1[[#This Row],[tienda_stock]],#REF!,2,0)</f>
        <v>#REF!</v>
      </c>
      <c r="AP982" s="18">
        <v>1.0138888888888888</v>
      </c>
      <c r="AQ982" s="19">
        <f>IF(PaquetesTramos_estados_1[[#This Row],[estado_paquete]]="Empaquetado","listo",PaquetesTramos_estados_1[[#This Row],[pagado]]+(PaquetesTramos_estados_1[[#This Row],[Lead Time]]-1))</f>
        <v>45439.781087962961</v>
      </c>
      <c r="AR982" s="16" t="e">
        <f ca="1">IF(PaquetesTramos_estados_1[[#This Row],[estado_paquete]]="empaquetado","listo",TEXT((DAY(TODAY())-DAY(PaquetesTramos_estados_1[[#This Row],[pagado]])),"dd")&amp;" Dias")</f>
        <v>#VALUE!</v>
      </c>
      <c r="AS9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982" s="19" t="str">
        <f t="shared" si="15"/>
        <v>18:24</v>
      </c>
    </row>
    <row r="983" spans="1:46" x14ac:dyDescent="0.25">
      <c r="A983" s="14" t="s">
        <v>4155</v>
      </c>
      <c r="B983" s="14" t="s">
        <v>17</v>
      </c>
      <c r="C983" s="14" t="s">
        <v>154</v>
      </c>
      <c r="D983" s="14" t="s">
        <v>91</v>
      </c>
      <c r="E983" s="14" t="s">
        <v>91</v>
      </c>
      <c r="F983" s="14" t="s">
        <v>91</v>
      </c>
      <c r="G983" s="14" t="s">
        <v>30</v>
      </c>
      <c r="H983" s="14" t="s">
        <v>288</v>
      </c>
      <c r="I983" s="14" t="s">
        <v>288</v>
      </c>
      <c r="J983" s="15">
        <v>45448</v>
      </c>
      <c r="K983" s="14" t="s">
        <v>4156</v>
      </c>
      <c r="L983" s="16">
        <v>45439.769259259258</v>
      </c>
      <c r="M983" s="16"/>
      <c r="N983" s="16"/>
      <c r="O983" s="14" t="s">
        <v>288</v>
      </c>
      <c r="P983" s="14" t="s">
        <v>288</v>
      </c>
      <c r="Q983" s="14" t="s">
        <v>288</v>
      </c>
      <c r="R983" s="14" t="s">
        <v>288</v>
      </c>
      <c r="S983" s="14" t="s">
        <v>288</v>
      </c>
      <c r="T983" s="14" t="s">
        <v>17</v>
      </c>
      <c r="U983" s="14" t="s">
        <v>34</v>
      </c>
      <c r="V983" s="14" t="s">
        <v>6</v>
      </c>
      <c r="W983" s="14" t="s">
        <v>154</v>
      </c>
      <c r="X983" s="14" t="s">
        <v>91</v>
      </c>
      <c r="Y983" s="14" t="s">
        <v>91</v>
      </c>
      <c r="Z983" s="14" t="s">
        <v>91</v>
      </c>
      <c r="AA983" s="14" t="s">
        <v>7</v>
      </c>
      <c r="AB983" s="14" t="s">
        <v>4157</v>
      </c>
      <c r="AC983" s="14" t="s">
        <v>8</v>
      </c>
      <c r="AD983" s="14" t="s">
        <v>10</v>
      </c>
      <c r="AE983" s="14" t="s">
        <v>5</v>
      </c>
      <c r="AF983" s="14" t="s">
        <v>290</v>
      </c>
      <c r="AG983" s="14" t="s">
        <v>291</v>
      </c>
      <c r="AH983" s="14" t="s">
        <v>4158</v>
      </c>
      <c r="AI983">
        <v>47402369</v>
      </c>
      <c r="AJ983" s="16">
        <v>45439.769259259258</v>
      </c>
      <c r="AK983">
        <v>1</v>
      </c>
      <c r="AL983">
        <v>37.96</v>
      </c>
      <c r="AM983">
        <v>6.84</v>
      </c>
      <c r="AN983">
        <v>44.8</v>
      </c>
      <c r="AO983" s="14" t="e">
        <f>VLOOKUP(PaquetesTramos_estados_1[[#This Row],[tienda_stock]],#REF!,2,0)</f>
        <v>#REF!</v>
      </c>
      <c r="AP983" s="18">
        <v>1.0138888888888888</v>
      </c>
      <c r="AQ983" s="19">
        <f>IF(PaquetesTramos_estados_1[[#This Row],[estado_paquete]]="Empaquetado","listo",PaquetesTramos_estados_1[[#This Row],[pagado]]+(PaquetesTramos_estados_1[[#This Row],[Lead Time]]-1))</f>
        <v>45439.783148148148</v>
      </c>
      <c r="AR983" s="16" t="e">
        <f ca="1">IF(PaquetesTramos_estados_1[[#This Row],[estado_paquete]]="empaquetado","listo",TEXT((DAY(TODAY())-DAY(PaquetesTramos_estados_1[[#This Row],[pagado]])),"dd")&amp;" Dias")</f>
        <v>#VALUE!</v>
      </c>
      <c r="AS983" s="14" t="str">
        <f ca="1">IF(PaquetesTramos_estados_1[[#This Row],[estado_paquete]]="Empaquetado","listo",IF(NOW()&lt;PaquetesTramos_estados_1[[#This Row],[TimeLimite]],"Dentro de Tiempo","Fuera de Tiempo"))</f>
        <v>Fuera de Tiempo</v>
      </c>
      <c r="AT983" s="19" t="str">
        <f t="shared" si="15"/>
        <v>18:27</v>
      </c>
    </row>
    <row r="984" spans="1:46" x14ac:dyDescent="0.25">
      <c r="A984" s="14" t="s">
        <v>4159</v>
      </c>
      <c r="B984" s="14" t="s">
        <v>292</v>
      </c>
      <c r="C984" s="14" t="s">
        <v>5</v>
      </c>
      <c r="D984" s="14" t="s">
        <v>1</v>
      </c>
      <c r="E984" s="14" t="s">
        <v>1</v>
      </c>
      <c r="F984" s="14" t="s">
        <v>19</v>
      </c>
      <c r="G984" s="14" t="s">
        <v>437</v>
      </c>
      <c r="H984" s="14" t="s">
        <v>288</v>
      </c>
      <c r="I984" s="14" t="s">
        <v>288</v>
      </c>
      <c r="J984" s="15">
        <v>45441</v>
      </c>
      <c r="K984" s="14" t="s">
        <v>4160</v>
      </c>
      <c r="L984" s="16">
        <v>45439.775717592594</v>
      </c>
      <c r="M984" s="16">
        <v>45439.796030092592</v>
      </c>
      <c r="N984" s="16"/>
      <c r="O984" s="14" t="s">
        <v>288</v>
      </c>
      <c r="P984" s="14" t="s">
        <v>288</v>
      </c>
      <c r="Q984" s="14" t="s">
        <v>288</v>
      </c>
      <c r="R984" s="14" t="s">
        <v>288</v>
      </c>
      <c r="S984" s="14" t="s">
        <v>288</v>
      </c>
      <c r="T984" s="14" t="s">
        <v>292</v>
      </c>
      <c r="U984" s="14" t="s">
        <v>182</v>
      </c>
      <c r="V984" s="14" t="s">
        <v>6</v>
      </c>
      <c r="W984" s="14" t="s">
        <v>293</v>
      </c>
      <c r="X984" s="14" t="s">
        <v>1</v>
      </c>
      <c r="Y984" s="14" t="s">
        <v>1</v>
      </c>
      <c r="Z984" s="14" t="s">
        <v>128</v>
      </c>
      <c r="AA984" s="14" t="s">
        <v>7</v>
      </c>
      <c r="AB984" s="14" t="s">
        <v>4161</v>
      </c>
      <c r="AC984" s="14" t="s">
        <v>8</v>
      </c>
      <c r="AD984" s="14" t="s">
        <v>27</v>
      </c>
      <c r="AE984" s="14" t="s">
        <v>5</v>
      </c>
      <c r="AF984" s="14" t="s">
        <v>290</v>
      </c>
      <c r="AG984" s="14" t="s">
        <v>291</v>
      </c>
      <c r="AH984" s="14" t="s">
        <v>4162</v>
      </c>
      <c r="AI984">
        <v>72371893</v>
      </c>
      <c r="AJ984" s="16">
        <v>45439.775717592594</v>
      </c>
      <c r="AK984">
        <v>2</v>
      </c>
      <c r="AL984">
        <v>121.7</v>
      </c>
      <c r="AM984">
        <v>21.9</v>
      </c>
      <c r="AN984">
        <v>143.6</v>
      </c>
      <c r="AO984" s="14" t="e">
        <f>VLOOKUP(PaquetesTramos_estados_1[[#This Row],[tienda_stock]],#REF!,2,0)</f>
        <v>#REF!</v>
      </c>
      <c r="AP984" s="18">
        <v>1.0138888888888888</v>
      </c>
      <c r="AQ984" s="19" t="str">
        <f>IF(PaquetesTramos_estados_1[[#This Row],[estado_paquete]]="Empaquetado","listo",PaquetesTramos_estados_1[[#This Row],[pagado]]+(PaquetesTramos_estados_1[[#This Row],[Lead Time]]-1))</f>
        <v>listo</v>
      </c>
      <c r="AR984" s="16" t="str">
        <f ca="1">IF(PaquetesTramos_estados_1[[#This Row],[estado_paquete]]="empaquetado","listo",TEXT((DAY(TODAY())-DAY(PaquetesTramos_estados_1[[#This Row],[pagado]])),"dd")&amp;" Dias")</f>
        <v>listo</v>
      </c>
      <c r="AS984" s="14" t="str">
        <f ca="1">IF(PaquetesTramos_estados_1[[#This Row],[estado_paquete]]="Empaquetado","listo",IF(NOW()&lt;PaquetesTramos_estados_1[[#This Row],[TimeLimite]],"Dentro de Tiempo","Fuera de Tiempo"))</f>
        <v>listo</v>
      </c>
      <c r="AT984" s="19" t="str">
        <f t="shared" si="15"/>
        <v>18:37</v>
      </c>
    </row>
    <row r="985" spans="1:46" x14ac:dyDescent="0.25">
      <c r="A985" s="14" t="s">
        <v>4163</v>
      </c>
      <c r="B985" s="14" t="s">
        <v>292</v>
      </c>
      <c r="C985" s="14" t="s">
        <v>153</v>
      </c>
      <c r="D985" s="14" t="s">
        <v>91</v>
      </c>
      <c r="E985" s="14" t="s">
        <v>91</v>
      </c>
      <c r="F985" s="14" t="s">
        <v>309</v>
      </c>
      <c r="G985" s="14" t="s">
        <v>35</v>
      </c>
      <c r="H985" s="14" t="s">
        <v>288</v>
      </c>
      <c r="I985" s="14" t="s">
        <v>288</v>
      </c>
      <c r="J985" s="15">
        <v>45443</v>
      </c>
      <c r="K985" s="14" t="s">
        <v>4164</v>
      </c>
      <c r="L985" s="16">
        <v>45439.845949074072</v>
      </c>
      <c r="M985" s="16">
        <v>45440.232233796298</v>
      </c>
      <c r="N985" s="16"/>
      <c r="O985" s="14" t="s">
        <v>288</v>
      </c>
      <c r="P985" s="14" t="s">
        <v>288</v>
      </c>
      <c r="Q985" s="14" t="s">
        <v>288</v>
      </c>
      <c r="R985" s="14" t="s">
        <v>288</v>
      </c>
      <c r="S985" s="14" t="s">
        <v>288</v>
      </c>
      <c r="T985" s="14" t="s">
        <v>292</v>
      </c>
      <c r="U985" s="14" t="s">
        <v>5</v>
      </c>
      <c r="V985" s="14" t="s">
        <v>6</v>
      </c>
      <c r="W985" s="14" t="s">
        <v>153</v>
      </c>
      <c r="X985" s="14" t="s">
        <v>91</v>
      </c>
      <c r="Y985" s="14" t="s">
        <v>91</v>
      </c>
      <c r="Z985" s="14" t="s">
        <v>309</v>
      </c>
      <c r="AA985" s="14" t="s">
        <v>7</v>
      </c>
      <c r="AB985" s="14" t="s">
        <v>4165</v>
      </c>
      <c r="AC985" s="14" t="s">
        <v>8</v>
      </c>
      <c r="AD985" s="14" t="s">
        <v>27</v>
      </c>
      <c r="AE985" s="14" t="s">
        <v>5</v>
      </c>
      <c r="AF985" s="14" t="s">
        <v>290</v>
      </c>
      <c r="AG985" s="14" t="s">
        <v>291</v>
      </c>
      <c r="AH985" s="14" t="s">
        <v>4166</v>
      </c>
      <c r="AI985">
        <v>41007269</v>
      </c>
      <c r="AJ985" s="16">
        <v>45439.845949074072</v>
      </c>
      <c r="AK985">
        <v>1</v>
      </c>
      <c r="AL985">
        <v>37.96</v>
      </c>
      <c r="AM985">
        <v>6.84</v>
      </c>
      <c r="AN985">
        <v>44.8</v>
      </c>
      <c r="AO985" s="14" t="e">
        <f>VLOOKUP(PaquetesTramos_estados_1[[#This Row],[tienda_stock]],#REF!,2,0)</f>
        <v>#REF!</v>
      </c>
      <c r="AP985" s="18">
        <v>1.0138888888888888</v>
      </c>
      <c r="AQ985" s="19" t="str">
        <f>IF(PaquetesTramos_estados_1[[#This Row],[estado_paquete]]="Empaquetado","listo",PaquetesTramos_estados_1[[#This Row],[pagado]]+(PaquetesTramos_estados_1[[#This Row],[Lead Time]]-1))</f>
        <v>listo</v>
      </c>
      <c r="AR985" s="16" t="str">
        <f ca="1">IF(PaquetesTramos_estados_1[[#This Row],[estado_paquete]]="empaquetado","listo",TEXT((DAY(TODAY())-DAY(PaquetesTramos_estados_1[[#This Row],[pagado]])),"dd")&amp;" Dias")</f>
        <v>listo</v>
      </c>
      <c r="AS985" s="14" t="str">
        <f ca="1">IF(PaquetesTramos_estados_1[[#This Row],[estado_paquete]]="Empaquetado","listo",IF(NOW()&lt;PaquetesTramos_estados_1[[#This Row],[TimeLimite]],"Dentro de Tiempo","Fuera de Tiempo"))</f>
        <v>listo</v>
      </c>
      <c r="AT985" s="19" t="str">
        <f t="shared" si="15"/>
        <v>20:18</v>
      </c>
    </row>
    <row r="986" spans="1:46" x14ac:dyDescent="0.25">
      <c r="A986" s="14" t="s">
        <v>4167</v>
      </c>
      <c r="B986" s="14" t="s">
        <v>20</v>
      </c>
      <c r="C986" s="14" t="s">
        <v>63</v>
      </c>
      <c r="D986" s="14" t="s">
        <v>64</v>
      </c>
      <c r="E986" s="14" t="s">
        <v>65</v>
      </c>
      <c r="F986" s="14" t="s">
        <v>66</v>
      </c>
      <c r="G986" s="14" t="s">
        <v>35</v>
      </c>
      <c r="H986" s="14" t="s">
        <v>288</v>
      </c>
      <c r="I986" s="14" t="s">
        <v>288</v>
      </c>
      <c r="J986" s="15">
        <v>45443</v>
      </c>
      <c r="K986" s="14" t="s">
        <v>4168</v>
      </c>
      <c r="L986" s="16">
        <v>45439.975115740737</v>
      </c>
      <c r="M986" s="16"/>
      <c r="N986" s="16"/>
      <c r="O986" s="14" t="s">
        <v>288</v>
      </c>
      <c r="P986" s="14" t="s">
        <v>288</v>
      </c>
      <c r="Q986" s="14" t="s">
        <v>288</v>
      </c>
      <c r="R986" s="14" t="s">
        <v>288</v>
      </c>
      <c r="S986" s="14" t="s">
        <v>288</v>
      </c>
      <c r="T986" s="14" t="s">
        <v>20</v>
      </c>
      <c r="U986" s="14" t="s">
        <v>5</v>
      </c>
      <c r="V986" s="14" t="s">
        <v>6</v>
      </c>
      <c r="W986" s="14" t="s">
        <v>63</v>
      </c>
      <c r="X986" s="14" t="s">
        <v>64</v>
      </c>
      <c r="Y986" s="14" t="s">
        <v>65</v>
      </c>
      <c r="Z986" s="14" t="s">
        <v>66</v>
      </c>
      <c r="AA986" s="14" t="s">
        <v>7</v>
      </c>
      <c r="AB986" s="14" t="s">
        <v>4169</v>
      </c>
      <c r="AC986" s="14" t="s">
        <v>8</v>
      </c>
      <c r="AD986" s="14" t="s">
        <v>32</v>
      </c>
      <c r="AE986" s="14" t="s">
        <v>5</v>
      </c>
      <c r="AF986" s="14" t="s">
        <v>290</v>
      </c>
      <c r="AG986" s="14" t="s">
        <v>291</v>
      </c>
      <c r="AH986" s="14" t="s">
        <v>4170</v>
      </c>
      <c r="AI986">
        <v>32910416</v>
      </c>
      <c r="AJ986" s="16">
        <v>45439.975115740737</v>
      </c>
      <c r="AK986">
        <v>2</v>
      </c>
      <c r="AL986">
        <v>181.95</v>
      </c>
      <c r="AM986">
        <v>32.75</v>
      </c>
      <c r="AN986">
        <v>214.7</v>
      </c>
      <c r="AO986" s="14" t="e">
        <f>VLOOKUP(PaquetesTramos_estados_1[[#This Row],[tienda_stock]],#REF!,2,0)</f>
        <v>#REF!</v>
      </c>
      <c r="AP986" s="18">
        <v>1.0138888888888888</v>
      </c>
      <c r="AQ986" s="19">
        <f>IF(PaquetesTramos_estados_1[[#This Row],[estado_paquete]]="Empaquetado","listo",PaquetesTramos_estados_1[[#This Row],[pagado]]+(PaquetesTramos_estados_1[[#This Row],[Lead Time]]-1))</f>
        <v>45439.989004629628</v>
      </c>
      <c r="AR986" s="16" t="e">
        <f ca="1">IF(PaquetesTramos_estados_1[[#This Row],[estado_paquete]]="empaquetado","listo",TEXT((DAY(TODAY())-DAY(PaquetesTramos_estados_1[[#This Row],[pagado]])),"dd")&amp;" Dias")</f>
        <v>#VALUE!</v>
      </c>
      <c r="AS9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986" s="19" t="str">
        <f t="shared" si="15"/>
        <v>23:24</v>
      </c>
    </row>
    <row r="987" spans="1:46" x14ac:dyDescent="0.25">
      <c r="A987" s="14" t="s">
        <v>4171</v>
      </c>
      <c r="B987" s="14" t="s">
        <v>292</v>
      </c>
      <c r="C987" s="14" t="s">
        <v>42</v>
      </c>
      <c r="D987" s="14" t="s">
        <v>29</v>
      </c>
      <c r="E987" s="14" t="s">
        <v>29</v>
      </c>
      <c r="F987" s="14" t="s">
        <v>29</v>
      </c>
      <c r="G987" s="14" t="s">
        <v>35</v>
      </c>
      <c r="H987" s="14" t="s">
        <v>288</v>
      </c>
      <c r="I987" s="14" t="s">
        <v>288</v>
      </c>
      <c r="J987" s="15">
        <v>45443</v>
      </c>
      <c r="K987" s="14" t="s">
        <v>4172</v>
      </c>
      <c r="L987" s="16">
        <v>45439.987997685188</v>
      </c>
      <c r="M987" s="16">
        <v>45440.308946759258</v>
      </c>
      <c r="N987" s="16"/>
      <c r="O987" s="14" t="s">
        <v>288</v>
      </c>
      <c r="P987" s="14" t="s">
        <v>288</v>
      </c>
      <c r="Q987" s="14" t="s">
        <v>288</v>
      </c>
      <c r="R987" s="14" t="s">
        <v>288</v>
      </c>
      <c r="S987" s="14" t="s">
        <v>288</v>
      </c>
      <c r="T987" s="14" t="s">
        <v>292</v>
      </c>
      <c r="U987" s="14" t="s">
        <v>5</v>
      </c>
      <c r="V987" s="14" t="s">
        <v>6</v>
      </c>
      <c r="W987" s="14" t="s">
        <v>42</v>
      </c>
      <c r="X987" s="14" t="s">
        <v>29</v>
      </c>
      <c r="Y987" s="14" t="s">
        <v>29</v>
      </c>
      <c r="Z987" s="14" t="s">
        <v>29</v>
      </c>
      <c r="AA987" s="14" t="s">
        <v>7</v>
      </c>
      <c r="AB987" s="14" t="s">
        <v>4173</v>
      </c>
      <c r="AC987" s="14" t="s">
        <v>8</v>
      </c>
      <c r="AD987" s="14" t="s">
        <v>27</v>
      </c>
      <c r="AE987" s="14" t="s">
        <v>5</v>
      </c>
      <c r="AF987" s="14" t="s">
        <v>290</v>
      </c>
      <c r="AG987" s="14" t="s">
        <v>291</v>
      </c>
      <c r="AH987" s="14" t="s">
        <v>4174</v>
      </c>
      <c r="AI987">
        <v>75195938</v>
      </c>
      <c r="AJ987" s="16">
        <v>45439.987997685188</v>
      </c>
      <c r="AK987">
        <v>1</v>
      </c>
      <c r="AL987">
        <v>165.08</v>
      </c>
      <c r="AM987">
        <v>29.72</v>
      </c>
      <c r="AN987">
        <v>194.8</v>
      </c>
      <c r="AO987" s="14" t="e">
        <f>VLOOKUP(PaquetesTramos_estados_1[[#This Row],[tienda_stock]],#REF!,2,0)</f>
        <v>#REF!</v>
      </c>
      <c r="AP987" s="18">
        <v>1.0138888888888888</v>
      </c>
      <c r="AQ987" s="19" t="str">
        <f>IF(PaquetesTramos_estados_1[[#This Row],[estado_paquete]]="Empaquetado","listo",PaquetesTramos_estados_1[[#This Row],[pagado]]+(PaquetesTramos_estados_1[[#This Row],[Lead Time]]-1))</f>
        <v>listo</v>
      </c>
      <c r="AR987" s="16" t="str">
        <f ca="1">IF(PaquetesTramos_estados_1[[#This Row],[estado_paquete]]="empaquetado","listo",TEXT((DAY(TODAY())-DAY(PaquetesTramos_estados_1[[#This Row],[pagado]])),"dd")&amp;" Dias")</f>
        <v>listo</v>
      </c>
      <c r="AS987" s="14" t="str">
        <f ca="1">IF(PaquetesTramos_estados_1[[#This Row],[estado_paquete]]="Empaquetado","listo",IF(NOW()&lt;PaquetesTramos_estados_1[[#This Row],[TimeLimite]],"Dentro de Tiempo","Fuera de Tiempo"))</f>
        <v>listo</v>
      </c>
      <c r="AT987" s="19" t="str">
        <f t="shared" si="15"/>
        <v>23:42</v>
      </c>
    </row>
    <row r="988" spans="1:46" x14ac:dyDescent="0.25">
      <c r="A988" s="14" t="s">
        <v>4175</v>
      </c>
      <c r="B988" s="14" t="s">
        <v>17</v>
      </c>
      <c r="C988" s="14" t="s">
        <v>288</v>
      </c>
      <c r="D988" s="14" t="s">
        <v>163</v>
      </c>
      <c r="E988" s="14" t="s">
        <v>164</v>
      </c>
      <c r="F988" s="14" t="s">
        <v>164</v>
      </c>
      <c r="G988" s="14" t="s">
        <v>494</v>
      </c>
      <c r="H988" s="14" t="s">
        <v>288</v>
      </c>
      <c r="I988" s="14" t="s">
        <v>288</v>
      </c>
      <c r="J988" s="15">
        <v>45443</v>
      </c>
      <c r="K988" s="14" t="s">
        <v>4176</v>
      </c>
      <c r="L988" s="16">
        <v>45440.126631944448</v>
      </c>
      <c r="M988" s="16"/>
      <c r="N988" s="16"/>
      <c r="O988" s="14" t="s">
        <v>288</v>
      </c>
      <c r="P988" s="14" t="s">
        <v>288</v>
      </c>
      <c r="Q988" s="14" t="s">
        <v>288</v>
      </c>
      <c r="R988" s="14" t="s">
        <v>288</v>
      </c>
      <c r="S988" s="14" t="s">
        <v>288</v>
      </c>
      <c r="T988" s="14" t="s">
        <v>17</v>
      </c>
      <c r="U988" s="14" t="s">
        <v>5</v>
      </c>
      <c r="V988" s="14" t="s">
        <v>87</v>
      </c>
      <c r="W988" s="14" t="s">
        <v>288</v>
      </c>
      <c r="X988" s="14" t="s">
        <v>288</v>
      </c>
      <c r="Y988" s="14" t="s">
        <v>288</v>
      </c>
      <c r="Z988" s="14" t="s">
        <v>288</v>
      </c>
      <c r="AA988" s="14" t="s">
        <v>7</v>
      </c>
      <c r="AB988" s="14" t="s">
        <v>4177</v>
      </c>
      <c r="AC988" s="14" t="s">
        <v>8</v>
      </c>
      <c r="AD988" s="14" t="s">
        <v>27</v>
      </c>
      <c r="AE988" s="14" t="s">
        <v>5</v>
      </c>
      <c r="AF988" s="14" t="s">
        <v>290</v>
      </c>
      <c r="AG988" s="14" t="s">
        <v>291</v>
      </c>
      <c r="AH988" s="14" t="s">
        <v>4178</v>
      </c>
      <c r="AI988">
        <v>44166151</v>
      </c>
      <c r="AJ988" s="16">
        <v>45440.126631944448</v>
      </c>
      <c r="AK988">
        <v>1</v>
      </c>
      <c r="AL988">
        <v>42.2</v>
      </c>
      <c r="AM988">
        <v>7.6</v>
      </c>
      <c r="AN988">
        <v>49.8</v>
      </c>
      <c r="AO988" s="14" t="e">
        <f>VLOOKUP(PaquetesTramos_estados_1[[#This Row],[tienda_stock]],#REF!,2,0)</f>
        <v>#REF!</v>
      </c>
      <c r="AP988" s="18">
        <v>1.0138888888888888</v>
      </c>
      <c r="AQ988" s="19">
        <f>IF(PaquetesTramos_estados_1[[#This Row],[estado_paquete]]="Empaquetado","listo",PaquetesTramos_estados_1[[#This Row],[pagado]]+(PaquetesTramos_estados_1[[#This Row],[Lead Time]]-1))</f>
        <v>45440.140520833338</v>
      </c>
      <c r="AR988" s="16" t="e">
        <f ca="1">IF(PaquetesTramos_estados_1[[#This Row],[estado_paquete]]="empaquetado","listo",TEXT((DAY(TODAY())-DAY(PaquetesTramos_estados_1[[#This Row],[pagado]])),"dd")&amp;" Dias")</f>
        <v>#VALUE!</v>
      </c>
      <c r="AS9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988" s="19" t="str">
        <f t="shared" si="15"/>
        <v>03:02</v>
      </c>
    </row>
    <row r="989" spans="1:46" x14ac:dyDescent="0.25">
      <c r="A989" s="14" t="s">
        <v>4179</v>
      </c>
      <c r="B989" s="14" t="s">
        <v>292</v>
      </c>
      <c r="C989" s="14" t="s">
        <v>126</v>
      </c>
      <c r="D989" s="14" t="s">
        <v>91</v>
      </c>
      <c r="E989" s="14" t="s">
        <v>91</v>
      </c>
      <c r="F989" s="14" t="s">
        <v>91</v>
      </c>
      <c r="G989" s="14" t="s">
        <v>3</v>
      </c>
      <c r="H989" s="14" t="s">
        <v>288</v>
      </c>
      <c r="I989" s="14" t="s">
        <v>288</v>
      </c>
      <c r="J989" s="15">
        <v>45440</v>
      </c>
      <c r="K989" s="14" t="s">
        <v>4180</v>
      </c>
      <c r="L989" s="16">
        <v>45438.554942129631</v>
      </c>
      <c r="M989" s="16">
        <v>45438.596400462964</v>
      </c>
      <c r="N989" s="16"/>
      <c r="O989" s="14" t="s">
        <v>288</v>
      </c>
      <c r="P989" s="14" t="s">
        <v>288</v>
      </c>
      <c r="Q989" s="14" t="s">
        <v>288</v>
      </c>
      <c r="R989" s="14" t="s">
        <v>288</v>
      </c>
      <c r="S989" s="14" t="s">
        <v>288</v>
      </c>
      <c r="T989" s="14" t="s">
        <v>292</v>
      </c>
      <c r="U989" s="14" t="s">
        <v>154</v>
      </c>
      <c r="V989" s="14" t="s">
        <v>6</v>
      </c>
      <c r="W989" s="14" t="s">
        <v>126</v>
      </c>
      <c r="X989" s="14" t="s">
        <v>91</v>
      </c>
      <c r="Y989" s="14" t="s">
        <v>91</v>
      </c>
      <c r="Z989" s="14" t="s">
        <v>91</v>
      </c>
      <c r="AA989" s="14" t="s">
        <v>7</v>
      </c>
      <c r="AB989" s="14" t="s">
        <v>4181</v>
      </c>
      <c r="AC989" s="14" t="s">
        <v>8</v>
      </c>
      <c r="AD989" s="14" t="s">
        <v>9</v>
      </c>
      <c r="AE989" s="14" t="s">
        <v>126</v>
      </c>
      <c r="AF989" s="14" t="s">
        <v>290</v>
      </c>
      <c r="AG989" s="14" t="s">
        <v>291</v>
      </c>
      <c r="AH989" s="14" t="s">
        <v>4182</v>
      </c>
      <c r="AI989">
        <v>46798575</v>
      </c>
      <c r="AJ989" s="16">
        <v>45438.554942129631</v>
      </c>
      <c r="AK989">
        <v>1</v>
      </c>
      <c r="AL989">
        <v>60.85</v>
      </c>
      <c r="AM989">
        <v>10.95</v>
      </c>
      <c r="AN989">
        <v>71.8</v>
      </c>
      <c r="AO989" s="14" t="e">
        <f>VLOOKUP(PaquetesTramos_estados_1[[#This Row],[tienda_stock]],#REF!,2,0)</f>
        <v>#REF!</v>
      </c>
      <c r="AP989" s="18">
        <v>1.0138888888888888</v>
      </c>
      <c r="AQ989" s="19" t="str">
        <f>IF(PaquetesTramos_estados_1[[#This Row],[estado_paquete]]="Empaquetado","listo",PaquetesTramos_estados_1[[#This Row],[pagado]]+(PaquetesTramos_estados_1[[#This Row],[Lead Time]]-1))</f>
        <v>listo</v>
      </c>
      <c r="AR989" s="16" t="str">
        <f ca="1">IF(PaquetesTramos_estados_1[[#This Row],[estado_paquete]]="empaquetado","listo",TEXT((DAY(TODAY())-DAY(PaquetesTramos_estados_1[[#This Row],[pagado]])),"dd")&amp;" Dias")</f>
        <v>listo</v>
      </c>
      <c r="AS989" s="14" t="str">
        <f ca="1">IF(PaquetesTramos_estados_1[[#This Row],[estado_paquete]]="Empaquetado","listo",IF(NOW()&lt;PaquetesTramos_estados_1[[#This Row],[TimeLimite]],"Dentro de Tiempo","Fuera de Tiempo"))</f>
        <v>listo</v>
      </c>
      <c r="AT989" s="19" t="str">
        <f t="shared" si="15"/>
        <v>13:19</v>
      </c>
    </row>
    <row r="990" spans="1:46" x14ac:dyDescent="0.25">
      <c r="A990" s="14" t="s">
        <v>4183</v>
      </c>
      <c r="B990" s="14" t="s">
        <v>292</v>
      </c>
      <c r="C990" s="14" t="s">
        <v>114</v>
      </c>
      <c r="D990" s="14" t="s">
        <v>115</v>
      </c>
      <c r="E990" s="14" t="s">
        <v>116</v>
      </c>
      <c r="F990" s="14" t="s">
        <v>117</v>
      </c>
      <c r="G990" s="14" t="s">
        <v>35</v>
      </c>
      <c r="H990" s="14" t="s">
        <v>288</v>
      </c>
      <c r="I990" s="14" t="s">
        <v>288</v>
      </c>
      <c r="J990" s="15">
        <v>45443</v>
      </c>
      <c r="K990" s="14" t="s">
        <v>4184</v>
      </c>
      <c r="L990" s="16">
        <v>45438.882638888892</v>
      </c>
      <c r="M990" s="16">
        <v>45439.371458333335</v>
      </c>
      <c r="N990" s="16"/>
      <c r="O990" s="14" t="s">
        <v>288</v>
      </c>
      <c r="P990" s="14" t="s">
        <v>288</v>
      </c>
      <c r="Q990" s="14" t="s">
        <v>288</v>
      </c>
      <c r="R990" s="14" t="s">
        <v>288</v>
      </c>
      <c r="S990" s="14" t="s">
        <v>288</v>
      </c>
      <c r="T990" s="14" t="s">
        <v>292</v>
      </c>
      <c r="U990" s="14" t="s">
        <v>5</v>
      </c>
      <c r="V990" s="14" t="s">
        <v>6</v>
      </c>
      <c r="W990" s="14" t="s">
        <v>114</v>
      </c>
      <c r="X990" s="14" t="s">
        <v>115</v>
      </c>
      <c r="Y990" s="14" t="s">
        <v>116</v>
      </c>
      <c r="Z990" s="14" t="s">
        <v>117</v>
      </c>
      <c r="AA990" s="14" t="s">
        <v>56</v>
      </c>
      <c r="AB990" s="14" t="s">
        <v>4185</v>
      </c>
      <c r="AC990" s="14" t="s">
        <v>8</v>
      </c>
      <c r="AD990" s="14" t="s">
        <v>32</v>
      </c>
      <c r="AE990" s="14" t="s">
        <v>5</v>
      </c>
      <c r="AF990" s="14" t="s">
        <v>290</v>
      </c>
      <c r="AG990" s="14" t="s">
        <v>291</v>
      </c>
      <c r="AH990" s="14" t="s">
        <v>4186</v>
      </c>
      <c r="AI990">
        <v>76013469</v>
      </c>
      <c r="AJ990" s="16">
        <v>45438.882638888892</v>
      </c>
      <c r="AK990">
        <v>2</v>
      </c>
      <c r="AL990">
        <v>211.6</v>
      </c>
      <c r="AM990">
        <v>38.1</v>
      </c>
      <c r="AN990">
        <v>249.7</v>
      </c>
      <c r="AO990" s="14" t="e">
        <f>VLOOKUP(PaquetesTramos_estados_1[[#This Row],[tienda_stock]],#REF!,2,0)</f>
        <v>#REF!</v>
      </c>
      <c r="AP990" s="18">
        <v>1.0138888888888888</v>
      </c>
      <c r="AQ990" s="19" t="str">
        <f>IF(PaquetesTramos_estados_1[[#This Row],[estado_paquete]]="Empaquetado","listo",PaquetesTramos_estados_1[[#This Row],[pagado]]+(PaquetesTramos_estados_1[[#This Row],[Lead Time]]-1))</f>
        <v>listo</v>
      </c>
      <c r="AR990" s="16" t="str">
        <f ca="1">IF(PaquetesTramos_estados_1[[#This Row],[estado_paquete]]="empaquetado","listo",TEXT((DAY(TODAY())-DAY(PaquetesTramos_estados_1[[#This Row],[pagado]])),"dd")&amp;" Dias")</f>
        <v>listo</v>
      </c>
      <c r="AS990" s="14" t="str">
        <f ca="1">IF(PaquetesTramos_estados_1[[#This Row],[estado_paquete]]="Empaquetado","listo",IF(NOW()&lt;PaquetesTramos_estados_1[[#This Row],[TimeLimite]],"Dentro de Tiempo","Fuera de Tiempo"))</f>
        <v>listo</v>
      </c>
      <c r="AT990" s="19" t="str">
        <f t="shared" si="15"/>
        <v>21:11</v>
      </c>
    </row>
    <row r="991" spans="1:46" x14ac:dyDescent="0.25">
      <c r="A991" s="14" t="s">
        <v>4187</v>
      </c>
      <c r="B991" s="14" t="s">
        <v>17</v>
      </c>
      <c r="C991" s="14" t="s">
        <v>5</v>
      </c>
      <c r="D991" s="14" t="s">
        <v>1</v>
      </c>
      <c r="E991" s="14" t="s">
        <v>1</v>
      </c>
      <c r="F991" s="14" t="s">
        <v>19</v>
      </c>
      <c r="G991" s="14" t="s">
        <v>3</v>
      </c>
      <c r="H991" s="14" t="s">
        <v>288</v>
      </c>
      <c r="I991" s="14" t="s">
        <v>288</v>
      </c>
      <c r="J991" s="15">
        <v>45446</v>
      </c>
      <c r="K991" s="14" t="s">
        <v>4188</v>
      </c>
      <c r="L991" s="16">
        <v>45438.977627314816</v>
      </c>
      <c r="M991" s="16"/>
      <c r="N991" s="16"/>
      <c r="O991" s="14" t="s">
        <v>288</v>
      </c>
      <c r="P991" s="14" t="s">
        <v>288</v>
      </c>
      <c r="Q991" s="14" t="s">
        <v>288</v>
      </c>
      <c r="R991" s="14" t="s">
        <v>288</v>
      </c>
      <c r="S991" s="14" t="s">
        <v>288</v>
      </c>
      <c r="T991" s="14" t="s">
        <v>17</v>
      </c>
      <c r="U991" s="14" t="s">
        <v>18</v>
      </c>
      <c r="V991" s="14" t="s">
        <v>6</v>
      </c>
      <c r="W991" s="14" t="s">
        <v>130</v>
      </c>
      <c r="X991" s="14" t="s">
        <v>96</v>
      </c>
      <c r="Y991" s="14" t="s">
        <v>131</v>
      </c>
      <c r="Z991" s="14" t="s">
        <v>131</v>
      </c>
      <c r="AA991" s="14" t="s">
        <v>56</v>
      </c>
      <c r="AB991" s="14" t="s">
        <v>4189</v>
      </c>
      <c r="AC991" s="14" t="s">
        <v>8</v>
      </c>
      <c r="AD991" s="14" t="s">
        <v>27</v>
      </c>
      <c r="AE991" s="14" t="s">
        <v>5</v>
      </c>
      <c r="AF991" s="14" t="s">
        <v>290</v>
      </c>
      <c r="AG991" s="14" t="s">
        <v>291</v>
      </c>
      <c r="AH991" s="14" t="s">
        <v>4190</v>
      </c>
      <c r="AI991">
        <v>43654248</v>
      </c>
      <c r="AJ991" s="16">
        <v>45438.977627314816</v>
      </c>
      <c r="AK991">
        <v>2</v>
      </c>
      <c r="AL991">
        <v>163.22</v>
      </c>
      <c r="AM991">
        <v>29.38</v>
      </c>
      <c r="AN991">
        <v>192.6</v>
      </c>
      <c r="AO991" s="14" t="e">
        <f>VLOOKUP(PaquetesTramos_estados_1[[#This Row],[tienda_stock]],#REF!,2,0)</f>
        <v>#REF!</v>
      </c>
      <c r="AP991" s="18">
        <v>1.0138888888888888</v>
      </c>
      <c r="AQ991" s="19">
        <f>IF(PaquetesTramos_estados_1[[#This Row],[estado_paquete]]="Empaquetado","listo",PaquetesTramos_estados_1[[#This Row],[pagado]]+(PaquetesTramos_estados_1[[#This Row],[Lead Time]]-1))</f>
        <v>45438.991516203707</v>
      </c>
      <c r="AR991" s="16" t="e">
        <f ca="1">IF(PaquetesTramos_estados_1[[#This Row],[estado_paquete]]="empaquetado","listo",TEXT((DAY(TODAY())-DAY(PaquetesTramos_estados_1[[#This Row],[pagado]])),"dd")&amp;" Dias")</f>
        <v>#VALUE!</v>
      </c>
      <c r="AS9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991" s="19" t="str">
        <f t="shared" si="15"/>
        <v>23:27</v>
      </c>
    </row>
    <row r="992" spans="1:46" x14ac:dyDescent="0.25">
      <c r="A992" s="14" t="s">
        <v>4191</v>
      </c>
      <c r="B992" s="14" t="s">
        <v>292</v>
      </c>
      <c r="C992" s="14" t="s">
        <v>289</v>
      </c>
      <c r="D992" s="14" t="s">
        <v>1</v>
      </c>
      <c r="E992" s="14" t="s">
        <v>1</v>
      </c>
      <c r="F992" s="14" t="s">
        <v>13</v>
      </c>
      <c r="G992" s="14" t="s">
        <v>399</v>
      </c>
      <c r="H992" s="14" t="s">
        <v>288</v>
      </c>
      <c r="I992" s="14" t="s">
        <v>288</v>
      </c>
      <c r="J992" s="15">
        <v>45440</v>
      </c>
      <c r="K992" s="14" t="s">
        <v>4192</v>
      </c>
      <c r="L992" s="16">
        <v>45439.464432870373</v>
      </c>
      <c r="M992" s="16">
        <v>45439.596018518518</v>
      </c>
      <c r="N992" s="16"/>
      <c r="O992" s="14" t="s">
        <v>288</v>
      </c>
      <c r="P992" s="14" t="s">
        <v>288</v>
      </c>
      <c r="Q992" s="14" t="s">
        <v>288</v>
      </c>
      <c r="R992" s="14" t="s">
        <v>288</v>
      </c>
      <c r="S992" s="14" t="s">
        <v>288</v>
      </c>
      <c r="T992" s="14" t="s">
        <v>292</v>
      </c>
      <c r="U992" s="14" t="s">
        <v>5</v>
      </c>
      <c r="V992" s="14" t="s">
        <v>6</v>
      </c>
      <c r="W992" s="14" t="s">
        <v>289</v>
      </c>
      <c r="X992" s="14" t="s">
        <v>1</v>
      </c>
      <c r="Y992" s="14" t="s">
        <v>1</v>
      </c>
      <c r="Z992" s="14" t="s">
        <v>13</v>
      </c>
      <c r="AA992" s="14" t="s">
        <v>7</v>
      </c>
      <c r="AB992" s="14" t="s">
        <v>4193</v>
      </c>
      <c r="AC992" s="14" t="s">
        <v>8</v>
      </c>
      <c r="AD992" s="14" t="s">
        <v>10</v>
      </c>
      <c r="AE992" s="14" t="s">
        <v>5</v>
      </c>
      <c r="AF992" s="14" t="s">
        <v>290</v>
      </c>
      <c r="AG992" s="14" t="s">
        <v>291</v>
      </c>
      <c r="AH992" s="14" t="s">
        <v>4194</v>
      </c>
      <c r="AI992">
        <v>77799940</v>
      </c>
      <c r="AJ992" s="16">
        <v>45439.464432870373</v>
      </c>
      <c r="AK992">
        <v>1</v>
      </c>
      <c r="AL992">
        <v>33.81</v>
      </c>
      <c r="AM992">
        <v>6.09</v>
      </c>
      <c r="AN992">
        <v>39.9</v>
      </c>
      <c r="AO992" s="14" t="e">
        <f>VLOOKUP(PaquetesTramos_estados_1[[#This Row],[tienda_stock]],#REF!,2,0)</f>
        <v>#REF!</v>
      </c>
      <c r="AP992" s="18">
        <v>1.0138888888888888</v>
      </c>
      <c r="AQ992" s="19" t="str">
        <f>IF(PaquetesTramos_estados_1[[#This Row],[estado_paquete]]="Empaquetado","listo",PaquetesTramos_estados_1[[#This Row],[pagado]]+(PaquetesTramos_estados_1[[#This Row],[Lead Time]]-1))</f>
        <v>listo</v>
      </c>
      <c r="AR992" s="16" t="str">
        <f ca="1">IF(PaquetesTramos_estados_1[[#This Row],[estado_paquete]]="empaquetado","listo",TEXT((DAY(TODAY())-DAY(PaquetesTramos_estados_1[[#This Row],[pagado]])),"dd")&amp;" Dias")</f>
        <v>listo</v>
      </c>
      <c r="AS992" s="14" t="str">
        <f ca="1">IF(PaquetesTramos_estados_1[[#This Row],[estado_paquete]]="Empaquetado","listo",IF(NOW()&lt;PaquetesTramos_estados_1[[#This Row],[TimeLimite]],"Dentro de Tiempo","Fuera de Tiempo"))</f>
        <v>listo</v>
      </c>
      <c r="AT992" s="19" t="str">
        <f t="shared" si="15"/>
        <v>11:08</v>
      </c>
    </row>
    <row r="993" spans="1:46" x14ac:dyDescent="0.25">
      <c r="A993" s="14" t="s">
        <v>4195</v>
      </c>
      <c r="B993" s="14" t="s">
        <v>292</v>
      </c>
      <c r="C993" s="14" t="s">
        <v>108</v>
      </c>
      <c r="D993" s="14" t="s">
        <v>1</v>
      </c>
      <c r="E993" s="14" t="s">
        <v>1</v>
      </c>
      <c r="F993" s="14" t="s">
        <v>107</v>
      </c>
      <c r="G993" s="14" t="s">
        <v>437</v>
      </c>
      <c r="H993" s="14" t="s">
        <v>288</v>
      </c>
      <c r="I993" s="14" t="s">
        <v>288</v>
      </c>
      <c r="J993" s="15">
        <v>45439</v>
      </c>
      <c r="K993" s="14" t="s">
        <v>4196</v>
      </c>
      <c r="L993" s="16">
        <v>45438.68172453704</v>
      </c>
      <c r="M993" s="16">
        <v>45439.133842592593</v>
      </c>
      <c r="N993" s="16"/>
      <c r="O993" s="14" t="s">
        <v>288</v>
      </c>
      <c r="P993" s="14" t="s">
        <v>288</v>
      </c>
      <c r="Q993" s="14" t="s">
        <v>288</v>
      </c>
      <c r="R993" s="14" t="s">
        <v>288</v>
      </c>
      <c r="S993" s="14" t="s">
        <v>288</v>
      </c>
      <c r="T993" s="14" t="s">
        <v>292</v>
      </c>
      <c r="U993" s="14" t="s">
        <v>5</v>
      </c>
      <c r="V993" s="14" t="s">
        <v>6</v>
      </c>
      <c r="W993" s="14" t="s">
        <v>108</v>
      </c>
      <c r="X993" s="14" t="s">
        <v>1</v>
      </c>
      <c r="Y993" s="14" t="s">
        <v>1</v>
      </c>
      <c r="Z993" s="14" t="s">
        <v>107</v>
      </c>
      <c r="AA993" s="14" t="s">
        <v>56</v>
      </c>
      <c r="AB993" s="14" t="s">
        <v>4197</v>
      </c>
      <c r="AC993" s="14" t="s">
        <v>8</v>
      </c>
      <c r="AD993" s="14" t="s">
        <v>88</v>
      </c>
      <c r="AE993" s="14" t="s">
        <v>5</v>
      </c>
      <c r="AF993" s="14" t="s">
        <v>290</v>
      </c>
      <c r="AG993" s="14" t="s">
        <v>291</v>
      </c>
      <c r="AH993" s="14" t="s">
        <v>4198</v>
      </c>
      <c r="AI993">
        <v>10661379</v>
      </c>
      <c r="AJ993" s="16">
        <v>45438.68172453704</v>
      </c>
      <c r="AK993">
        <v>2</v>
      </c>
      <c r="AL993">
        <v>60.76</v>
      </c>
      <c r="AM993">
        <v>10.94</v>
      </c>
      <c r="AN993">
        <v>71.7</v>
      </c>
      <c r="AO993" s="14" t="e">
        <f>VLOOKUP(PaquetesTramos_estados_1[[#This Row],[tienda_stock]],#REF!,2,0)</f>
        <v>#REF!</v>
      </c>
      <c r="AP993" s="18">
        <v>1.0138888888888888</v>
      </c>
      <c r="AQ993" s="19" t="str">
        <f>IF(PaquetesTramos_estados_1[[#This Row],[estado_paquete]]="Empaquetado","listo",PaquetesTramos_estados_1[[#This Row],[pagado]]+(PaquetesTramos_estados_1[[#This Row],[Lead Time]]-1))</f>
        <v>listo</v>
      </c>
      <c r="AR993" s="16" t="str">
        <f ca="1">IF(PaquetesTramos_estados_1[[#This Row],[estado_paquete]]="empaquetado","listo",TEXT((DAY(TODAY())-DAY(PaquetesTramos_estados_1[[#This Row],[pagado]])),"dd")&amp;" Dias")</f>
        <v>listo</v>
      </c>
      <c r="AS993" s="14" t="str">
        <f ca="1">IF(PaquetesTramos_estados_1[[#This Row],[estado_paquete]]="Empaquetado","listo",IF(NOW()&lt;PaquetesTramos_estados_1[[#This Row],[TimeLimite]],"Dentro de Tiempo","Fuera de Tiempo"))</f>
        <v>listo</v>
      </c>
      <c r="AT993" s="19" t="str">
        <f t="shared" si="15"/>
        <v>16:21</v>
      </c>
    </row>
    <row r="994" spans="1:46" x14ac:dyDescent="0.25">
      <c r="A994" s="14" t="s">
        <v>4199</v>
      </c>
      <c r="B994" s="14" t="s">
        <v>292</v>
      </c>
      <c r="C994" s="14" t="s">
        <v>108</v>
      </c>
      <c r="D994" s="14" t="s">
        <v>1</v>
      </c>
      <c r="E994" s="14" t="s">
        <v>1</v>
      </c>
      <c r="F994" s="14" t="s">
        <v>107</v>
      </c>
      <c r="G994" s="14" t="s">
        <v>437</v>
      </c>
      <c r="H994" s="14" t="s">
        <v>288</v>
      </c>
      <c r="I994" s="14" t="s">
        <v>288</v>
      </c>
      <c r="J994" s="15">
        <v>45439</v>
      </c>
      <c r="K994" s="14" t="s">
        <v>4200</v>
      </c>
      <c r="L994" s="16">
        <v>45438.68172453704</v>
      </c>
      <c r="M994" s="16">
        <v>45439.669525462959</v>
      </c>
      <c r="N994" s="16"/>
      <c r="O994" s="14" t="s">
        <v>288</v>
      </c>
      <c r="P994" s="14" t="s">
        <v>288</v>
      </c>
      <c r="Q994" s="14" t="s">
        <v>288</v>
      </c>
      <c r="R994" s="14" t="s">
        <v>288</v>
      </c>
      <c r="S994" s="14" t="s">
        <v>288</v>
      </c>
      <c r="T994" s="14" t="s">
        <v>292</v>
      </c>
      <c r="U994" s="14" t="s">
        <v>5</v>
      </c>
      <c r="V994" s="14" t="s">
        <v>6</v>
      </c>
      <c r="W994" s="14" t="s">
        <v>108</v>
      </c>
      <c r="X994" s="14" t="s">
        <v>1</v>
      </c>
      <c r="Y994" s="14" t="s">
        <v>1</v>
      </c>
      <c r="Z994" s="14" t="s">
        <v>107</v>
      </c>
      <c r="AA994" s="14" t="s">
        <v>57</v>
      </c>
      <c r="AB994" s="14" t="s">
        <v>4197</v>
      </c>
      <c r="AC994" s="14" t="s">
        <v>8</v>
      </c>
      <c r="AD994" s="14" t="s">
        <v>88</v>
      </c>
      <c r="AE994" s="14" t="s">
        <v>5</v>
      </c>
      <c r="AF994" s="14" t="s">
        <v>290</v>
      </c>
      <c r="AG994" s="14" t="s">
        <v>291</v>
      </c>
      <c r="AH994" s="14" t="s">
        <v>4198</v>
      </c>
      <c r="AI994">
        <v>10661379</v>
      </c>
      <c r="AJ994" s="16">
        <v>45438.68172453704</v>
      </c>
      <c r="AK994">
        <v>2</v>
      </c>
      <c r="AL994">
        <v>60.76</v>
      </c>
      <c r="AM994">
        <v>10.94</v>
      </c>
      <c r="AN994">
        <v>71.7</v>
      </c>
      <c r="AO994" s="14" t="e">
        <f>VLOOKUP(PaquetesTramos_estados_1[[#This Row],[tienda_stock]],#REF!,2,0)</f>
        <v>#REF!</v>
      </c>
      <c r="AP994" s="18">
        <v>1.0138888888888888</v>
      </c>
      <c r="AQ994" s="19" t="str">
        <f>IF(PaquetesTramos_estados_1[[#This Row],[estado_paquete]]="Empaquetado","listo",PaquetesTramos_estados_1[[#This Row],[pagado]]+(PaquetesTramos_estados_1[[#This Row],[Lead Time]]-1))</f>
        <v>listo</v>
      </c>
      <c r="AR994" s="16" t="str">
        <f ca="1">IF(PaquetesTramos_estados_1[[#This Row],[estado_paquete]]="empaquetado","listo",TEXT((DAY(TODAY())-DAY(PaquetesTramos_estados_1[[#This Row],[pagado]])),"dd")&amp;" Dias")</f>
        <v>listo</v>
      </c>
      <c r="AS994" s="14" t="str">
        <f ca="1">IF(PaquetesTramos_estados_1[[#This Row],[estado_paquete]]="Empaquetado","listo",IF(NOW()&lt;PaquetesTramos_estados_1[[#This Row],[TimeLimite]],"Dentro de Tiempo","Fuera de Tiempo"))</f>
        <v>listo</v>
      </c>
      <c r="AT994" s="19" t="str">
        <f t="shared" si="15"/>
        <v>16:21</v>
      </c>
    </row>
    <row r="995" spans="1:46" x14ac:dyDescent="0.25">
      <c r="A995" s="14" t="s">
        <v>4201</v>
      </c>
      <c r="B995" s="14" t="s">
        <v>292</v>
      </c>
      <c r="C995" s="14" t="s">
        <v>72</v>
      </c>
      <c r="D995" s="14" t="s">
        <v>73</v>
      </c>
      <c r="E995" s="14" t="s">
        <v>74</v>
      </c>
      <c r="F995" s="14" t="s">
        <v>74</v>
      </c>
      <c r="G995" s="14" t="s">
        <v>3</v>
      </c>
      <c r="H995" s="14" t="s">
        <v>288</v>
      </c>
      <c r="I995" s="14" t="s">
        <v>288</v>
      </c>
      <c r="J995" s="15">
        <v>45441</v>
      </c>
      <c r="K995" s="14" t="s">
        <v>4202</v>
      </c>
      <c r="L995" s="16">
        <v>45439.542638888888</v>
      </c>
      <c r="M995" s="16">
        <v>45439.589004629626</v>
      </c>
      <c r="N995" s="16"/>
      <c r="O995" s="14" t="s">
        <v>288</v>
      </c>
      <c r="P995" s="14" t="s">
        <v>288</v>
      </c>
      <c r="Q995" s="14" t="s">
        <v>288</v>
      </c>
      <c r="R995" s="14" t="s">
        <v>288</v>
      </c>
      <c r="S995" s="14" t="s">
        <v>288</v>
      </c>
      <c r="T995" s="14" t="s">
        <v>292</v>
      </c>
      <c r="U995" s="14" t="s">
        <v>136</v>
      </c>
      <c r="V995" s="14" t="s">
        <v>6</v>
      </c>
      <c r="W995" s="14" t="s">
        <v>72</v>
      </c>
      <c r="X995" s="14" t="s">
        <v>73</v>
      </c>
      <c r="Y995" s="14" t="s">
        <v>74</v>
      </c>
      <c r="Z995" s="14" t="s">
        <v>74</v>
      </c>
      <c r="AA995" s="14" t="s">
        <v>7</v>
      </c>
      <c r="AB995" s="14" t="s">
        <v>4203</v>
      </c>
      <c r="AC995" s="14" t="s">
        <v>8</v>
      </c>
      <c r="AD995" s="14" t="s">
        <v>10</v>
      </c>
      <c r="AE995" s="14" t="s">
        <v>5</v>
      </c>
      <c r="AF995" s="14" t="s">
        <v>290</v>
      </c>
      <c r="AG995" s="14" t="s">
        <v>291</v>
      </c>
      <c r="AH995" s="14" t="s">
        <v>4204</v>
      </c>
      <c r="AI995">
        <v>72120308</v>
      </c>
      <c r="AJ995" s="16">
        <v>45439.542638888888</v>
      </c>
      <c r="AK995">
        <v>1</v>
      </c>
      <c r="AL995">
        <v>127.03</v>
      </c>
      <c r="AM995">
        <v>22.87</v>
      </c>
      <c r="AN995">
        <v>149.9</v>
      </c>
      <c r="AO995" s="14" t="e">
        <f>VLOOKUP(PaquetesTramos_estados_1[[#This Row],[tienda_stock]],#REF!,2,0)</f>
        <v>#REF!</v>
      </c>
      <c r="AP995" s="18">
        <v>1.0138888888888888</v>
      </c>
      <c r="AQ995" s="19" t="str">
        <f>IF(PaquetesTramos_estados_1[[#This Row],[estado_paquete]]="Empaquetado","listo",PaquetesTramos_estados_1[[#This Row],[pagado]]+(PaquetesTramos_estados_1[[#This Row],[Lead Time]]-1))</f>
        <v>listo</v>
      </c>
      <c r="AR995" s="16" t="str">
        <f ca="1">IF(PaquetesTramos_estados_1[[#This Row],[estado_paquete]]="empaquetado","listo",TEXT((DAY(TODAY())-DAY(PaquetesTramos_estados_1[[#This Row],[pagado]])),"dd")&amp;" Dias")</f>
        <v>listo</v>
      </c>
      <c r="AS995" s="14" t="str">
        <f ca="1">IF(PaquetesTramos_estados_1[[#This Row],[estado_paquete]]="Empaquetado","listo",IF(NOW()&lt;PaquetesTramos_estados_1[[#This Row],[TimeLimite]],"Dentro de Tiempo","Fuera de Tiempo"))</f>
        <v>listo</v>
      </c>
      <c r="AT995" s="19" t="str">
        <f t="shared" si="15"/>
        <v>13:01</v>
      </c>
    </row>
    <row r="996" spans="1:46" x14ac:dyDescent="0.25">
      <c r="A996" s="14" t="s">
        <v>4205</v>
      </c>
      <c r="B996" s="14" t="s">
        <v>292</v>
      </c>
      <c r="C996" s="14" t="s">
        <v>39</v>
      </c>
      <c r="D996" s="14" t="s">
        <v>40</v>
      </c>
      <c r="E996" s="14" t="s">
        <v>40</v>
      </c>
      <c r="F996" s="14" t="s">
        <v>40</v>
      </c>
      <c r="G996" s="14" t="s">
        <v>35</v>
      </c>
      <c r="H996" s="14" t="s">
        <v>288</v>
      </c>
      <c r="I996" s="14" t="s">
        <v>288</v>
      </c>
      <c r="J996" s="15">
        <v>45444</v>
      </c>
      <c r="K996" s="14" t="s">
        <v>4206</v>
      </c>
      <c r="L996" s="16">
        <v>45439.632453703707</v>
      </c>
      <c r="M996" s="16">
        <v>45439.747106481482</v>
      </c>
      <c r="N996" s="16"/>
      <c r="O996" s="14" t="s">
        <v>288</v>
      </c>
      <c r="P996" s="14" t="s">
        <v>288</v>
      </c>
      <c r="Q996" s="14" t="s">
        <v>288</v>
      </c>
      <c r="R996" s="14" t="s">
        <v>288</v>
      </c>
      <c r="S996" s="14" t="s">
        <v>288</v>
      </c>
      <c r="T996" s="14" t="s">
        <v>292</v>
      </c>
      <c r="U996" s="14" t="s">
        <v>5</v>
      </c>
      <c r="V996" s="14" t="s">
        <v>6</v>
      </c>
      <c r="W996" s="14" t="s">
        <v>39</v>
      </c>
      <c r="X996" s="14" t="s">
        <v>40</v>
      </c>
      <c r="Y996" s="14" t="s">
        <v>40</v>
      </c>
      <c r="Z996" s="14" t="s">
        <v>40</v>
      </c>
      <c r="AA996" s="14" t="s">
        <v>7</v>
      </c>
      <c r="AB996" s="14" t="s">
        <v>4207</v>
      </c>
      <c r="AC996" s="14" t="s">
        <v>8</v>
      </c>
      <c r="AD996" s="14" t="s">
        <v>32</v>
      </c>
      <c r="AE996" s="14" t="s">
        <v>5</v>
      </c>
      <c r="AF996" s="14" t="s">
        <v>290</v>
      </c>
      <c r="AG996" s="14" t="s">
        <v>291</v>
      </c>
      <c r="AH996" s="14" t="s">
        <v>4208</v>
      </c>
      <c r="AI996">
        <v>41388901</v>
      </c>
      <c r="AJ996" s="16">
        <v>45439.632453703707</v>
      </c>
      <c r="AK996">
        <v>1</v>
      </c>
      <c r="AL996">
        <v>88.81</v>
      </c>
      <c r="AM996">
        <v>15.99</v>
      </c>
      <c r="AN996">
        <v>104.8</v>
      </c>
      <c r="AO996" s="14" t="e">
        <f>VLOOKUP(PaquetesTramos_estados_1[[#This Row],[tienda_stock]],#REF!,2,0)</f>
        <v>#REF!</v>
      </c>
      <c r="AP996" s="18">
        <v>1.0138888888888888</v>
      </c>
      <c r="AQ996" s="19" t="str">
        <f>IF(PaquetesTramos_estados_1[[#This Row],[estado_paquete]]="Empaquetado","listo",PaquetesTramos_estados_1[[#This Row],[pagado]]+(PaquetesTramos_estados_1[[#This Row],[Lead Time]]-1))</f>
        <v>listo</v>
      </c>
      <c r="AR996" s="16" t="str">
        <f ca="1">IF(PaquetesTramos_estados_1[[#This Row],[estado_paquete]]="empaquetado","listo",TEXT((DAY(TODAY())-DAY(PaquetesTramos_estados_1[[#This Row],[pagado]])),"dd")&amp;" Dias")</f>
        <v>listo</v>
      </c>
      <c r="AS996" s="14" t="str">
        <f ca="1">IF(PaquetesTramos_estados_1[[#This Row],[estado_paquete]]="Empaquetado","listo",IF(NOW()&lt;PaquetesTramos_estados_1[[#This Row],[TimeLimite]],"Dentro de Tiempo","Fuera de Tiempo"))</f>
        <v>listo</v>
      </c>
      <c r="AT996" s="19" t="str">
        <f t="shared" si="15"/>
        <v>15:10</v>
      </c>
    </row>
    <row r="997" spans="1:46" x14ac:dyDescent="0.25">
      <c r="A997" s="14" t="s">
        <v>4209</v>
      </c>
      <c r="B997" s="14" t="s">
        <v>292</v>
      </c>
      <c r="C997" s="14" t="s">
        <v>95</v>
      </c>
      <c r="D997" s="14" t="s">
        <v>96</v>
      </c>
      <c r="E997" s="14" t="s">
        <v>97</v>
      </c>
      <c r="F997" s="14" t="s">
        <v>98</v>
      </c>
      <c r="G997" s="14" t="s">
        <v>35</v>
      </c>
      <c r="H997" s="14" t="s">
        <v>288</v>
      </c>
      <c r="I997" s="14" t="s">
        <v>288</v>
      </c>
      <c r="J997" s="15">
        <v>45444</v>
      </c>
      <c r="K997" s="14" t="s">
        <v>4210</v>
      </c>
      <c r="L997" s="16">
        <v>45439.619652777779</v>
      </c>
      <c r="M997" s="16">
        <v>45439.862129629626</v>
      </c>
      <c r="N997" s="16"/>
      <c r="O997" s="14" t="s">
        <v>288</v>
      </c>
      <c r="P997" s="14" t="s">
        <v>288</v>
      </c>
      <c r="Q997" s="14" t="s">
        <v>288</v>
      </c>
      <c r="R997" s="14" t="s">
        <v>288</v>
      </c>
      <c r="S997" s="14" t="s">
        <v>288</v>
      </c>
      <c r="T997" s="14" t="s">
        <v>292</v>
      </c>
      <c r="U997" s="14" t="s">
        <v>5</v>
      </c>
      <c r="V997" s="14" t="s">
        <v>6</v>
      </c>
      <c r="W997" s="14" t="s">
        <v>95</v>
      </c>
      <c r="X997" s="14" t="s">
        <v>96</v>
      </c>
      <c r="Y997" s="14" t="s">
        <v>97</v>
      </c>
      <c r="Z997" s="14" t="s">
        <v>98</v>
      </c>
      <c r="AA997" s="14" t="s">
        <v>7</v>
      </c>
      <c r="AB997" s="14" t="s">
        <v>4211</v>
      </c>
      <c r="AC997" s="14" t="s">
        <v>8</v>
      </c>
      <c r="AD997" s="14" t="s">
        <v>27</v>
      </c>
      <c r="AE997" s="14" t="s">
        <v>5</v>
      </c>
      <c r="AF997" s="14" t="s">
        <v>290</v>
      </c>
      <c r="AG997" s="14" t="s">
        <v>291</v>
      </c>
      <c r="AH997" s="14" t="s">
        <v>316</v>
      </c>
      <c r="AI997">
        <v>71317388</v>
      </c>
      <c r="AJ997" s="16">
        <v>45439.619652777779</v>
      </c>
      <c r="AK997">
        <v>2</v>
      </c>
      <c r="AL997">
        <v>75.92</v>
      </c>
      <c r="AM997">
        <v>13.68</v>
      </c>
      <c r="AN997">
        <v>89.6</v>
      </c>
      <c r="AO997" s="14" t="e">
        <f>VLOOKUP(PaquetesTramos_estados_1[[#This Row],[tienda_stock]],#REF!,2,0)</f>
        <v>#REF!</v>
      </c>
      <c r="AP997" s="18">
        <v>1.0138888888888888</v>
      </c>
      <c r="AQ997" s="19" t="str">
        <f>IF(PaquetesTramos_estados_1[[#This Row],[estado_paquete]]="Empaquetado","listo",PaquetesTramos_estados_1[[#This Row],[pagado]]+(PaquetesTramos_estados_1[[#This Row],[Lead Time]]-1))</f>
        <v>listo</v>
      </c>
      <c r="AR997" s="16" t="str">
        <f ca="1">IF(PaquetesTramos_estados_1[[#This Row],[estado_paquete]]="empaquetado","listo",TEXT((DAY(TODAY())-DAY(PaquetesTramos_estados_1[[#This Row],[pagado]])),"dd")&amp;" Dias")</f>
        <v>listo</v>
      </c>
      <c r="AS997" s="14" t="str">
        <f ca="1">IF(PaquetesTramos_estados_1[[#This Row],[estado_paquete]]="Empaquetado","listo",IF(NOW()&lt;PaquetesTramos_estados_1[[#This Row],[TimeLimite]],"Dentro de Tiempo","Fuera de Tiempo"))</f>
        <v>listo</v>
      </c>
      <c r="AT997" s="19" t="str">
        <f t="shared" si="15"/>
        <v>14:52</v>
      </c>
    </row>
    <row r="998" spans="1:46" x14ac:dyDescent="0.25">
      <c r="A998" s="14" t="s">
        <v>4212</v>
      </c>
      <c r="B998" s="14" t="s">
        <v>292</v>
      </c>
      <c r="C998" s="14" t="s">
        <v>288</v>
      </c>
      <c r="D998" s="14" t="s">
        <v>1</v>
      </c>
      <c r="E998" s="14" t="s">
        <v>1</v>
      </c>
      <c r="F998" s="14" t="s">
        <v>2</v>
      </c>
      <c r="G998" s="14" t="s">
        <v>30</v>
      </c>
      <c r="H998" s="14" t="s">
        <v>4213</v>
      </c>
      <c r="I998" s="14" t="s">
        <v>288</v>
      </c>
      <c r="J998" s="15">
        <v>45441</v>
      </c>
      <c r="K998" s="14" t="s">
        <v>4214</v>
      </c>
      <c r="L998" s="16">
        <v>45439.634571759256</v>
      </c>
      <c r="M998" s="16">
        <v>45439.692303240743</v>
      </c>
      <c r="N998" s="16"/>
      <c r="O998" s="14" t="s">
        <v>288</v>
      </c>
      <c r="P998" s="14" t="s">
        <v>288</v>
      </c>
      <c r="Q998" s="14" t="s">
        <v>288</v>
      </c>
      <c r="R998" s="14" t="s">
        <v>288</v>
      </c>
      <c r="S998" s="14" t="s">
        <v>288</v>
      </c>
      <c r="T998" s="14" t="s">
        <v>292</v>
      </c>
      <c r="U998" s="14" t="s">
        <v>141</v>
      </c>
      <c r="V998" s="14" t="s">
        <v>87</v>
      </c>
      <c r="W998" s="14" t="s">
        <v>288</v>
      </c>
      <c r="X998" s="14" t="s">
        <v>288</v>
      </c>
      <c r="Y998" s="14" t="s">
        <v>288</v>
      </c>
      <c r="Z998" s="14" t="s">
        <v>288</v>
      </c>
      <c r="AA998" s="14" t="s">
        <v>7</v>
      </c>
      <c r="AB998" s="14" t="s">
        <v>4215</v>
      </c>
      <c r="AC998" s="14" t="s">
        <v>8</v>
      </c>
      <c r="AD998" s="14" t="s">
        <v>27</v>
      </c>
      <c r="AE998" s="14" t="s">
        <v>5</v>
      </c>
      <c r="AF998" s="14" t="s">
        <v>290</v>
      </c>
      <c r="AG998" s="14" t="s">
        <v>291</v>
      </c>
      <c r="AH998" s="14" t="s">
        <v>4216</v>
      </c>
      <c r="AI998">
        <v>71916484</v>
      </c>
      <c r="AJ998" s="16">
        <v>45439.634571759256</v>
      </c>
      <c r="AK998">
        <v>1</v>
      </c>
      <c r="AL998">
        <v>38.81</v>
      </c>
      <c r="AM998">
        <v>6.99</v>
      </c>
      <c r="AN998">
        <v>45.8</v>
      </c>
      <c r="AO998" s="14" t="e">
        <f>VLOOKUP(PaquetesTramos_estados_1[[#This Row],[tienda_stock]],#REF!,2,0)</f>
        <v>#REF!</v>
      </c>
      <c r="AP998" s="18">
        <v>1.0138888888888888</v>
      </c>
      <c r="AQ998" s="19" t="str">
        <f>IF(PaquetesTramos_estados_1[[#This Row],[estado_paquete]]="Empaquetado","listo",PaquetesTramos_estados_1[[#This Row],[pagado]]+(PaquetesTramos_estados_1[[#This Row],[Lead Time]]-1))</f>
        <v>listo</v>
      </c>
      <c r="AR998" s="16" t="str">
        <f ca="1">IF(PaquetesTramos_estados_1[[#This Row],[estado_paquete]]="empaquetado","listo",TEXT((DAY(TODAY())-DAY(PaquetesTramos_estados_1[[#This Row],[pagado]])),"dd")&amp;" Dias")</f>
        <v>listo</v>
      </c>
      <c r="AS998" s="14" t="str">
        <f ca="1">IF(PaquetesTramos_estados_1[[#This Row],[estado_paquete]]="Empaquetado","listo",IF(NOW()&lt;PaquetesTramos_estados_1[[#This Row],[TimeLimite]],"Dentro de Tiempo","Fuera de Tiempo"))</f>
        <v>listo</v>
      </c>
      <c r="AT998" s="19" t="str">
        <f t="shared" si="15"/>
        <v>15:13</v>
      </c>
    </row>
    <row r="999" spans="1:46" x14ac:dyDescent="0.25">
      <c r="A999" s="14" t="s">
        <v>4217</v>
      </c>
      <c r="B999" s="14" t="s">
        <v>17</v>
      </c>
      <c r="C999" s="14" t="s">
        <v>5</v>
      </c>
      <c r="D999" s="14" t="s">
        <v>1</v>
      </c>
      <c r="E999" s="14" t="s">
        <v>1</v>
      </c>
      <c r="F999" s="14" t="s">
        <v>19</v>
      </c>
      <c r="G999" s="14" t="s">
        <v>3</v>
      </c>
      <c r="H999" s="14" t="s">
        <v>288</v>
      </c>
      <c r="I999" s="14" t="s">
        <v>288</v>
      </c>
      <c r="J999" s="15">
        <v>45440</v>
      </c>
      <c r="K999" s="14" t="s">
        <v>4218</v>
      </c>
      <c r="L999" s="16">
        <v>45439.682129629633</v>
      </c>
      <c r="M999" s="16"/>
      <c r="N999" s="16"/>
      <c r="O999" s="14" t="s">
        <v>288</v>
      </c>
      <c r="P999" s="14" t="s">
        <v>288</v>
      </c>
      <c r="Q999" s="14" t="s">
        <v>288</v>
      </c>
      <c r="R999" s="14" t="s">
        <v>288</v>
      </c>
      <c r="S999" s="14" t="s">
        <v>288</v>
      </c>
      <c r="T999" s="14" t="s">
        <v>17</v>
      </c>
      <c r="U999" s="14" t="s">
        <v>18</v>
      </c>
      <c r="V999" s="14" t="s">
        <v>6</v>
      </c>
      <c r="W999" s="14" t="s">
        <v>142</v>
      </c>
      <c r="X999" s="14" t="s">
        <v>147</v>
      </c>
      <c r="Y999" s="14" t="s">
        <v>148</v>
      </c>
      <c r="Z999" s="14" t="s">
        <v>147</v>
      </c>
      <c r="AA999" s="14" t="s">
        <v>7</v>
      </c>
      <c r="AB999" s="14" t="s">
        <v>4219</v>
      </c>
      <c r="AC999" s="14" t="s">
        <v>8</v>
      </c>
      <c r="AD999" s="14" t="s">
        <v>32</v>
      </c>
      <c r="AE999" s="14" t="s">
        <v>5</v>
      </c>
      <c r="AF999" s="14" t="s">
        <v>290</v>
      </c>
      <c r="AG999" s="14" t="s">
        <v>291</v>
      </c>
      <c r="AH999" s="14" t="s">
        <v>4220</v>
      </c>
      <c r="AI999">
        <v>45739373</v>
      </c>
      <c r="AJ999" s="16">
        <v>45439.682129629633</v>
      </c>
      <c r="AK999">
        <v>2</v>
      </c>
      <c r="AL999">
        <v>347.62</v>
      </c>
      <c r="AM999">
        <v>62.58</v>
      </c>
      <c r="AN999">
        <v>410.2</v>
      </c>
      <c r="AO999" s="14" t="e">
        <f>VLOOKUP(PaquetesTramos_estados_1[[#This Row],[tienda_stock]],#REF!,2,0)</f>
        <v>#REF!</v>
      </c>
      <c r="AP999" s="18">
        <v>1.0138888888888888</v>
      </c>
      <c r="AQ999" s="19">
        <f>IF(PaquetesTramos_estados_1[[#This Row],[estado_paquete]]="Empaquetado","listo",PaquetesTramos_estados_1[[#This Row],[pagado]]+(PaquetesTramos_estados_1[[#This Row],[Lead Time]]-1))</f>
        <v>45439.696018518523</v>
      </c>
      <c r="AR999" s="16" t="e">
        <f ca="1">IF(PaquetesTramos_estados_1[[#This Row],[estado_paquete]]="empaquetado","listo",TEXT((DAY(TODAY())-DAY(PaquetesTramos_estados_1[[#This Row],[pagado]])),"dd")&amp;" Dias")</f>
        <v>#VALUE!</v>
      </c>
      <c r="AS999" s="14" t="str">
        <f ca="1">IF(PaquetesTramos_estados_1[[#This Row],[estado_paquete]]="Empaquetado","listo",IF(NOW()&lt;PaquetesTramos_estados_1[[#This Row],[TimeLimite]],"Dentro de Tiempo","Fuera de Tiempo"))</f>
        <v>Fuera de Tiempo</v>
      </c>
      <c r="AT999" s="19" t="str">
        <f t="shared" si="15"/>
        <v>16:22</v>
      </c>
    </row>
    <row r="1000" spans="1:46" x14ac:dyDescent="0.25">
      <c r="A1000" s="14" t="s">
        <v>4221</v>
      </c>
      <c r="B1000" s="14" t="s">
        <v>292</v>
      </c>
      <c r="C1000" s="14" t="s">
        <v>5</v>
      </c>
      <c r="D1000" s="14" t="s">
        <v>1</v>
      </c>
      <c r="E1000" s="14" t="s">
        <v>1</v>
      </c>
      <c r="F1000" s="14" t="s">
        <v>19</v>
      </c>
      <c r="G1000" s="14" t="s">
        <v>332</v>
      </c>
      <c r="H1000" s="14" t="s">
        <v>288</v>
      </c>
      <c r="I1000" s="14" t="s">
        <v>288</v>
      </c>
      <c r="J1000" s="15">
        <v>45441</v>
      </c>
      <c r="K1000" s="14" t="s">
        <v>4222</v>
      </c>
      <c r="L1000" s="16">
        <v>45439.67732638889</v>
      </c>
      <c r="M1000" s="16">
        <v>45439.753252314818</v>
      </c>
      <c r="N1000" s="16"/>
      <c r="O1000" s="14" t="s">
        <v>288</v>
      </c>
      <c r="P1000" s="14" t="s">
        <v>288</v>
      </c>
      <c r="Q1000" s="14" t="s">
        <v>288</v>
      </c>
      <c r="R1000" s="14" t="s">
        <v>288</v>
      </c>
      <c r="S1000" s="14" t="s">
        <v>288</v>
      </c>
      <c r="T1000" s="14" t="s">
        <v>292</v>
      </c>
      <c r="U1000" s="14" t="s">
        <v>38</v>
      </c>
      <c r="V1000" s="14" t="s">
        <v>6</v>
      </c>
      <c r="W1000" s="14" t="s">
        <v>59</v>
      </c>
      <c r="X1000" s="14" t="s">
        <v>1</v>
      </c>
      <c r="Y1000" s="14" t="s">
        <v>1</v>
      </c>
      <c r="Z1000" s="14" t="s">
        <v>60</v>
      </c>
      <c r="AA1000" s="14" t="s">
        <v>7</v>
      </c>
      <c r="AB1000" s="14" t="s">
        <v>4223</v>
      </c>
      <c r="AC1000" s="14" t="s">
        <v>8</v>
      </c>
      <c r="AD1000" s="14" t="s">
        <v>32</v>
      </c>
      <c r="AE1000" s="14" t="s">
        <v>5</v>
      </c>
      <c r="AF1000" s="14" t="s">
        <v>290</v>
      </c>
      <c r="AG1000" s="14" t="s">
        <v>291</v>
      </c>
      <c r="AH1000" s="14" t="s">
        <v>4224</v>
      </c>
      <c r="AI1000">
        <v>72049388</v>
      </c>
      <c r="AJ1000" s="16">
        <v>45439.67732638889</v>
      </c>
      <c r="AK1000">
        <v>1</v>
      </c>
      <c r="AL1000">
        <v>35.42</v>
      </c>
      <c r="AM1000">
        <v>6.38</v>
      </c>
      <c r="AN1000">
        <v>41.8</v>
      </c>
      <c r="AO1000" s="14" t="e">
        <f>VLOOKUP(PaquetesTramos_estados_1[[#This Row],[tienda_stock]],#REF!,2,0)</f>
        <v>#REF!</v>
      </c>
      <c r="AP1000" s="18">
        <v>1.0138888888888888</v>
      </c>
      <c r="AQ1000" s="19" t="str">
        <f>IF(PaquetesTramos_estados_1[[#This Row],[estado_paquete]]="Empaquetado","listo",PaquetesTramos_estados_1[[#This Row],[pagado]]+(PaquetesTramos_estados_1[[#This Row],[Lead Time]]-1))</f>
        <v>listo</v>
      </c>
      <c r="AR1000" s="16" t="str">
        <f ca="1">IF(PaquetesTramos_estados_1[[#This Row],[estado_paquete]]="empaquetado","listo",TEXT((DAY(TODAY())-DAY(PaquetesTramos_estados_1[[#This Row],[pagado]])),"dd")&amp;" Dias")</f>
        <v>listo</v>
      </c>
      <c r="AS1000" s="14" t="str">
        <f ca="1">IF(PaquetesTramos_estados_1[[#This Row],[estado_paquete]]="Empaquetado","listo",IF(NOW()&lt;PaquetesTramos_estados_1[[#This Row],[TimeLimite]],"Dentro de Tiempo","Fuera de Tiempo"))</f>
        <v>listo</v>
      </c>
      <c r="AT1000" s="19" t="str">
        <f t="shared" si="15"/>
        <v>16:15</v>
      </c>
    </row>
    <row r="1001" spans="1:46" x14ac:dyDescent="0.25">
      <c r="A1001" s="14" t="s">
        <v>4225</v>
      </c>
      <c r="B1001" s="14" t="s">
        <v>292</v>
      </c>
      <c r="C1001" s="14" t="s">
        <v>1160</v>
      </c>
      <c r="D1001" s="14" t="s">
        <v>91</v>
      </c>
      <c r="E1001" s="14" t="s">
        <v>91</v>
      </c>
      <c r="F1001" s="14" t="s">
        <v>309</v>
      </c>
      <c r="G1001" s="14" t="s">
        <v>35</v>
      </c>
      <c r="H1001" s="14" t="s">
        <v>288</v>
      </c>
      <c r="I1001" s="14" t="s">
        <v>288</v>
      </c>
      <c r="J1001" s="15">
        <v>45443</v>
      </c>
      <c r="K1001" s="14" t="s">
        <v>4226</v>
      </c>
      <c r="L1001" s="16">
        <v>45439.787256944444</v>
      </c>
      <c r="M1001" s="16">
        <v>45440.219143518516</v>
      </c>
      <c r="N1001" s="16"/>
      <c r="O1001" s="14" t="s">
        <v>288</v>
      </c>
      <c r="P1001" s="14" t="s">
        <v>288</v>
      </c>
      <c r="Q1001" s="14" t="s">
        <v>288</v>
      </c>
      <c r="R1001" s="14" t="s">
        <v>288</v>
      </c>
      <c r="S1001" s="14" t="s">
        <v>288</v>
      </c>
      <c r="T1001" s="14" t="s">
        <v>292</v>
      </c>
      <c r="U1001" s="14" t="s">
        <v>5</v>
      </c>
      <c r="V1001" s="14" t="s">
        <v>6</v>
      </c>
      <c r="W1001" s="14" t="s">
        <v>1160</v>
      </c>
      <c r="X1001" s="14" t="s">
        <v>91</v>
      </c>
      <c r="Y1001" s="14" t="s">
        <v>91</v>
      </c>
      <c r="Z1001" s="14" t="s">
        <v>309</v>
      </c>
      <c r="AA1001" s="14" t="s">
        <v>7</v>
      </c>
      <c r="AB1001" s="14" t="s">
        <v>4227</v>
      </c>
      <c r="AC1001" s="14" t="s">
        <v>8</v>
      </c>
      <c r="AD1001" s="14" t="s">
        <v>9</v>
      </c>
      <c r="AE1001" s="14" t="s">
        <v>1160</v>
      </c>
      <c r="AF1001" s="14" t="s">
        <v>290</v>
      </c>
      <c r="AG1001" s="14" t="s">
        <v>291</v>
      </c>
      <c r="AH1001" s="14" t="s">
        <v>1889</v>
      </c>
      <c r="AI1001">
        <v>29643962</v>
      </c>
      <c r="AJ1001" s="16">
        <v>45439.787256944444</v>
      </c>
      <c r="AK1001">
        <v>1</v>
      </c>
      <c r="AL1001">
        <v>46.44</v>
      </c>
      <c r="AM1001">
        <v>8.36</v>
      </c>
      <c r="AN1001">
        <v>54.8</v>
      </c>
      <c r="AO1001" s="14" t="e">
        <f>VLOOKUP(PaquetesTramos_estados_1[[#This Row],[tienda_stock]],#REF!,2,0)</f>
        <v>#REF!</v>
      </c>
      <c r="AP1001" s="18">
        <v>1.0138888888888888</v>
      </c>
      <c r="AQ1001" s="19" t="str">
        <f>IF(PaquetesTramos_estados_1[[#This Row],[estado_paquete]]="Empaquetado","listo",PaquetesTramos_estados_1[[#This Row],[pagado]]+(PaquetesTramos_estados_1[[#This Row],[Lead Time]]-1))</f>
        <v>listo</v>
      </c>
      <c r="AR1001" s="16" t="str">
        <f ca="1">IF(PaquetesTramos_estados_1[[#This Row],[estado_paquete]]="empaquetado","listo",TEXT((DAY(TODAY())-DAY(PaquetesTramos_estados_1[[#This Row],[pagado]])),"dd")&amp;" Dias")</f>
        <v>listo</v>
      </c>
      <c r="AS1001" s="14" t="str">
        <f ca="1">IF(PaquetesTramos_estados_1[[#This Row],[estado_paquete]]="Empaquetado","listo",IF(NOW()&lt;PaquetesTramos_estados_1[[#This Row],[TimeLimite]],"Dentro de Tiempo","Fuera de Tiempo"))</f>
        <v>listo</v>
      </c>
      <c r="AT1001" s="19" t="str">
        <f t="shared" si="15"/>
        <v>18:53</v>
      </c>
    </row>
    <row r="1002" spans="1:46" x14ac:dyDescent="0.25">
      <c r="A1002" s="14" t="s">
        <v>4228</v>
      </c>
      <c r="B1002" s="14" t="s">
        <v>292</v>
      </c>
      <c r="C1002" s="14" t="s">
        <v>39</v>
      </c>
      <c r="D1002" s="14" t="s">
        <v>40</v>
      </c>
      <c r="E1002" s="14" t="s">
        <v>40</v>
      </c>
      <c r="F1002" s="14" t="s">
        <v>40</v>
      </c>
      <c r="G1002" s="14" t="s">
        <v>35</v>
      </c>
      <c r="H1002" s="14" t="s">
        <v>288</v>
      </c>
      <c r="I1002" s="14" t="s">
        <v>288</v>
      </c>
      <c r="J1002" s="15">
        <v>45444</v>
      </c>
      <c r="K1002" s="14" t="s">
        <v>4229</v>
      </c>
      <c r="L1002" s="16">
        <v>45439.833472222221</v>
      </c>
      <c r="M1002" s="16">
        <v>45440.298379629632</v>
      </c>
      <c r="N1002" s="16"/>
      <c r="O1002" s="14" t="s">
        <v>288</v>
      </c>
      <c r="P1002" s="14" t="s">
        <v>288</v>
      </c>
      <c r="Q1002" s="14" t="s">
        <v>288</v>
      </c>
      <c r="R1002" s="14" t="s">
        <v>288</v>
      </c>
      <c r="S1002" s="14" t="s">
        <v>288</v>
      </c>
      <c r="T1002" s="14" t="s">
        <v>292</v>
      </c>
      <c r="U1002" s="14" t="s">
        <v>5</v>
      </c>
      <c r="V1002" s="14" t="s">
        <v>6</v>
      </c>
      <c r="W1002" s="14" t="s">
        <v>39</v>
      </c>
      <c r="X1002" s="14" t="s">
        <v>40</v>
      </c>
      <c r="Y1002" s="14" t="s">
        <v>40</v>
      </c>
      <c r="Z1002" s="14" t="s">
        <v>40</v>
      </c>
      <c r="AA1002" s="14" t="s">
        <v>7</v>
      </c>
      <c r="AB1002" s="14" t="s">
        <v>4230</v>
      </c>
      <c r="AC1002" s="14" t="s">
        <v>8</v>
      </c>
      <c r="AD1002" s="14" t="s">
        <v>88</v>
      </c>
      <c r="AE1002" s="14" t="s">
        <v>5</v>
      </c>
      <c r="AF1002" s="14" t="s">
        <v>290</v>
      </c>
      <c r="AG1002" s="14" t="s">
        <v>291</v>
      </c>
      <c r="AH1002" s="14" t="s">
        <v>4231</v>
      </c>
      <c r="AI1002">
        <v>48728237</v>
      </c>
      <c r="AJ1002" s="16">
        <v>45439.833472222221</v>
      </c>
      <c r="AK1002">
        <v>1</v>
      </c>
      <c r="AL1002">
        <v>179.74</v>
      </c>
      <c r="AM1002">
        <v>32.36</v>
      </c>
      <c r="AN1002">
        <v>212.1</v>
      </c>
      <c r="AO1002" s="14" t="e">
        <f>VLOOKUP(PaquetesTramos_estados_1[[#This Row],[tienda_stock]],#REF!,2,0)</f>
        <v>#REF!</v>
      </c>
      <c r="AP1002" s="18">
        <v>1.0138888888888888</v>
      </c>
      <c r="AQ1002" s="19" t="str">
        <f>IF(PaquetesTramos_estados_1[[#This Row],[estado_paquete]]="Empaquetado","listo",PaquetesTramos_estados_1[[#This Row],[pagado]]+(PaquetesTramos_estados_1[[#This Row],[Lead Time]]-1))</f>
        <v>listo</v>
      </c>
      <c r="AR1002" s="16" t="str">
        <f ca="1">IF(PaquetesTramos_estados_1[[#This Row],[estado_paquete]]="empaquetado","listo",TEXT((DAY(TODAY())-DAY(PaquetesTramos_estados_1[[#This Row],[pagado]])),"dd")&amp;" Dias")</f>
        <v>listo</v>
      </c>
      <c r="AS1002" s="14" t="str">
        <f ca="1">IF(PaquetesTramos_estados_1[[#This Row],[estado_paquete]]="Empaquetado","listo",IF(NOW()&lt;PaquetesTramos_estados_1[[#This Row],[TimeLimite]],"Dentro de Tiempo","Fuera de Tiempo"))</f>
        <v>listo</v>
      </c>
      <c r="AT1002" s="19" t="str">
        <f t="shared" si="15"/>
        <v>20:00</v>
      </c>
    </row>
    <row r="1003" spans="1:46" x14ac:dyDescent="0.25">
      <c r="A1003" s="14" t="s">
        <v>4044</v>
      </c>
      <c r="B1003" s="14" t="s">
        <v>17</v>
      </c>
      <c r="C1003" s="14" t="s">
        <v>288</v>
      </c>
      <c r="D1003" s="14" t="s">
        <v>1</v>
      </c>
      <c r="E1003" s="14" t="s">
        <v>1</v>
      </c>
      <c r="F1003" s="14" t="s">
        <v>204</v>
      </c>
      <c r="G1003" s="14" t="s">
        <v>30</v>
      </c>
      <c r="H1003" s="14" t="s">
        <v>288</v>
      </c>
      <c r="I1003" s="14" t="s">
        <v>288</v>
      </c>
      <c r="J1003" s="15">
        <v>45446</v>
      </c>
      <c r="K1003" s="14" t="s">
        <v>4045</v>
      </c>
      <c r="L1003" s="16">
        <v>45440.312557870369</v>
      </c>
      <c r="M1003" s="16"/>
      <c r="N1003" s="16"/>
      <c r="O1003" s="14" t="s">
        <v>288</v>
      </c>
      <c r="P1003" s="14" t="s">
        <v>288</v>
      </c>
      <c r="Q1003" s="14" t="s">
        <v>288</v>
      </c>
      <c r="R1003" s="14" t="s">
        <v>288</v>
      </c>
      <c r="S1003" s="14" t="s">
        <v>288</v>
      </c>
      <c r="T1003" s="14" t="s">
        <v>17</v>
      </c>
      <c r="U1003" s="14" t="s">
        <v>68</v>
      </c>
      <c r="V1003" s="14" t="s">
        <v>87</v>
      </c>
      <c r="W1003" s="14" t="s">
        <v>288</v>
      </c>
      <c r="X1003" s="14" t="s">
        <v>288</v>
      </c>
      <c r="Y1003" s="14" t="s">
        <v>288</v>
      </c>
      <c r="Z1003" s="14" t="s">
        <v>288</v>
      </c>
      <c r="AA1003" s="14" t="s">
        <v>7</v>
      </c>
      <c r="AB1003" s="14" t="s">
        <v>3599</v>
      </c>
      <c r="AC1003" s="14" t="s">
        <v>8</v>
      </c>
      <c r="AD1003" s="14" t="s">
        <v>32</v>
      </c>
      <c r="AE1003" s="14" t="s">
        <v>5</v>
      </c>
      <c r="AF1003" s="14" t="s">
        <v>290</v>
      </c>
      <c r="AG1003" s="14" t="s">
        <v>291</v>
      </c>
      <c r="AH1003" s="14" t="s">
        <v>3600</v>
      </c>
      <c r="AI1003">
        <v>46920522</v>
      </c>
      <c r="AJ1003" s="16">
        <v>45440.312557870369</v>
      </c>
      <c r="AK1003">
        <v>22</v>
      </c>
      <c r="AL1003">
        <v>677.16</v>
      </c>
      <c r="AM1003">
        <v>121.94</v>
      </c>
      <c r="AN1003">
        <v>799.1</v>
      </c>
      <c r="AO1003" s="14" t="e">
        <f>VLOOKUP(PaquetesTramos_estados_1[[#This Row],[tienda_stock]],#REF!,2,0)</f>
        <v>#REF!</v>
      </c>
      <c r="AP1003" s="18">
        <v>1.0138888888888888</v>
      </c>
      <c r="AQ1003" s="19">
        <f>IF(PaquetesTramos_estados_1[[#This Row],[estado_paquete]]="Empaquetado","listo",PaquetesTramos_estados_1[[#This Row],[pagado]]+(PaquetesTramos_estados_1[[#This Row],[Lead Time]]-1))</f>
        <v>45440.32644675926</v>
      </c>
      <c r="AR1003" s="16" t="e">
        <f ca="1">IF(PaquetesTramos_estados_1[[#This Row],[estado_paquete]]="empaquetado","listo",TEXT((DAY(TODAY())-DAY(PaquetesTramos_estados_1[[#This Row],[pagado]])),"dd")&amp;" Dias")</f>
        <v>#VALUE!</v>
      </c>
      <c r="AS100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03" s="19" t="str">
        <f t="shared" si="15"/>
        <v>07:30</v>
      </c>
    </row>
    <row r="1004" spans="1:46" x14ac:dyDescent="0.25">
      <c r="A1004" s="14" t="s">
        <v>4046</v>
      </c>
      <c r="B1004" s="14" t="s">
        <v>17</v>
      </c>
      <c r="C1004" s="14" t="s">
        <v>288</v>
      </c>
      <c r="D1004" s="14" t="s">
        <v>1</v>
      </c>
      <c r="E1004" s="14" t="s">
        <v>1</v>
      </c>
      <c r="F1004" s="14" t="s">
        <v>204</v>
      </c>
      <c r="G1004" s="14" t="s">
        <v>30</v>
      </c>
      <c r="H1004" s="14" t="s">
        <v>288</v>
      </c>
      <c r="I1004" s="14" t="s">
        <v>288</v>
      </c>
      <c r="J1004" s="15">
        <v>45442</v>
      </c>
      <c r="K1004" s="14" t="s">
        <v>4047</v>
      </c>
      <c r="L1004" s="16">
        <v>45440.312557870369</v>
      </c>
      <c r="M1004" s="16"/>
      <c r="N1004" s="16"/>
      <c r="O1004" s="14" t="s">
        <v>288</v>
      </c>
      <c r="P1004" s="14" t="s">
        <v>288</v>
      </c>
      <c r="Q1004" s="14" t="s">
        <v>288</v>
      </c>
      <c r="R1004" s="14" t="s">
        <v>288</v>
      </c>
      <c r="S1004" s="14" t="s">
        <v>288</v>
      </c>
      <c r="T1004" s="14" t="s">
        <v>17</v>
      </c>
      <c r="U1004" s="14" t="s">
        <v>5</v>
      </c>
      <c r="V1004" s="14" t="s">
        <v>87</v>
      </c>
      <c r="W1004" s="14" t="s">
        <v>288</v>
      </c>
      <c r="X1004" s="14" t="s">
        <v>288</v>
      </c>
      <c r="Y1004" s="14" t="s">
        <v>288</v>
      </c>
      <c r="Z1004" s="14" t="s">
        <v>288</v>
      </c>
      <c r="AA1004" s="14" t="s">
        <v>56</v>
      </c>
      <c r="AB1004" s="14" t="s">
        <v>3599</v>
      </c>
      <c r="AC1004" s="14" t="s">
        <v>8</v>
      </c>
      <c r="AD1004" s="14" t="s">
        <v>32</v>
      </c>
      <c r="AE1004" s="14" t="s">
        <v>5</v>
      </c>
      <c r="AF1004" s="14" t="s">
        <v>290</v>
      </c>
      <c r="AG1004" s="14" t="s">
        <v>291</v>
      </c>
      <c r="AH1004" s="14" t="s">
        <v>3600</v>
      </c>
      <c r="AI1004">
        <v>46920522</v>
      </c>
      <c r="AJ1004" s="16">
        <v>45440.312557870369</v>
      </c>
      <c r="AK1004">
        <v>22</v>
      </c>
      <c r="AL1004">
        <v>677.16</v>
      </c>
      <c r="AM1004">
        <v>121.94</v>
      </c>
      <c r="AN1004">
        <v>799.1</v>
      </c>
      <c r="AO1004" s="14" t="e">
        <f>VLOOKUP(PaquetesTramos_estados_1[[#This Row],[tienda_stock]],#REF!,2,0)</f>
        <v>#REF!</v>
      </c>
      <c r="AP1004" s="18">
        <v>1.0138888888888888</v>
      </c>
      <c r="AQ1004" s="19">
        <f>IF(PaquetesTramos_estados_1[[#This Row],[estado_paquete]]="Empaquetado","listo",PaquetesTramos_estados_1[[#This Row],[pagado]]+(PaquetesTramos_estados_1[[#This Row],[Lead Time]]-1))</f>
        <v>45440.32644675926</v>
      </c>
      <c r="AR1004" s="16" t="e">
        <f ca="1">IF(PaquetesTramos_estados_1[[#This Row],[estado_paquete]]="empaquetado","listo",TEXT((DAY(TODAY())-DAY(PaquetesTramos_estados_1[[#This Row],[pagado]])),"dd")&amp;" Dias")</f>
        <v>#VALUE!</v>
      </c>
      <c r="AS100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04" s="19" t="str">
        <f t="shared" si="15"/>
        <v>07:30</v>
      </c>
    </row>
    <row r="1005" spans="1:46" x14ac:dyDescent="0.25">
      <c r="A1005" s="14" t="s">
        <v>4048</v>
      </c>
      <c r="B1005" s="14" t="s">
        <v>17</v>
      </c>
      <c r="C1005" s="14" t="s">
        <v>288</v>
      </c>
      <c r="D1005" s="14" t="s">
        <v>1</v>
      </c>
      <c r="E1005" s="14" t="s">
        <v>1</v>
      </c>
      <c r="F1005" s="14" t="s">
        <v>204</v>
      </c>
      <c r="G1005" s="14" t="s">
        <v>30</v>
      </c>
      <c r="H1005" s="14" t="s">
        <v>288</v>
      </c>
      <c r="I1005" s="14" t="s">
        <v>288</v>
      </c>
      <c r="J1005" s="15">
        <v>45443</v>
      </c>
      <c r="K1005" s="14" t="s">
        <v>4049</v>
      </c>
      <c r="L1005" s="16">
        <v>45440.312557870369</v>
      </c>
      <c r="M1005" s="16"/>
      <c r="N1005" s="16"/>
      <c r="O1005" s="14" t="s">
        <v>288</v>
      </c>
      <c r="P1005" s="14" t="s">
        <v>288</v>
      </c>
      <c r="Q1005" s="14" t="s">
        <v>288</v>
      </c>
      <c r="R1005" s="14" t="s">
        <v>288</v>
      </c>
      <c r="S1005" s="14" t="s">
        <v>288</v>
      </c>
      <c r="T1005" s="14" t="s">
        <v>17</v>
      </c>
      <c r="U1005" s="14" t="s">
        <v>22</v>
      </c>
      <c r="V1005" s="14" t="s">
        <v>87</v>
      </c>
      <c r="W1005" s="14" t="s">
        <v>288</v>
      </c>
      <c r="X1005" s="14" t="s">
        <v>288</v>
      </c>
      <c r="Y1005" s="14" t="s">
        <v>288</v>
      </c>
      <c r="Z1005" s="14" t="s">
        <v>288</v>
      </c>
      <c r="AA1005" s="14" t="s">
        <v>7</v>
      </c>
      <c r="AB1005" s="14" t="s">
        <v>3599</v>
      </c>
      <c r="AC1005" s="14" t="s">
        <v>8</v>
      </c>
      <c r="AD1005" s="14" t="s">
        <v>32</v>
      </c>
      <c r="AE1005" s="14" t="s">
        <v>5</v>
      </c>
      <c r="AF1005" s="14" t="s">
        <v>290</v>
      </c>
      <c r="AG1005" s="14" t="s">
        <v>291</v>
      </c>
      <c r="AH1005" s="14" t="s">
        <v>3600</v>
      </c>
      <c r="AI1005">
        <v>46920522</v>
      </c>
      <c r="AJ1005" s="16">
        <v>45440.312557870369</v>
      </c>
      <c r="AK1005">
        <v>22</v>
      </c>
      <c r="AL1005">
        <v>677.16</v>
      </c>
      <c r="AM1005">
        <v>121.94</v>
      </c>
      <c r="AN1005">
        <v>799.1</v>
      </c>
      <c r="AO1005" s="14" t="e">
        <f>VLOOKUP(PaquetesTramos_estados_1[[#This Row],[tienda_stock]],#REF!,2,0)</f>
        <v>#REF!</v>
      </c>
      <c r="AP1005" s="18">
        <v>1.0138888888888888</v>
      </c>
      <c r="AQ1005" s="19">
        <f>IF(PaquetesTramos_estados_1[[#This Row],[estado_paquete]]="Empaquetado","listo",PaquetesTramos_estados_1[[#This Row],[pagado]]+(PaquetesTramos_estados_1[[#This Row],[Lead Time]]-1))</f>
        <v>45440.32644675926</v>
      </c>
      <c r="AR1005" s="16" t="e">
        <f ca="1">IF(PaquetesTramos_estados_1[[#This Row],[estado_paquete]]="empaquetado","listo",TEXT((DAY(TODAY())-DAY(PaquetesTramos_estados_1[[#This Row],[pagado]])),"dd")&amp;" Dias")</f>
        <v>#VALUE!</v>
      </c>
      <c r="AS100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05" s="19" t="str">
        <f t="shared" si="15"/>
        <v>07:30</v>
      </c>
    </row>
    <row r="1006" spans="1:46" x14ac:dyDescent="0.25">
      <c r="A1006" s="14" t="s">
        <v>4050</v>
      </c>
      <c r="B1006" s="14" t="s">
        <v>17</v>
      </c>
      <c r="C1006" s="14" t="s">
        <v>288</v>
      </c>
      <c r="D1006" s="14" t="s">
        <v>1</v>
      </c>
      <c r="E1006" s="14" t="s">
        <v>1</v>
      </c>
      <c r="F1006" s="14" t="s">
        <v>204</v>
      </c>
      <c r="G1006" s="14" t="s">
        <v>30</v>
      </c>
      <c r="H1006" s="14" t="s">
        <v>288</v>
      </c>
      <c r="I1006" s="14" t="s">
        <v>288</v>
      </c>
      <c r="J1006" s="15">
        <v>45446</v>
      </c>
      <c r="K1006" s="14" t="s">
        <v>4051</v>
      </c>
      <c r="L1006" s="16">
        <v>45440.312557870369</v>
      </c>
      <c r="M1006" s="16"/>
      <c r="N1006" s="16"/>
      <c r="O1006" s="14" t="s">
        <v>288</v>
      </c>
      <c r="P1006" s="14" t="s">
        <v>288</v>
      </c>
      <c r="Q1006" s="14" t="s">
        <v>288</v>
      </c>
      <c r="R1006" s="14" t="s">
        <v>288</v>
      </c>
      <c r="S1006" s="14" t="s">
        <v>288</v>
      </c>
      <c r="T1006" s="14" t="s">
        <v>17</v>
      </c>
      <c r="U1006" s="14" t="s">
        <v>34</v>
      </c>
      <c r="V1006" s="14" t="s">
        <v>87</v>
      </c>
      <c r="W1006" s="14" t="s">
        <v>288</v>
      </c>
      <c r="X1006" s="14" t="s">
        <v>288</v>
      </c>
      <c r="Y1006" s="14" t="s">
        <v>288</v>
      </c>
      <c r="Z1006" s="14" t="s">
        <v>288</v>
      </c>
      <c r="AA1006" s="14" t="s">
        <v>7</v>
      </c>
      <c r="AB1006" s="14" t="s">
        <v>3599</v>
      </c>
      <c r="AC1006" s="14" t="s">
        <v>8</v>
      </c>
      <c r="AD1006" s="14" t="s">
        <v>32</v>
      </c>
      <c r="AE1006" s="14" t="s">
        <v>5</v>
      </c>
      <c r="AF1006" s="14" t="s">
        <v>290</v>
      </c>
      <c r="AG1006" s="14" t="s">
        <v>291</v>
      </c>
      <c r="AH1006" s="14" t="s">
        <v>3600</v>
      </c>
      <c r="AI1006">
        <v>46920522</v>
      </c>
      <c r="AJ1006" s="16">
        <v>45440.312557870369</v>
      </c>
      <c r="AK1006">
        <v>22</v>
      </c>
      <c r="AL1006">
        <v>677.16</v>
      </c>
      <c r="AM1006">
        <v>121.94</v>
      </c>
      <c r="AN1006">
        <v>799.1</v>
      </c>
      <c r="AO1006" s="14" t="e">
        <f>VLOOKUP(PaquetesTramos_estados_1[[#This Row],[tienda_stock]],#REF!,2,0)</f>
        <v>#REF!</v>
      </c>
      <c r="AP1006" s="18">
        <v>1.0138888888888888</v>
      </c>
      <c r="AQ1006" s="19">
        <f>IF(PaquetesTramos_estados_1[[#This Row],[estado_paquete]]="Empaquetado","listo",PaquetesTramos_estados_1[[#This Row],[pagado]]+(PaquetesTramos_estados_1[[#This Row],[Lead Time]]-1))</f>
        <v>45440.32644675926</v>
      </c>
      <c r="AR1006" s="16" t="e">
        <f ca="1">IF(PaquetesTramos_estados_1[[#This Row],[estado_paquete]]="empaquetado","listo",TEXT((DAY(TODAY())-DAY(PaquetesTramos_estados_1[[#This Row],[pagado]])),"dd")&amp;" Dias")</f>
        <v>#VALUE!</v>
      </c>
      <c r="AS10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06" s="19" t="str">
        <f t="shared" si="15"/>
        <v>07:30</v>
      </c>
    </row>
    <row r="1007" spans="1:46" x14ac:dyDescent="0.25">
      <c r="A1007" s="14" t="s">
        <v>4052</v>
      </c>
      <c r="B1007" s="14" t="s">
        <v>17</v>
      </c>
      <c r="C1007" s="14" t="s">
        <v>288</v>
      </c>
      <c r="D1007" s="14" t="s">
        <v>1</v>
      </c>
      <c r="E1007" s="14" t="s">
        <v>1</v>
      </c>
      <c r="F1007" s="14" t="s">
        <v>204</v>
      </c>
      <c r="G1007" s="14" t="s">
        <v>30</v>
      </c>
      <c r="H1007" s="14" t="s">
        <v>288</v>
      </c>
      <c r="I1007" s="14" t="s">
        <v>288</v>
      </c>
      <c r="J1007" s="15">
        <v>45443</v>
      </c>
      <c r="K1007" s="14" t="s">
        <v>4053</v>
      </c>
      <c r="L1007" s="16">
        <v>45440.312557870369</v>
      </c>
      <c r="M1007" s="16"/>
      <c r="N1007" s="16"/>
      <c r="O1007" s="14" t="s">
        <v>288</v>
      </c>
      <c r="P1007" s="14" t="s">
        <v>288</v>
      </c>
      <c r="Q1007" s="14" t="s">
        <v>288</v>
      </c>
      <c r="R1007" s="14" t="s">
        <v>288</v>
      </c>
      <c r="S1007" s="14" t="s">
        <v>288</v>
      </c>
      <c r="T1007" s="14" t="s">
        <v>17</v>
      </c>
      <c r="U1007" s="14" t="s">
        <v>142</v>
      </c>
      <c r="V1007" s="14" t="s">
        <v>87</v>
      </c>
      <c r="W1007" s="14" t="s">
        <v>288</v>
      </c>
      <c r="X1007" s="14" t="s">
        <v>288</v>
      </c>
      <c r="Y1007" s="14" t="s">
        <v>288</v>
      </c>
      <c r="Z1007" s="14" t="s">
        <v>288</v>
      </c>
      <c r="AA1007" s="14" t="s">
        <v>7</v>
      </c>
      <c r="AB1007" s="14" t="s">
        <v>3599</v>
      </c>
      <c r="AC1007" s="14" t="s">
        <v>8</v>
      </c>
      <c r="AD1007" s="14" t="s">
        <v>32</v>
      </c>
      <c r="AE1007" s="14" t="s">
        <v>5</v>
      </c>
      <c r="AF1007" s="14" t="s">
        <v>290</v>
      </c>
      <c r="AG1007" s="14" t="s">
        <v>291</v>
      </c>
      <c r="AH1007" s="14" t="s">
        <v>3600</v>
      </c>
      <c r="AI1007">
        <v>46920522</v>
      </c>
      <c r="AJ1007" s="16">
        <v>45440.312557870369</v>
      </c>
      <c r="AK1007">
        <v>22</v>
      </c>
      <c r="AL1007">
        <v>677.16</v>
      </c>
      <c r="AM1007">
        <v>121.94</v>
      </c>
      <c r="AN1007">
        <v>799.1</v>
      </c>
      <c r="AO1007" s="14" t="e">
        <f>VLOOKUP(PaquetesTramos_estados_1[[#This Row],[tienda_stock]],#REF!,2,0)</f>
        <v>#REF!</v>
      </c>
      <c r="AP1007" s="18">
        <v>1.0138888888888888</v>
      </c>
      <c r="AQ1007" s="19">
        <f>IF(PaquetesTramos_estados_1[[#This Row],[estado_paquete]]="Empaquetado","listo",PaquetesTramos_estados_1[[#This Row],[pagado]]+(PaquetesTramos_estados_1[[#This Row],[Lead Time]]-1))</f>
        <v>45440.32644675926</v>
      </c>
      <c r="AR1007" s="16" t="e">
        <f ca="1">IF(PaquetesTramos_estados_1[[#This Row],[estado_paquete]]="empaquetado","listo",TEXT((DAY(TODAY())-DAY(PaquetesTramos_estados_1[[#This Row],[pagado]])),"dd")&amp;" Dias")</f>
        <v>#VALUE!</v>
      </c>
      <c r="AS100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07" s="19" t="str">
        <f t="shared" si="15"/>
        <v>07:30</v>
      </c>
    </row>
    <row r="1008" spans="1:46" x14ac:dyDescent="0.25">
      <c r="A1008" s="14" t="s">
        <v>4054</v>
      </c>
      <c r="B1008" s="14" t="s">
        <v>17</v>
      </c>
      <c r="C1008" s="14" t="s">
        <v>288</v>
      </c>
      <c r="D1008" s="14" t="s">
        <v>29</v>
      </c>
      <c r="E1008" s="14" t="s">
        <v>140</v>
      </c>
      <c r="F1008" s="14" t="s">
        <v>140</v>
      </c>
      <c r="G1008" s="14" t="s">
        <v>30</v>
      </c>
      <c r="H1008" s="14" t="s">
        <v>288</v>
      </c>
      <c r="I1008" s="14" t="s">
        <v>288</v>
      </c>
      <c r="J1008" s="15">
        <v>45457</v>
      </c>
      <c r="K1008" s="14" t="s">
        <v>4055</v>
      </c>
      <c r="L1008" s="16">
        <v>45440.319918981484</v>
      </c>
      <c r="M1008" s="16"/>
      <c r="N1008" s="16"/>
      <c r="O1008" s="14" t="s">
        <v>288</v>
      </c>
      <c r="P1008" s="14" t="s">
        <v>288</v>
      </c>
      <c r="Q1008" s="14" t="s">
        <v>288</v>
      </c>
      <c r="R1008" s="14" t="s">
        <v>288</v>
      </c>
      <c r="S1008" s="14" t="s">
        <v>288</v>
      </c>
      <c r="T1008" s="14" t="s">
        <v>17</v>
      </c>
      <c r="U1008" s="14" t="s">
        <v>135</v>
      </c>
      <c r="V1008" s="14" t="s">
        <v>87</v>
      </c>
      <c r="W1008" s="14" t="s">
        <v>288</v>
      </c>
      <c r="X1008" s="14" t="s">
        <v>288</v>
      </c>
      <c r="Y1008" s="14" t="s">
        <v>288</v>
      </c>
      <c r="Z1008" s="14" t="s">
        <v>288</v>
      </c>
      <c r="AA1008" s="14" t="s">
        <v>7</v>
      </c>
      <c r="AB1008" s="14" t="s">
        <v>4056</v>
      </c>
      <c r="AC1008" s="14" t="s">
        <v>8</v>
      </c>
      <c r="AD1008" s="14" t="s">
        <v>32</v>
      </c>
      <c r="AE1008" s="14" t="s">
        <v>5</v>
      </c>
      <c r="AF1008" s="14" t="s">
        <v>290</v>
      </c>
      <c r="AG1008" s="14" t="s">
        <v>291</v>
      </c>
      <c r="AH1008" s="14" t="s">
        <v>4057</v>
      </c>
      <c r="AI1008">
        <v>76660130</v>
      </c>
      <c r="AJ1008" s="16">
        <v>45440.319918981484</v>
      </c>
      <c r="AK1008">
        <v>1</v>
      </c>
      <c r="AL1008">
        <v>42.2</v>
      </c>
      <c r="AM1008">
        <v>7.6</v>
      </c>
      <c r="AN1008">
        <v>49.8</v>
      </c>
      <c r="AO1008" s="14" t="e">
        <f>VLOOKUP(PaquetesTramos_estados_1[[#This Row],[tienda_stock]],#REF!,2,0)</f>
        <v>#REF!</v>
      </c>
      <c r="AP1008" s="18">
        <v>1.0138888888888888</v>
      </c>
      <c r="AQ1008" s="19">
        <f>IF(PaquetesTramos_estados_1[[#This Row],[estado_paquete]]="Empaquetado","listo",PaquetesTramos_estados_1[[#This Row],[pagado]]+(PaquetesTramos_estados_1[[#This Row],[Lead Time]]-1))</f>
        <v>45440.333807870375</v>
      </c>
      <c r="AR1008" s="16" t="e">
        <f ca="1">IF(PaquetesTramos_estados_1[[#This Row],[estado_paquete]]="empaquetado","listo",TEXT((DAY(TODAY())-DAY(PaquetesTramos_estados_1[[#This Row],[pagado]])),"dd")&amp;" Dias")</f>
        <v>#VALUE!</v>
      </c>
      <c r="AS100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08" s="19" t="str">
        <f t="shared" si="15"/>
        <v>07:40</v>
      </c>
    </row>
    <row r="1009" spans="1:46" x14ac:dyDescent="0.25">
      <c r="A1009" s="14" t="s">
        <v>3607</v>
      </c>
      <c r="B1009" s="14" t="s">
        <v>292</v>
      </c>
      <c r="C1009" s="14" t="s">
        <v>72</v>
      </c>
      <c r="D1009" s="14" t="s">
        <v>73</v>
      </c>
      <c r="E1009" s="14" t="s">
        <v>74</v>
      </c>
      <c r="F1009" s="14" t="s">
        <v>74</v>
      </c>
      <c r="G1009" s="14" t="s">
        <v>3</v>
      </c>
      <c r="H1009" s="14" t="s">
        <v>288</v>
      </c>
      <c r="I1009" s="14" t="s">
        <v>288</v>
      </c>
      <c r="J1009" s="15">
        <v>45440</v>
      </c>
      <c r="K1009" s="14" t="s">
        <v>3608</v>
      </c>
      <c r="L1009" s="16">
        <v>45437.667349537034</v>
      </c>
      <c r="M1009" s="16">
        <v>45437.718599537038</v>
      </c>
      <c r="N1009" s="16"/>
      <c r="O1009" s="14" t="s">
        <v>288</v>
      </c>
      <c r="P1009" s="14" t="s">
        <v>288</v>
      </c>
      <c r="Q1009" s="14" t="s">
        <v>288</v>
      </c>
      <c r="R1009" s="14" t="s">
        <v>288</v>
      </c>
      <c r="S1009" s="14" t="s">
        <v>288</v>
      </c>
      <c r="T1009" s="14" t="s">
        <v>292</v>
      </c>
      <c r="U1009" s="14" t="s">
        <v>127</v>
      </c>
      <c r="V1009" s="14" t="s">
        <v>6</v>
      </c>
      <c r="W1009" s="14" t="s">
        <v>72</v>
      </c>
      <c r="X1009" s="14" t="s">
        <v>73</v>
      </c>
      <c r="Y1009" s="14" t="s">
        <v>74</v>
      </c>
      <c r="Z1009" s="14" t="s">
        <v>74</v>
      </c>
      <c r="AA1009" s="14" t="s">
        <v>7</v>
      </c>
      <c r="AB1009" s="14" t="s">
        <v>3609</v>
      </c>
      <c r="AC1009" s="14" t="s">
        <v>8</v>
      </c>
      <c r="AD1009" s="14" t="s">
        <v>32</v>
      </c>
      <c r="AE1009" s="14" t="s">
        <v>5</v>
      </c>
      <c r="AF1009" s="14" t="s">
        <v>290</v>
      </c>
      <c r="AG1009" s="14" t="s">
        <v>291</v>
      </c>
      <c r="AH1009" s="14" t="s">
        <v>3610</v>
      </c>
      <c r="AI1009">
        <v>16706276</v>
      </c>
      <c r="AJ1009" s="16">
        <v>45437.667349537034</v>
      </c>
      <c r="AK1009">
        <v>2</v>
      </c>
      <c r="AL1009">
        <v>21.77</v>
      </c>
      <c r="AM1009">
        <v>3.93</v>
      </c>
      <c r="AN1009">
        <v>25.7</v>
      </c>
      <c r="AO1009" s="14" t="e">
        <f>VLOOKUP(PaquetesTramos_estados_1[[#This Row],[tienda_stock]],#REF!,2,0)</f>
        <v>#REF!</v>
      </c>
      <c r="AP1009" s="18">
        <v>1.0138888888888888</v>
      </c>
      <c r="AQ1009" s="19" t="str">
        <f>IF(PaquetesTramos_estados_1[[#This Row],[estado_paquete]]="Empaquetado","listo",PaquetesTramos_estados_1[[#This Row],[pagado]]+(PaquetesTramos_estados_1[[#This Row],[Lead Time]]-1))</f>
        <v>listo</v>
      </c>
      <c r="AR1009" s="16" t="str">
        <f ca="1">IF(PaquetesTramos_estados_1[[#This Row],[estado_paquete]]="empaquetado","listo",TEXT((DAY(TODAY())-DAY(PaquetesTramos_estados_1[[#This Row],[pagado]])),"dd")&amp;" Dias")</f>
        <v>listo</v>
      </c>
      <c r="AS1009" s="14" t="str">
        <f ca="1">IF(PaquetesTramos_estados_1[[#This Row],[estado_paquete]]="Empaquetado","listo",IF(NOW()&lt;PaquetesTramos_estados_1[[#This Row],[TimeLimite]],"Dentro de Tiempo","Fuera de Tiempo"))</f>
        <v>listo</v>
      </c>
      <c r="AT1009" s="19" t="str">
        <f t="shared" si="15"/>
        <v>16:00</v>
      </c>
    </row>
    <row r="1010" spans="1:46" x14ac:dyDescent="0.25">
      <c r="A1010" s="14" t="s">
        <v>3611</v>
      </c>
      <c r="B1010" s="14" t="s">
        <v>292</v>
      </c>
      <c r="C1010" s="14" t="s">
        <v>123</v>
      </c>
      <c r="D1010" s="14" t="s">
        <v>105</v>
      </c>
      <c r="E1010" s="14" t="s">
        <v>105</v>
      </c>
      <c r="F1010" s="14" t="s">
        <v>105</v>
      </c>
      <c r="G1010" s="14" t="s">
        <v>35</v>
      </c>
      <c r="H1010" s="14" t="s">
        <v>288</v>
      </c>
      <c r="I1010" s="14" t="s">
        <v>288</v>
      </c>
      <c r="J1010" s="15">
        <v>45443</v>
      </c>
      <c r="K1010" s="14" t="s">
        <v>3612</v>
      </c>
      <c r="L1010" s="16">
        <v>45439.423530092594</v>
      </c>
      <c r="M1010" s="16">
        <v>45439.690960648149</v>
      </c>
      <c r="N1010" s="16"/>
      <c r="O1010" s="14" t="s">
        <v>288</v>
      </c>
      <c r="P1010" s="14" t="s">
        <v>288</v>
      </c>
      <c r="Q1010" s="14" t="s">
        <v>288</v>
      </c>
      <c r="R1010" s="14" t="s">
        <v>288</v>
      </c>
      <c r="S1010" s="14" t="s">
        <v>288</v>
      </c>
      <c r="T1010" s="14" t="s">
        <v>292</v>
      </c>
      <c r="U1010" s="14" t="s">
        <v>5</v>
      </c>
      <c r="V1010" s="14" t="s">
        <v>6</v>
      </c>
      <c r="W1010" s="14" t="s">
        <v>123</v>
      </c>
      <c r="X1010" s="14" t="s">
        <v>105</v>
      </c>
      <c r="Y1010" s="14" t="s">
        <v>105</v>
      </c>
      <c r="Z1010" s="14" t="s">
        <v>105</v>
      </c>
      <c r="AA1010" s="14" t="s">
        <v>7</v>
      </c>
      <c r="AB1010" s="14" t="s">
        <v>3613</v>
      </c>
      <c r="AC1010" s="14" t="s">
        <v>8</v>
      </c>
      <c r="AD1010" s="14" t="s">
        <v>93</v>
      </c>
      <c r="AE1010" s="14" t="s">
        <v>5</v>
      </c>
      <c r="AF1010" s="14" t="s">
        <v>290</v>
      </c>
      <c r="AG1010" s="14" t="s">
        <v>291</v>
      </c>
      <c r="AH1010" s="14" t="s">
        <v>3614</v>
      </c>
      <c r="AI1010">
        <v>46897667</v>
      </c>
      <c r="AJ1010" s="16">
        <v>45439.423530092594</v>
      </c>
      <c r="AK1010">
        <v>3</v>
      </c>
      <c r="AL1010">
        <v>373.39</v>
      </c>
      <c r="AM1010">
        <v>67.209999999999994</v>
      </c>
      <c r="AN1010">
        <v>440.6</v>
      </c>
      <c r="AO1010" s="14" t="e">
        <f>VLOOKUP(PaquetesTramos_estados_1[[#This Row],[tienda_stock]],#REF!,2,0)</f>
        <v>#REF!</v>
      </c>
      <c r="AP1010" s="18">
        <v>1.0138888888888888</v>
      </c>
      <c r="AQ1010" s="19" t="str">
        <f>IF(PaquetesTramos_estados_1[[#This Row],[estado_paquete]]="Empaquetado","listo",PaquetesTramos_estados_1[[#This Row],[pagado]]+(PaquetesTramos_estados_1[[#This Row],[Lead Time]]-1))</f>
        <v>listo</v>
      </c>
      <c r="AR1010" s="16" t="str">
        <f ca="1">IF(PaquetesTramos_estados_1[[#This Row],[estado_paquete]]="empaquetado","listo",TEXT((DAY(TODAY())-DAY(PaquetesTramos_estados_1[[#This Row],[pagado]])),"dd")&amp;" Dias")</f>
        <v>listo</v>
      </c>
      <c r="AS1010" s="14" t="str">
        <f ca="1">IF(PaquetesTramos_estados_1[[#This Row],[estado_paquete]]="Empaquetado","listo",IF(NOW()&lt;PaquetesTramos_estados_1[[#This Row],[TimeLimite]],"Dentro de Tiempo","Fuera de Tiempo"))</f>
        <v>listo</v>
      </c>
      <c r="AT1010" s="19" t="str">
        <f t="shared" si="15"/>
        <v>10:09</v>
      </c>
    </row>
    <row r="1011" spans="1:46" x14ac:dyDescent="0.25">
      <c r="A1011" s="14" t="s">
        <v>3615</v>
      </c>
      <c r="B1011" s="14" t="s">
        <v>292</v>
      </c>
      <c r="C1011" s="14" t="s">
        <v>33</v>
      </c>
      <c r="D1011" s="14" t="s">
        <v>29</v>
      </c>
      <c r="E1011" s="14" t="s">
        <v>29</v>
      </c>
      <c r="F1011" s="14" t="s">
        <v>29</v>
      </c>
      <c r="G1011" s="14" t="s">
        <v>35</v>
      </c>
      <c r="H1011" s="14" t="s">
        <v>288</v>
      </c>
      <c r="I1011" s="14" t="s">
        <v>288</v>
      </c>
      <c r="J1011" s="15">
        <v>45443</v>
      </c>
      <c r="K1011" s="14" t="s">
        <v>3616</v>
      </c>
      <c r="L1011" s="16">
        <v>45439.531724537039</v>
      </c>
      <c r="M1011" s="16">
        <v>45439.576550925929</v>
      </c>
      <c r="N1011" s="16"/>
      <c r="O1011" s="14" t="s">
        <v>288</v>
      </c>
      <c r="P1011" s="14" t="s">
        <v>288</v>
      </c>
      <c r="Q1011" s="14" t="s">
        <v>288</v>
      </c>
      <c r="R1011" s="14" t="s">
        <v>288</v>
      </c>
      <c r="S1011" s="14" t="s">
        <v>288</v>
      </c>
      <c r="T1011" s="14" t="s">
        <v>292</v>
      </c>
      <c r="U1011" s="14" t="s">
        <v>5</v>
      </c>
      <c r="V1011" s="14" t="s">
        <v>6</v>
      </c>
      <c r="W1011" s="14" t="s">
        <v>33</v>
      </c>
      <c r="X1011" s="14" t="s">
        <v>29</v>
      </c>
      <c r="Y1011" s="14" t="s">
        <v>29</v>
      </c>
      <c r="Z1011" s="14" t="s">
        <v>29</v>
      </c>
      <c r="AA1011" s="14" t="s">
        <v>7</v>
      </c>
      <c r="AB1011" s="14" t="s">
        <v>3617</v>
      </c>
      <c r="AC1011" s="14" t="s">
        <v>8</v>
      </c>
      <c r="AD1011" s="14" t="s">
        <v>32</v>
      </c>
      <c r="AE1011" s="14" t="s">
        <v>5</v>
      </c>
      <c r="AF1011" s="14" t="s">
        <v>290</v>
      </c>
      <c r="AG1011" s="14" t="s">
        <v>291</v>
      </c>
      <c r="AH1011" s="14" t="s">
        <v>3618</v>
      </c>
      <c r="AI1011">
        <v>46523829</v>
      </c>
      <c r="AJ1011" s="16">
        <v>45439.531724537039</v>
      </c>
      <c r="AK1011">
        <v>1</v>
      </c>
      <c r="AL1011">
        <v>88.81</v>
      </c>
      <c r="AM1011">
        <v>15.99</v>
      </c>
      <c r="AN1011">
        <v>104.8</v>
      </c>
      <c r="AO1011" s="14" t="e">
        <f>VLOOKUP(PaquetesTramos_estados_1[[#This Row],[tienda_stock]],#REF!,2,0)</f>
        <v>#REF!</v>
      </c>
      <c r="AP1011" s="18">
        <v>1.0138888888888888</v>
      </c>
      <c r="AQ1011" s="19" t="str">
        <f>IF(PaquetesTramos_estados_1[[#This Row],[estado_paquete]]="Empaquetado","listo",PaquetesTramos_estados_1[[#This Row],[pagado]]+(PaquetesTramos_estados_1[[#This Row],[Lead Time]]-1))</f>
        <v>listo</v>
      </c>
      <c r="AR1011" s="16" t="str">
        <f ca="1">IF(PaquetesTramos_estados_1[[#This Row],[estado_paquete]]="empaquetado","listo",TEXT((DAY(TODAY())-DAY(PaquetesTramos_estados_1[[#This Row],[pagado]])),"dd")&amp;" Dias")</f>
        <v>listo</v>
      </c>
      <c r="AS1011" s="14" t="str">
        <f ca="1">IF(PaquetesTramos_estados_1[[#This Row],[estado_paquete]]="Empaquetado","listo",IF(NOW()&lt;PaquetesTramos_estados_1[[#This Row],[TimeLimite]],"Dentro de Tiempo","Fuera de Tiempo"))</f>
        <v>listo</v>
      </c>
      <c r="AT1011" s="19" t="str">
        <f t="shared" si="15"/>
        <v>12:45</v>
      </c>
    </row>
    <row r="1012" spans="1:46" x14ac:dyDescent="0.25">
      <c r="A1012" s="14" t="s">
        <v>3619</v>
      </c>
      <c r="B1012" s="14" t="s">
        <v>292</v>
      </c>
      <c r="C1012" s="14" t="s">
        <v>154</v>
      </c>
      <c r="D1012" s="14" t="s">
        <v>91</v>
      </c>
      <c r="E1012" s="14" t="s">
        <v>91</v>
      </c>
      <c r="F1012" s="14" t="s">
        <v>91</v>
      </c>
      <c r="G1012" s="14" t="s">
        <v>35</v>
      </c>
      <c r="H1012" s="14" t="s">
        <v>288</v>
      </c>
      <c r="I1012" s="14" t="s">
        <v>288</v>
      </c>
      <c r="J1012" s="15">
        <v>45443</v>
      </c>
      <c r="K1012" s="14" t="s">
        <v>3620</v>
      </c>
      <c r="L1012" s="16">
        <v>45439.597337962965</v>
      </c>
      <c r="M1012" s="16">
        <v>45440.204872685186</v>
      </c>
      <c r="N1012" s="16"/>
      <c r="O1012" s="14" t="s">
        <v>288</v>
      </c>
      <c r="P1012" s="14" t="s">
        <v>288</v>
      </c>
      <c r="Q1012" s="14" t="s">
        <v>288</v>
      </c>
      <c r="R1012" s="14" t="s">
        <v>288</v>
      </c>
      <c r="S1012" s="14" t="s">
        <v>288</v>
      </c>
      <c r="T1012" s="14" t="s">
        <v>292</v>
      </c>
      <c r="U1012" s="14" t="s">
        <v>5</v>
      </c>
      <c r="V1012" s="14" t="s">
        <v>6</v>
      </c>
      <c r="W1012" s="14" t="s">
        <v>154</v>
      </c>
      <c r="X1012" s="14" t="s">
        <v>91</v>
      </c>
      <c r="Y1012" s="14" t="s">
        <v>91</v>
      </c>
      <c r="Z1012" s="14" t="s">
        <v>91</v>
      </c>
      <c r="AA1012" s="14" t="s">
        <v>7</v>
      </c>
      <c r="AB1012" s="14" t="s">
        <v>3621</v>
      </c>
      <c r="AC1012" s="14" t="s">
        <v>8</v>
      </c>
      <c r="AD1012" s="14" t="s">
        <v>27</v>
      </c>
      <c r="AE1012" s="14" t="s">
        <v>5</v>
      </c>
      <c r="AF1012" s="14" t="s">
        <v>290</v>
      </c>
      <c r="AG1012" s="14" t="s">
        <v>291</v>
      </c>
      <c r="AH1012" s="14" t="s">
        <v>3622</v>
      </c>
      <c r="AI1012">
        <v>70863920</v>
      </c>
      <c r="AJ1012" s="16">
        <v>45439.597337962965</v>
      </c>
      <c r="AK1012">
        <v>1</v>
      </c>
      <c r="AL1012">
        <v>155.93</v>
      </c>
      <c r="AM1012">
        <v>28.07</v>
      </c>
      <c r="AN1012">
        <v>184</v>
      </c>
      <c r="AO1012" s="14" t="e">
        <f>VLOOKUP(PaquetesTramos_estados_1[[#This Row],[tienda_stock]],#REF!,2,0)</f>
        <v>#REF!</v>
      </c>
      <c r="AP1012" s="18">
        <v>1.0138888888888888</v>
      </c>
      <c r="AQ1012" s="19" t="str">
        <f>IF(PaquetesTramos_estados_1[[#This Row],[estado_paquete]]="Empaquetado","listo",PaquetesTramos_estados_1[[#This Row],[pagado]]+(PaquetesTramos_estados_1[[#This Row],[Lead Time]]-1))</f>
        <v>listo</v>
      </c>
      <c r="AR1012" s="16" t="str">
        <f ca="1">IF(PaquetesTramos_estados_1[[#This Row],[estado_paquete]]="empaquetado","listo",TEXT((DAY(TODAY())-DAY(PaquetesTramos_estados_1[[#This Row],[pagado]])),"dd")&amp;" Dias")</f>
        <v>listo</v>
      </c>
      <c r="AS1012" s="14" t="str">
        <f ca="1">IF(PaquetesTramos_estados_1[[#This Row],[estado_paquete]]="Empaquetado","listo",IF(NOW()&lt;PaquetesTramos_estados_1[[#This Row],[TimeLimite]],"Dentro de Tiempo","Fuera de Tiempo"))</f>
        <v>listo</v>
      </c>
      <c r="AT1012" s="19" t="str">
        <f t="shared" si="15"/>
        <v>14:20</v>
      </c>
    </row>
    <row r="1013" spans="1:46" x14ac:dyDescent="0.25">
      <c r="A1013" s="14" t="s">
        <v>3623</v>
      </c>
      <c r="B1013" s="14" t="s">
        <v>292</v>
      </c>
      <c r="C1013" s="14" t="s">
        <v>288</v>
      </c>
      <c r="D1013" s="14" t="s">
        <v>1</v>
      </c>
      <c r="E1013" s="14" t="s">
        <v>1</v>
      </c>
      <c r="F1013" s="14" t="s">
        <v>94</v>
      </c>
      <c r="G1013" s="14" t="s">
        <v>89</v>
      </c>
      <c r="H1013" s="14" t="s">
        <v>288</v>
      </c>
      <c r="I1013" s="14" t="s">
        <v>288</v>
      </c>
      <c r="J1013" s="15">
        <v>45440</v>
      </c>
      <c r="K1013" s="14" t="s">
        <v>3624</v>
      </c>
      <c r="L1013" s="16">
        <v>45439.606296296297</v>
      </c>
      <c r="M1013" s="16">
        <v>45439.777974537035</v>
      </c>
      <c r="N1013" s="16"/>
      <c r="O1013" s="14" t="s">
        <v>288</v>
      </c>
      <c r="P1013" s="14" t="s">
        <v>288</v>
      </c>
      <c r="Q1013" s="14" t="s">
        <v>288</v>
      </c>
      <c r="R1013" s="14" t="s">
        <v>288</v>
      </c>
      <c r="S1013" s="14" t="s">
        <v>288</v>
      </c>
      <c r="T1013" s="14" t="s">
        <v>292</v>
      </c>
      <c r="U1013" s="14" t="s">
        <v>5</v>
      </c>
      <c r="V1013" s="14" t="s">
        <v>87</v>
      </c>
      <c r="W1013" s="14" t="s">
        <v>288</v>
      </c>
      <c r="X1013" s="14" t="s">
        <v>288</v>
      </c>
      <c r="Y1013" s="14" t="s">
        <v>288</v>
      </c>
      <c r="Z1013" s="14" t="s">
        <v>288</v>
      </c>
      <c r="AA1013" s="14" t="s">
        <v>56</v>
      </c>
      <c r="AB1013" s="14" t="s">
        <v>3625</v>
      </c>
      <c r="AC1013" s="14" t="s">
        <v>8</v>
      </c>
      <c r="AD1013" s="14" t="s">
        <v>27</v>
      </c>
      <c r="AE1013" s="14" t="s">
        <v>5</v>
      </c>
      <c r="AF1013" s="14" t="s">
        <v>290</v>
      </c>
      <c r="AG1013" s="14" t="s">
        <v>291</v>
      </c>
      <c r="AH1013" s="14" t="s">
        <v>3626</v>
      </c>
      <c r="AI1013">
        <v>42301999</v>
      </c>
      <c r="AJ1013" s="16">
        <v>45439.606296296297</v>
      </c>
      <c r="AK1013">
        <v>13</v>
      </c>
      <c r="AL1013">
        <v>61.62</v>
      </c>
      <c r="AM1013">
        <v>11.08</v>
      </c>
      <c r="AN1013">
        <v>72.7</v>
      </c>
      <c r="AO1013" s="14" t="e">
        <f>VLOOKUP(PaquetesTramos_estados_1[[#This Row],[tienda_stock]],#REF!,2,0)</f>
        <v>#REF!</v>
      </c>
      <c r="AP1013" s="18">
        <v>1.0138888888888888</v>
      </c>
      <c r="AQ1013" s="19" t="str">
        <f>IF(PaquetesTramos_estados_1[[#This Row],[estado_paquete]]="Empaquetado","listo",PaquetesTramos_estados_1[[#This Row],[pagado]]+(PaquetesTramos_estados_1[[#This Row],[Lead Time]]-1))</f>
        <v>listo</v>
      </c>
      <c r="AR1013" s="16" t="str">
        <f ca="1">IF(PaquetesTramos_estados_1[[#This Row],[estado_paquete]]="empaquetado","listo",TEXT((DAY(TODAY())-DAY(PaquetesTramos_estados_1[[#This Row],[pagado]])),"dd")&amp;" Dias")</f>
        <v>listo</v>
      </c>
      <c r="AS1013" s="14" t="str">
        <f ca="1">IF(PaquetesTramos_estados_1[[#This Row],[estado_paquete]]="Empaquetado","listo",IF(NOW()&lt;PaquetesTramos_estados_1[[#This Row],[TimeLimite]],"Dentro de Tiempo","Fuera de Tiempo"))</f>
        <v>listo</v>
      </c>
      <c r="AT1013" s="19" t="str">
        <f t="shared" si="15"/>
        <v>14:33</v>
      </c>
    </row>
    <row r="1014" spans="1:46" x14ac:dyDescent="0.25">
      <c r="A1014" s="14" t="s">
        <v>3627</v>
      </c>
      <c r="B1014" s="14" t="s">
        <v>292</v>
      </c>
      <c r="C1014" s="14" t="s">
        <v>101</v>
      </c>
      <c r="D1014" s="14" t="s">
        <v>102</v>
      </c>
      <c r="E1014" s="14" t="s">
        <v>103</v>
      </c>
      <c r="F1014" s="14" t="s">
        <v>102</v>
      </c>
      <c r="G1014" s="14" t="s">
        <v>35</v>
      </c>
      <c r="H1014" s="14" t="s">
        <v>288</v>
      </c>
      <c r="I1014" s="14" t="s">
        <v>288</v>
      </c>
      <c r="J1014" s="15">
        <v>45442</v>
      </c>
      <c r="K1014" s="14" t="s">
        <v>3628</v>
      </c>
      <c r="L1014" s="16">
        <v>45439.613796296297</v>
      </c>
      <c r="M1014" s="16">
        <v>45439.859432870369</v>
      </c>
      <c r="N1014" s="16"/>
      <c r="O1014" s="14" t="s">
        <v>288</v>
      </c>
      <c r="P1014" s="14" t="s">
        <v>288</v>
      </c>
      <c r="Q1014" s="14" t="s">
        <v>288</v>
      </c>
      <c r="R1014" s="14" t="s">
        <v>288</v>
      </c>
      <c r="S1014" s="14" t="s">
        <v>288</v>
      </c>
      <c r="T1014" s="14" t="s">
        <v>292</v>
      </c>
      <c r="U1014" s="14" t="s">
        <v>5</v>
      </c>
      <c r="V1014" s="14" t="s">
        <v>6</v>
      </c>
      <c r="W1014" s="14" t="s">
        <v>101</v>
      </c>
      <c r="X1014" s="14" t="s">
        <v>102</v>
      </c>
      <c r="Y1014" s="14" t="s">
        <v>103</v>
      </c>
      <c r="Z1014" s="14" t="s">
        <v>102</v>
      </c>
      <c r="AA1014" s="14" t="s">
        <v>7</v>
      </c>
      <c r="AB1014" s="14" t="s">
        <v>3629</v>
      </c>
      <c r="AC1014" s="14" t="s">
        <v>8</v>
      </c>
      <c r="AD1014" s="14" t="s">
        <v>88</v>
      </c>
      <c r="AE1014" s="14" t="s">
        <v>5</v>
      </c>
      <c r="AF1014" s="14" t="s">
        <v>290</v>
      </c>
      <c r="AG1014" s="14" t="s">
        <v>291</v>
      </c>
      <c r="AH1014" s="14" t="s">
        <v>3630</v>
      </c>
      <c r="AI1014">
        <v>70089962</v>
      </c>
      <c r="AJ1014" s="16">
        <v>45439.613796296297</v>
      </c>
      <c r="AK1014">
        <v>1</v>
      </c>
      <c r="AL1014">
        <v>70.17</v>
      </c>
      <c r="AM1014">
        <v>12.63</v>
      </c>
      <c r="AN1014">
        <v>82.8</v>
      </c>
      <c r="AO1014" s="14" t="e">
        <f>VLOOKUP(PaquetesTramos_estados_1[[#This Row],[tienda_stock]],#REF!,2,0)</f>
        <v>#REF!</v>
      </c>
      <c r="AP1014" s="18">
        <v>1.0138888888888888</v>
      </c>
      <c r="AQ1014" s="19" t="str">
        <f>IF(PaquetesTramos_estados_1[[#This Row],[estado_paquete]]="Empaquetado","listo",PaquetesTramos_estados_1[[#This Row],[pagado]]+(PaquetesTramos_estados_1[[#This Row],[Lead Time]]-1))</f>
        <v>listo</v>
      </c>
      <c r="AR1014" s="16" t="str">
        <f ca="1">IF(PaquetesTramos_estados_1[[#This Row],[estado_paquete]]="empaquetado","listo",TEXT((DAY(TODAY())-DAY(PaquetesTramos_estados_1[[#This Row],[pagado]])),"dd")&amp;" Dias")</f>
        <v>listo</v>
      </c>
      <c r="AS1014" s="14" t="str">
        <f ca="1">IF(PaquetesTramos_estados_1[[#This Row],[estado_paquete]]="Empaquetado","listo",IF(NOW()&lt;PaquetesTramos_estados_1[[#This Row],[TimeLimite]],"Dentro de Tiempo","Fuera de Tiempo"))</f>
        <v>listo</v>
      </c>
      <c r="AT1014" s="19" t="str">
        <f t="shared" si="15"/>
        <v>14:43</v>
      </c>
    </row>
    <row r="1015" spans="1:46" x14ac:dyDescent="0.25">
      <c r="A1015" s="14" t="s">
        <v>3631</v>
      </c>
      <c r="B1015" s="14" t="s">
        <v>292</v>
      </c>
      <c r="C1015" s="14" t="s">
        <v>288</v>
      </c>
      <c r="D1015" s="14" t="s">
        <v>64</v>
      </c>
      <c r="E1015" s="14" t="s">
        <v>65</v>
      </c>
      <c r="F1015" s="14" t="s">
        <v>3632</v>
      </c>
      <c r="G1015" s="14" t="s">
        <v>30</v>
      </c>
      <c r="H1015" s="14" t="s">
        <v>3633</v>
      </c>
      <c r="I1015" s="14" t="s">
        <v>288</v>
      </c>
      <c r="J1015" s="15">
        <v>45444</v>
      </c>
      <c r="K1015" s="14" t="s">
        <v>3634</v>
      </c>
      <c r="L1015" s="16">
        <v>45439.626770833333</v>
      </c>
      <c r="M1015" s="16">
        <v>45440.320833333331</v>
      </c>
      <c r="N1015" s="16"/>
      <c r="O1015" s="14" t="s">
        <v>288</v>
      </c>
      <c r="P1015" s="14" t="s">
        <v>288</v>
      </c>
      <c r="Q1015" s="14" t="s">
        <v>288</v>
      </c>
      <c r="R1015" s="14" t="s">
        <v>288</v>
      </c>
      <c r="S1015" s="14" t="s">
        <v>288</v>
      </c>
      <c r="T1015" s="14" t="s">
        <v>292</v>
      </c>
      <c r="U1015" s="14" t="s">
        <v>41</v>
      </c>
      <c r="V1015" s="14" t="s">
        <v>87</v>
      </c>
      <c r="W1015" s="14" t="s">
        <v>288</v>
      </c>
      <c r="X1015" s="14" t="s">
        <v>288</v>
      </c>
      <c r="Y1015" s="14" t="s">
        <v>288</v>
      </c>
      <c r="Z1015" s="14" t="s">
        <v>288</v>
      </c>
      <c r="AA1015" s="14" t="s">
        <v>7</v>
      </c>
      <c r="AB1015" s="14" t="s">
        <v>3635</v>
      </c>
      <c r="AC1015" s="14" t="s">
        <v>8</v>
      </c>
      <c r="AD1015" s="14" t="s">
        <v>27</v>
      </c>
      <c r="AE1015" s="14" t="s">
        <v>5</v>
      </c>
      <c r="AF1015" s="14" t="s">
        <v>290</v>
      </c>
      <c r="AG1015" s="14" t="s">
        <v>291</v>
      </c>
      <c r="AH1015" s="14" t="s">
        <v>3636</v>
      </c>
      <c r="AI1015">
        <v>72306744</v>
      </c>
      <c r="AJ1015" s="16">
        <v>45439.626770833333</v>
      </c>
      <c r="AK1015">
        <v>2</v>
      </c>
      <c r="AL1015">
        <v>293.22000000000003</v>
      </c>
      <c r="AM1015">
        <v>52.78</v>
      </c>
      <c r="AN1015">
        <v>346</v>
      </c>
      <c r="AO1015" s="14" t="e">
        <f>VLOOKUP(PaquetesTramos_estados_1[[#This Row],[tienda_stock]],#REF!,2,0)</f>
        <v>#REF!</v>
      </c>
      <c r="AP1015" s="18">
        <v>1.0138888888888888</v>
      </c>
      <c r="AQ1015" s="19" t="str">
        <f>IF(PaquetesTramos_estados_1[[#This Row],[estado_paquete]]="Empaquetado","listo",PaquetesTramos_estados_1[[#This Row],[pagado]]+(PaquetesTramos_estados_1[[#This Row],[Lead Time]]-1))</f>
        <v>listo</v>
      </c>
      <c r="AR1015" s="16" t="str">
        <f ca="1">IF(PaquetesTramos_estados_1[[#This Row],[estado_paquete]]="empaquetado","listo",TEXT((DAY(TODAY())-DAY(PaquetesTramos_estados_1[[#This Row],[pagado]])),"dd")&amp;" Dias")</f>
        <v>listo</v>
      </c>
      <c r="AS1015" s="14" t="str">
        <f ca="1">IF(PaquetesTramos_estados_1[[#This Row],[estado_paquete]]="Empaquetado","listo",IF(NOW()&lt;PaquetesTramos_estados_1[[#This Row],[TimeLimite]],"Dentro de Tiempo","Fuera de Tiempo"))</f>
        <v>listo</v>
      </c>
      <c r="AT1015" s="19" t="str">
        <f t="shared" si="15"/>
        <v>15:02</v>
      </c>
    </row>
    <row r="1016" spans="1:46" x14ac:dyDescent="0.25">
      <c r="A1016" s="14" t="s">
        <v>3637</v>
      </c>
      <c r="B1016" s="14" t="s">
        <v>292</v>
      </c>
      <c r="C1016" s="14" t="s">
        <v>288</v>
      </c>
      <c r="D1016" s="14" t="s">
        <v>1</v>
      </c>
      <c r="E1016" s="14" t="s">
        <v>1</v>
      </c>
      <c r="F1016" s="14" t="s">
        <v>2</v>
      </c>
      <c r="G1016" s="14" t="s">
        <v>30</v>
      </c>
      <c r="H1016" s="14" t="s">
        <v>3638</v>
      </c>
      <c r="I1016" s="14" t="s">
        <v>288</v>
      </c>
      <c r="J1016" s="15">
        <v>45442</v>
      </c>
      <c r="K1016" s="14" t="s">
        <v>3639</v>
      </c>
      <c r="L1016" s="16">
        <v>45439.641817129632</v>
      </c>
      <c r="M1016" s="16">
        <v>45440.330243055556</v>
      </c>
      <c r="N1016" s="16"/>
      <c r="O1016" s="14" t="s">
        <v>288</v>
      </c>
      <c r="P1016" s="14" t="s">
        <v>288</v>
      </c>
      <c r="Q1016" s="14" t="s">
        <v>288</v>
      </c>
      <c r="R1016" s="14" t="s">
        <v>288</v>
      </c>
      <c r="S1016" s="14" t="s">
        <v>288</v>
      </c>
      <c r="T1016" s="14" t="s">
        <v>292</v>
      </c>
      <c r="U1016" s="14" t="s">
        <v>41</v>
      </c>
      <c r="V1016" s="14" t="s">
        <v>87</v>
      </c>
      <c r="W1016" s="14" t="s">
        <v>288</v>
      </c>
      <c r="X1016" s="14" t="s">
        <v>288</v>
      </c>
      <c r="Y1016" s="14" t="s">
        <v>288</v>
      </c>
      <c r="Z1016" s="14" t="s">
        <v>288</v>
      </c>
      <c r="AA1016" s="14" t="s">
        <v>7</v>
      </c>
      <c r="AB1016" s="14" t="s">
        <v>3640</v>
      </c>
      <c r="AC1016" s="14" t="s">
        <v>8</v>
      </c>
      <c r="AD1016" s="14" t="s">
        <v>32</v>
      </c>
      <c r="AE1016" s="14" t="s">
        <v>5</v>
      </c>
      <c r="AF1016" s="14" t="s">
        <v>290</v>
      </c>
      <c r="AG1016" s="14" t="s">
        <v>291</v>
      </c>
      <c r="AH1016" s="14" t="s">
        <v>3641</v>
      </c>
      <c r="AI1016">
        <v>7782003</v>
      </c>
      <c r="AJ1016" s="16">
        <v>45439.641817129632</v>
      </c>
      <c r="AK1016">
        <v>6</v>
      </c>
      <c r="AL1016">
        <v>77.459999999999994</v>
      </c>
      <c r="AM1016">
        <v>13.94</v>
      </c>
      <c r="AN1016">
        <v>91.4</v>
      </c>
      <c r="AO1016" s="14" t="e">
        <f>VLOOKUP(PaquetesTramos_estados_1[[#This Row],[tienda_stock]],#REF!,2,0)</f>
        <v>#REF!</v>
      </c>
      <c r="AP1016" s="18">
        <v>1.0138888888888888</v>
      </c>
      <c r="AQ1016" s="19" t="str">
        <f>IF(PaquetesTramos_estados_1[[#This Row],[estado_paquete]]="Empaquetado","listo",PaquetesTramos_estados_1[[#This Row],[pagado]]+(PaquetesTramos_estados_1[[#This Row],[Lead Time]]-1))</f>
        <v>listo</v>
      </c>
      <c r="AR1016" s="16" t="str">
        <f ca="1">IF(PaquetesTramos_estados_1[[#This Row],[estado_paquete]]="empaquetado","listo",TEXT((DAY(TODAY())-DAY(PaquetesTramos_estados_1[[#This Row],[pagado]])),"dd")&amp;" Dias")</f>
        <v>listo</v>
      </c>
      <c r="AS1016" s="14" t="str">
        <f ca="1">IF(PaquetesTramos_estados_1[[#This Row],[estado_paquete]]="Empaquetado","listo",IF(NOW()&lt;PaquetesTramos_estados_1[[#This Row],[TimeLimite]],"Dentro de Tiempo","Fuera de Tiempo"))</f>
        <v>listo</v>
      </c>
      <c r="AT1016" s="19" t="str">
        <f t="shared" si="15"/>
        <v>15:24</v>
      </c>
    </row>
    <row r="1017" spans="1:46" x14ac:dyDescent="0.25">
      <c r="A1017" s="14" t="s">
        <v>3642</v>
      </c>
      <c r="B1017" s="14" t="s">
        <v>292</v>
      </c>
      <c r="C1017" s="14" t="s">
        <v>84</v>
      </c>
      <c r="D1017" s="14" t="s">
        <v>81</v>
      </c>
      <c r="E1017" s="14" t="s">
        <v>82</v>
      </c>
      <c r="F1017" s="14" t="s">
        <v>82</v>
      </c>
      <c r="G1017" s="14" t="s">
        <v>35</v>
      </c>
      <c r="H1017" s="14" t="s">
        <v>288</v>
      </c>
      <c r="I1017" s="14" t="s">
        <v>288</v>
      </c>
      <c r="J1017" s="15">
        <v>45443</v>
      </c>
      <c r="K1017" s="14" t="s">
        <v>3643</v>
      </c>
      <c r="L1017" s="16">
        <v>45439.653703703705</v>
      </c>
      <c r="M1017" s="16">
        <v>45440.207592592589</v>
      </c>
      <c r="N1017" s="16"/>
      <c r="O1017" s="14" t="s">
        <v>288</v>
      </c>
      <c r="P1017" s="14" t="s">
        <v>288</v>
      </c>
      <c r="Q1017" s="14" t="s">
        <v>288</v>
      </c>
      <c r="R1017" s="14" t="s">
        <v>288</v>
      </c>
      <c r="S1017" s="14" t="s">
        <v>288</v>
      </c>
      <c r="T1017" s="14" t="s">
        <v>292</v>
      </c>
      <c r="U1017" s="14" t="s">
        <v>5</v>
      </c>
      <c r="V1017" s="14" t="s">
        <v>6</v>
      </c>
      <c r="W1017" s="14" t="s">
        <v>84</v>
      </c>
      <c r="X1017" s="14" t="s">
        <v>81</v>
      </c>
      <c r="Y1017" s="14" t="s">
        <v>82</v>
      </c>
      <c r="Z1017" s="14" t="s">
        <v>82</v>
      </c>
      <c r="AA1017" s="14" t="s">
        <v>7</v>
      </c>
      <c r="AB1017" s="14" t="s">
        <v>3644</v>
      </c>
      <c r="AC1017" s="14" t="s">
        <v>8</v>
      </c>
      <c r="AD1017" s="14" t="s">
        <v>88</v>
      </c>
      <c r="AE1017" s="14" t="s">
        <v>5</v>
      </c>
      <c r="AF1017" s="14" t="s">
        <v>290</v>
      </c>
      <c r="AG1017" s="14" t="s">
        <v>291</v>
      </c>
      <c r="AH1017" s="14" t="s">
        <v>3645</v>
      </c>
      <c r="AI1017">
        <v>73567826</v>
      </c>
      <c r="AJ1017" s="16">
        <v>45439.653703703705</v>
      </c>
      <c r="AK1017">
        <v>2</v>
      </c>
      <c r="AL1017">
        <v>109.91</v>
      </c>
      <c r="AM1017">
        <v>19.79</v>
      </c>
      <c r="AN1017">
        <v>129.69999999999999</v>
      </c>
      <c r="AO1017" s="14" t="e">
        <f>VLOOKUP(PaquetesTramos_estados_1[[#This Row],[tienda_stock]],#REF!,2,0)</f>
        <v>#REF!</v>
      </c>
      <c r="AP1017" s="18">
        <v>1.0138888888888888</v>
      </c>
      <c r="AQ1017" s="19" t="str">
        <f>IF(PaquetesTramos_estados_1[[#This Row],[estado_paquete]]="Empaquetado","listo",PaquetesTramos_estados_1[[#This Row],[pagado]]+(PaquetesTramos_estados_1[[#This Row],[Lead Time]]-1))</f>
        <v>listo</v>
      </c>
      <c r="AR1017" s="16" t="str">
        <f ca="1">IF(PaquetesTramos_estados_1[[#This Row],[estado_paquete]]="empaquetado","listo",TEXT((DAY(TODAY())-DAY(PaquetesTramos_estados_1[[#This Row],[pagado]])),"dd")&amp;" Dias")</f>
        <v>listo</v>
      </c>
      <c r="AS1017" s="14" t="str">
        <f ca="1">IF(PaquetesTramos_estados_1[[#This Row],[estado_paquete]]="Empaquetado","listo",IF(NOW()&lt;PaquetesTramos_estados_1[[#This Row],[TimeLimite]],"Dentro de Tiempo","Fuera de Tiempo"))</f>
        <v>listo</v>
      </c>
      <c r="AT1017" s="19" t="str">
        <f t="shared" si="15"/>
        <v>15:41</v>
      </c>
    </row>
    <row r="1018" spans="1:46" x14ac:dyDescent="0.25">
      <c r="A1018" s="14" t="s">
        <v>3646</v>
      </c>
      <c r="B1018" s="14" t="s">
        <v>20</v>
      </c>
      <c r="C1018" s="14" t="s">
        <v>83</v>
      </c>
      <c r="D1018" s="14" t="s">
        <v>118</v>
      </c>
      <c r="E1018" s="14" t="s">
        <v>119</v>
      </c>
      <c r="F1018" s="14" t="s">
        <v>119</v>
      </c>
      <c r="G1018" s="14" t="s">
        <v>35</v>
      </c>
      <c r="H1018" s="14" t="s">
        <v>288</v>
      </c>
      <c r="I1018" s="14" t="s">
        <v>288</v>
      </c>
      <c r="J1018" s="15">
        <v>45444</v>
      </c>
      <c r="K1018" s="14" t="s">
        <v>3647</v>
      </c>
      <c r="L1018" s="16">
        <v>45439.770925925928</v>
      </c>
      <c r="M1018" s="16"/>
      <c r="N1018" s="16"/>
      <c r="O1018" s="14" t="s">
        <v>288</v>
      </c>
      <c r="P1018" s="14" t="s">
        <v>288</v>
      </c>
      <c r="Q1018" s="14" t="s">
        <v>288</v>
      </c>
      <c r="R1018" s="14" t="s">
        <v>288</v>
      </c>
      <c r="S1018" s="14" t="s">
        <v>288</v>
      </c>
      <c r="T1018" s="14" t="s">
        <v>20</v>
      </c>
      <c r="U1018" s="14" t="s">
        <v>5</v>
      </c>
      <c r="V1018" s="14" t="s">
        <v>6</v>
      </c>
      <c r="W1018" s="14" t="s">
        <v>83</v>
      </c>
      <c r="X1018" s="14" t="s">
        <v>118</v>
      </c>
      <c r="Y1018" s="14" t="s">
        <v>119</v>
      </c>
      <c r="Z1018" s="14" t="s">
        <v>119</v>
      </c>
      <c r="AA1018" s="14" t="s">
        <v>7</v>
      </c>
      <c r="AB1018" s="14" t="s">
        <v>3648</v>
      </c>
      <c r="AC1018" s="14" t="s">
        <v>8</v>
      </c>
      <c r="AD1018" s="14" t="s">
        <v>32</v>
      </c>
      <c r="AE1018" s="14" t="s">
        <v>5</v>
      </c>
      <c r="AF1018" s="14" t="s">
        <v>290</v>
      </c>
      <c r="AG1018" s="14" t="s">
        <v>291</v>
      </c>
      <c r="AH1018" s="14" t="s">
        <v>3649</v>
      </c>
      <c r="AI1018">
        <v>42989774</v>
      </c>
      <c r="AJ1018" s="16">
        <v>45439.770925925928</v>
      </c>
      <c r="AK1018">
        <v>1</v>
      </c>
      <c r="AL1018">
        <v>172.79</v>
      </c>
      <c r="AM1018">
        <v>31.11</v>
      </c>
      <c r="AN1018">
        <v>203.9</v>
      </c>
      <c r="AO1018" s="14" t="e">
        <f>VLOOKUP(PaquetesTramos_estados_1[[#This Row],[tienda_stock]],#REF!,2,0)</f>
        <v>#REF!</v>
      </c>
      <c r="AP1018" s="18">
        <v>1.0138888888888888</v>
      </c>
      <c r="AQ1018" s="19">
        <f>IF(PaquetesTramos_estados_1[[#This Row],[estado_paquete]]="Empaquetado","listo",PaquetesTramos_estados_1[[#This Row],[pagado]]+(PaquetesTramos_estados_1[[#This Row],[Lead Time]]-1))</f>
        <v>45439.784814814819</v>
      </c>
      <c r="AR1018" s="16" t="e">
        <f ca="1">IF(PaquetesTramos_estados_1[[#This Row],[estado_paquete]]="empaquetado","listo",TEXT((DAY(TODAY())-DAY(PaquetesTramos_estados_1[[#This Row],[pagado]])),"dd")&amp;" Dias")</f>
        <v>#VALUE!</v>
      </c>
      <c r="AS10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18" s="19" t="str">
        <f t="shared" si="15"/>
        <v>18:30</v>
      </c>
    </row>
    <row r="1019" spans="1:46" x14ac:dyDescent="0.25">
      <c r="A1019" s="14" t="s">
        <v>3650</v>
      </c>
      <c r="B1019" s="14" t="s">
        <v>292</v>
      </c>
      <c r="C1019" s="14" t="s">
        <v>288</v>
      </c>
      <c r="D1019" s="14" t="s">
        <v>1</v>
      </c>
      <c r="E1019" s="14" t="s">
        <v>1</v>
      </c>
      <c r="F1019" s="14" t="s">
        <v>94</v>
      </c>
      <c r="G1019" s="14" t="s">
        <v>89</v>
      </c>
      <c r="H1019" s="14" t="s">
        <v>288</v>
      </c>
      <c r="I1019" s="14" t="s">
        <v>288</v>
      </c>
      <c r="J1019" s="15">
        <v>45440</v>
      </c>
      <c r="K1019" s="14" t="s">
        <v>3651</v>
      </c>
      <c r="L1019" s="16">
        <v>45439.775231481479</v>
      </c>
      <c r="M1019" s="16">
        <v>45440.177581018521</v>
      </c>
      <c r="N1019" s="16"/>
      <c r="O1019" s="14" t="s">
        <v>288</v>
      </c>
      <c r="P1019" s="14" t="s">
        <v>288</v>
      </c>
      <c r="Q1019" s="14" t="s">
        <v>288</v>
      </c>
      <c r="R1019" s="14" t="s">
        <v>288</v>
      </c>
      <c r="S1019" s="14" t="s">
        <v>288</v>
      </c>
      <c r="T1019" s="14" t="s">
        <v>292</v>
      </c>
      <c r="U1019" s="14" t="s">
        <v>5</v>
      </c>
      <c r="V1019" s="14" t="s">
        <v>87</v>
      </c>
      <c r="W1019" s="14" t="s">
        <v>288</v>
      </c>
      <c r="X1019" s="14" t="s">
        <v>288</v>
      </c>
      <c r="Y1019" s="14" t="s">
        <v>288</v>
      </c>
      <c r="Z1019" s="14" t="s">
        <v>288</v>
      </c>
      <c r="AA1019" s="14" t="s">
        <v>7</v>
      </c>
      <c r="AB1019" s="14" t="s">
        <v>3652</v>
      </c>
      <c r="AC1019" s="14" t="s">
        <v>8</v>
      </c>
      <c r="AD1019" s="14" t="s">
        <v>9</v>
      </c>
      <c r="AE1019" s="14" t="s">
        <v>177</v>
      </c>
      <c r="AF1019" s="14" t="s">
        <v>290</v>
      </c>
      <c r="AG1019" s="14" t="s">
        <v>291</v>
      </c>
      <c r="AH1019" s="14" t="s">
        <v>3653</v>
      </c>
      <c r="AI1019">
        <v>46396169</v>
      </c>
      <c r="AJ1019" s="16">
        <v>45439.775231481479</v>
      </c>
      <c r="AK1019">
        <v>1</v>
      </c>
      <c r="AL1019">
        <v>216.02</v>
      </c>
      <c r="AM1019">
        <v>38.880000000000003</v>
      </c>
      <c r="AN1019">
        <v>254.9</v>
      </c>
      <c r="AO1019" s="14" t="e">
        <f>VLOOKUP(PaquetesTramos_estados_1[[#This Row],[tienda_stock]],#REF!,2,0)</f>
        <v>#REF!</v>
      </c>
      <c r="AP1019" s="18">
        <v>1.0138888888888888</v>
      </c>
      <c r="AQ1019" s="19" t="str">
        <f>IF(PaquetesTramos_estados_1[[#This Row],[estado_paquete]]="Empaquetado","listo",PaquetesTramos_estados_1[[#This Row],[pagado]]+(PaquetesTramos_estados_1[[#This Row],[Lead Time]]-1))</f>
        <v>listo</v>
      </c>
      <c r="AR1019" s="16" t="str">
        <f ca="1">IF(PaquetesTramos_estados_1[[#This Row],[estado_paquete]]="empaquetado","listo",TEXT((DAY(TODAY())-DAY(PaquetesTramos_estados_1[[#This Row],[pagado]])),"dd")&amp;" Dias")</f>
        <v>listo</v>
      </c>
      <c r="AS1019" s="14" t="str">
        <f ca="1">IF(PaquetesTramos_estados_1[[#This Row],[estado_paquete]]="Empaquetado","listo",IF(NOW()&lt;PaquetesTramos_estados_1[[#This Row],[TimeLimite]],"Dentro de Tiempo","Fuera de Tiempo"))</f>
        <v>listo</v>
      </c>
      <c r="AT1019" s="19" t="str">
        <f t="shared" si="15"/>
        <v>18:36</v>
      </c>
    </row>
    <row r="1020" spans="1:46" x14ac:dyDescent="0.25">
      <c r="A1020" s="14" t="s">
        <v>3654</v>
      </c>
      <c r="B1020" s="14" t="s">
        <v>17</v>
      </c>
      <c r="C1020" s="14" t="s">
        <v>288</v>
      </c>
      <c r="D1020" s="14" t="s">
        <v>91</v>
      </c>
      <c r="E1020" s="14" t="s">
        <v>91</v>
      </c>
      <c r="F1020" s="14" t="s">
        <v>229</v>
      </c>
      <c r="G1020" s="14" t="s">
        <v>30</v>
      </c>
      <c r="H1020" s="14" t="s">
        <v>288</v>
      </c>
      <c r="I1020" s="14" t="s">
        <v>288</v>
      </c>
      <c r="J1020" s="15">
        <v>45442</v>
      </c>
      <c r="K1020" s="14" t="s">
        <v>3655</v>
      </c>
      <c r="L1020" s="16">
        <v>45439.801851851851</v>
      </c>
      <c r="M1020" s="16"/>
      <c r="N1020" s="16"/>
      <c r="O1020" s="14" t="s">
        <v>288</v>
      </c>
      <c r="P1020" s="14" t="s">
        <v>288</v>
      </c>
      <c r="Q1020" s="14" t="s">
        <v>288</v>
      </c>
      <c r="R1020" s="14" t="s">
        <v>288</v>
      </c>
      <c r="S1020" s="14" t="s">
        <v>288</v>
      </c>
      <c r="T1020" s="14" t="s">
        <v>17</v>
      </c>
      <c r="U1020" s="14" t="s">
        <v>22</v>
      </c>
      <c r="V1020" s="14" t="s">
        <v>87</v>
      </c>
      <c r="W1020" s="14" t="s">
        <v>288</v>
      </c>
      <c r="X1020" s="14" t="s">
        <v>288</v>
      </c>
      <c r="Y1020" s="14" t="s">
        <v>288</v>
      </c>
      <c r="Z1020" s="14" t="s">
        <v>288</v>
      </c>
      <c r="AA1020" s="14" t="s">
        <v>7</v>
      </c>
      <c r="AB1020" s="14" t="s">
        <v>3656</v>
      </c>
      <c r="AC1020" s="14" t="s">
        <v>8</v>
      </c>
      <c r="AD1020" s="14" t="s">
        <v>27</v>
      </c>
      <c r="AE1020" s="14" t="s">
        <v>5</v>
      </c>
      <c r="AF1020" s="14" t="s">
        <v>290</v>
      </c>
      <c r="AG1020" s="14" t="s">
        <v>291</v>
      </c>
      <c r="AH1020" s="14" t="s">
        <v>3657</v>
      </c>
      <c r="AI1020">
        <v>29731377</v>
      </c>
      <c r="AJ1020" s="16">
        <v>45439.801851851851</v>
      </c>
      <c r="AK1020">
        <v>1</v>
      </c>
      <c r="AL1020">
        <v>76.099999999999994</v>
      </c>
      <c r="AM1020">
        <v>13.7</v>
      </c>
      <c r="AN1020">
        <v>89.8</v>
      </c>
      <c r="AO1020" s="14" t="e">
        <f>VLOOKUP(PaquetesTramos_estados_1[[#This Row],[tienda_stock]],#REF!,2,0)</f>
        <v>#REF!</v>
      </c>
      <c r="AP1020" s="18">
        <v>1.0138888888888888</v>
      </c>
      <c r="AQ1020" s="19">
        <f>IF(PaquetesTramos_estados_1[[#This Row],[estado_paquete]]="Empaquetado","listo",PaquetesTramos_estados_1[[#This Row],[pagado]]+(PaquetesTramos_estados_1[[#This Row],[Lead Time]]-1))</f>
        <v>45439.815740740742</v>
      </c>
      <c r="AR1020" s="16" t="e">
        <f ca="1">IF(PaquetesTramos_estados_1[[#This Row],[estado_paquete]]="empaquetado","listo",TEXT((DAY(TODAY())-DAY(PaquetesTramos_estados_1[[#This Row],[pagado]])),"dd")&amp;" Dias")</f>
        <v>#VALUE!</v>
      </c>
      <c r="AS10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0" s="19" t="str">
        <f t="shared" si="15"/>
        <v>19:14</v>
      </c>
    </row>
    <row r="1021" spans="1:46" x14ac:dyDescent="0.25">
      <c r="A1021" s="14" t="s">
        <v>3658</v>
      </c>
      <c r="B1021" s="14" t="s">
        <v>17</v>
      </c>
      <c r="C1021" s="14" t="s">
        <v>5</v>
      </c>
      <c r="D1021" s="14" t="s">
        <v>1</v>
      </c>
      <c r="E1021" s="14" t="s">
        <v>1</v>
      </c>
      <c r="F1021" s="14" t="s">
        <v>19</v>
      </c>
      <c r="G1021" s="14" t="s">
        <v>3</v>
      </c>
      <c r="H1021" s="14" t="s">
        <v>288</v>
      </c>
      <c r="I1021" s="14" t="s">
        <v>288</v>
      </c>
      <c r="J1021" s="15">
        <v>45443</v>
      </c>
      <c r="K1021" s="14" t="s">
        <v>3659</v>
      </c>
      <c r="L1021" s="16">
        <v>45439.802164351851</v>
      </c>
      <c r="M1021" s="16"/>
      <c r="N1021" s="16"/>
      <c r="O1021" s="14" t="s">
        <v>288</v>
      </c>
      <c r="P1021" s="14" t="s">
        <v>288</v>
      </c>
      <c r="Q1021" s="14" t="s">
        <v>288</v>
      </c>
      <c r="R1021" s="14" t="s">
        <v>288</v>
      </c>
      <c r="S1021" s="14" t="s">
        <v>288</v>
      </c>
      <c r="T1021" s="14" t="s">
        <v>17</v>
      </c>
      <c r="U1021" s="14" t="s">
        <v>18</v>
      </c>
      <c r="V1021" s="14" t="s">
        <v>6</v>
      </c>
      <c r="W1021" s="14" t="s">
        <v>28</v>
      </c>
      <c r="X1021" s="14" t="s">
        <v>29</v>
      </c>
      <c r="Y1021" s="14" t="s">
        <v>29</v>
      </c>
      <c r="Z1021" s="14" t="s">
        <v>29</v>
      </c>
      <c r="AA1021" s="14" t="s">
        <v>7</v>
      </c>
      <c r="AB1021" s="14" t="s">
        <v>3660</v>
      </c>
      <c r="AC1021" s="14" t="s">
        <v>8</v>
      </c>
      <c r="AD1021" s="14" t="s">
        <v>10</v>
      </c>
      <c r="AE1021" s="14" t="s">
        <v>33</v>
      </c>
      <c r="AF1021" s="14" t="s">
        <v>290</v>
      </c>
      <c r="AG1021" s="14" t="s">
        <v>291</v>
      </c>
      <c r="AH1021" s="14" t="s">
        <v>3661</v>
      </c>
      <c r="AI1021">
        <v>40714069</v>
      </c>
      <c r="AJ1021" s="16">
        <v>45439.802164351851</v>
      </c>
      <c r="AK1021">
        <v>1</v>
      </c>
      <c r="AL1021">
        <v>201.95</v>
      </c>
      <c r="AM1021">
        <v>36.35</v>
      </c>
      <c r="AN1021">
        <v>238.3</v>
      </c>
      <c r="AO1021" s="14" t="e">
        <f>VLOOKUP(PaquetesTramos_estados_1[[#This Row],[tienda_stock]],#REF!,2,0)</f>
        <v>#REF!</v>
      </c>
      <c r="AP1021" s="18">
        <v>1.0138888888888888</v>
      </c>
      <c r="AQ1021" s="19">
        <f>IF(PaquetesTramos_estados_1[[#This Row],[estado_paquete]]="Empaquetado","listo",PaquetesTramos_estados_1[[#This Row],[pagado]]+(PaquetesTramos_estados_1[[#This Row],[Lead Time]]-1))</f>
        <v>45439.816053240742</v>
      </c>
      <c r="AR1021" s="16" t="e">
        <f ca="1">IF(PaquetesTramos_estados_1[[#This Row],[estado_paquete]]="empaquetado","listo",TEXT((DAY(TODAY())-DAY(PaquetesTramos_estados_1[[#This Row],[pagado]])),"dd")&amp;" Dias")</f>
        <v>#VALUE!</v>
      </c>
      <c r="AS102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1" s="19" t="str">
        <f t="shared" si="15"/>
        <v>19:15</v>
      </c>
    </row>
    <row r="1022" spans="1:46" x14ac:dyDescent="0.25">
      <c r="A1022" s="14" t="s">
        <v>3662</v>
      </c>
      <c r="B1022" s="14" t="s">
        <v>17</v>
      </c>
      <c r="C1022" s="14" t="s">
        <v>288</v>
      </c>
      <c r="D1022" s="14" t="s">
        <v>50</v>
      </c>
      <c r="E1022" s="14" t="s">
        <v>620</v>
      </c>
      <c r="F1022" s="14" t="s">
        <v>3663</v>
      </c>
      <c r="G1022" s="14" t="s">
        <v>30</v>
      </c>
      <c r="H1022" s="14" t="s">
        <v>288</v>
      </c>
      <c r="I1022" s="14" t="s">
        <v>288</v>
      </c>
      <c r="J1022" s="15">
        <v>45443</v>
      </c>
      <c r="K1022" s="14" t="s">
        <v>3664</v>
      </c>
      <c r="L1022" s="16">
        <v>45439.815509259257</v>
      </c>
      <c r="M1022" s="16"/>
      <c r="N1022" s="16"/>
      <c r="O1022" s="14" t="s">
        <v>288</v>
      </c>
      <c r="P1022" s="14" t="s">
        <v>288</v>
      </c>
      <c r="Q1022" s="14" t="s">
        <v>288</v>
      </c>
      <c r="R1022" s="14" t="s">
        <v>288</v>
      </c>
      <c r="S1022" s="14" t="s">
        <v>288</v>
      </c>
      <c r="T1022" s="14" t="s">
        <v>17</v>
      </c>
      <c r="U1022" s="14" t="s">
        <v>145</v>
      </c>
      <c r="V1022" s="14" t="s">
        <v>87</v>
      </c>
      <c r="W1022" s="14" t="s">
        <v>288</v>
      </c>
      <c r="X1022" s="14" t="s">
        <v>288</v>
      </c>
      <c r="Y1022" s="14" t="s">
        <v>288</v>
      </c>
      <c r="Z1022" s="14" t="s">
        <v>288</v>
      </c>
      <c r="AA1022" s="14" t="s">
        <v>7</v>
      </c>
      <c r="AB1022" s="14" t="s">
        <v>3665</v>
      </c>
      <c r="AC1022" s="14" t="s">
        <v>8</v>
      </c>
      <c r="AD1022" s="14" t="s">
        <v>32</v>
      </c>
      <c r="AE1022" s="14" t="s">
        <v>5</v>
      </c>
      <c r="AF1022" s="14" t="s">
        <v>290</v>
      </c>
      <c r="AG1022" s="14" t="s">
        <v>291</v>
      </c>
      <c r="AH1022" s="14" t="s">
        <v>3666</v>
      </c>
      <c r="AI1022">
        <v>48265530</v>
      </c>
      <c r="AJ1022" s="16">
        <v>45439.815509259257</v>
      </c>
      <c r="AK1022">
        <v>1</v>
      </c>
      <c r="AL1022">
        <v>50.68</v>
      </c>
      <c r="AM1022">
        <v>9.1199999999999992</v>
      </c>
      <c r="AN1022">
        <v>59.8</v>
      </c>
      <c r="AO1022" s="14" t="e">
        <f>VLOOKUP(PaquetesTramos_estados_1[[#This Row],[tienda_stock]],#REF!,2,0)</f>
        <v>#REF!</v>
      </c>
      <c r="AP1022" s="18">
        <v>1.0138888888888888</v>
      </c>
      <c r="AQ1022" s="19">
        <f>IF(PaquetesTramos_estados_1[[#This Row],[estado_paquete]]="Empaquetado","listo",PaquetesTramos_estados_1[[#This Row],[pagado]]+(PaquetesTramos_estados_1[[#This Row],[Lead Time]]-1))</f>
        <v>45439.829398148147</v>
      </c>
      <c r="AR1022" s="16" t="e">
        <f ca="1">IF(PaquetesTramos_estados_1[[#This Row],[estado_paquete]]="empaquetado","listo",TEXT((DAY(TODAY())-DAY(PaquetesTramos_estados_1[[#This Row],[pagado]])),"dd")&amp;" Dias")</f>
        <v>#VALUE!</v>
      </c>
      <c r="AS10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2" s="19" t="str">
        <f t="shared" si="15"/>
        <v>19:34</v>
      </c>
    </row>
    <row r="1023" spans="1:46" x14ac:dyDescent="0.25">
      <c r="A1023" s="14" t="s">
        <v>3667</v>
      </c>
      <c r="B1023" s="14" t="s">
        <v>17</v>
      </c>
      <c r="C1023" s="14" t="s">
        <v>288</v>
      </c>
      <c r="D1023" s="14" t="s">
        <v>118</v>
      </c>
      <c r="E1023" s="14" t="s">
        <v>3668</v>
      </c>
      <c r="F1023" s="14" t="s">
        <v>3669</v>
      </c>
      <c r="G1023" s="14" t="s">
        <v>494</v>
      </c>
      <c r="H1023" s="14" t="s">
        <v>288</v>
      </c>
      <c r="I1023" s="14" t="s">
        <v>288</v>
      </c>
      <c r="J1023" s="15">
        <v>45444</v>
      </c>
      <c r="K1023" s="14" t="s">
        <v>3670</v>
      </c>
      <c r="L1023" s="16">
        <v>45439.869305555556</v>
      </c>
      <c r="M1023" s="16"/>
      <c r="N1023" s="16"/>
      <c r="O1023" s="14" t="s">
        <v>288</v>
      </c>
      <c r="P1023" s="14" t="s">
        <v>288</v>
      </c>
      <c r="Q1023" s="14" t="s">
        <v>288</v>
      </c>
      <c r="R1023" s="14" t="s">
        <v>288</v>
      </c>
      <c r="S1023" s="14" t="s">
        <v>288</v>
      </c>
      <c r="T1023" s="14" t="s">
        <v>17</v>
      </c>
      <c r="U1023" s="14" t="s">
        <v>5</v>
      </c>
      <c r="V1023" s="14" t="s">
        <v>87</v>
      </c>
      <c r="W1023" s="14" t="s">
        <v>288</v>
      </c>
      <c r="X1023" s="14" t="s">
        <v>288</v>
      </c>
      <c r="Y1023" s="14" t="s">
        <v>288</v>
      </c>
      <c r="Z1023" s="14" t="s">
        <v>288</v>
      </c>
      <c r="AA1023" s="14" t="s">
        <v>7</v>
      </c>
      <c r="AB1023" s="14" t="s">
        <v>3671</v>
      </c>
      <c r="AC1023" s="14" t="s">
        <v>8</v>
      </c>
      <c r="AD1023" s="14" t="s">
        <v>32</v>
      </c>
      <c r="AE1023" s="14" t="s">
        <v>5</v>
      </c>
      <c r="AF1023" s="14" t="s">
        <v>290</v>
      </c>
      <c r="AG1023" s="14" t="s">
        <v>291</v>
      </c>
      <c r="AH1023" s="14" t="s">
        <v>3672</v>
      </c>
      <c r="AI1023">
        <v>72171884</v>
      </c>
      <c r="AJ1023" s="16">
        <v>45439.869305555556</v>
      </c>
      <c r="AK1023">
        <v>1</v>
      </c>
      <c r="AL1023">
        <v>162.03</v>
      </c>
      <c r="AM1023">
        <v>29.17</v>
      </c>
      <c r="AN1023">
        <v>191.2</v>
      </c>
      <c r="AO1023" s="14" t="e">
        <f>VLOOKUP(PaquetesTramos_estados_1[[#This Row],[tienda_stock]],#REF!,2,0)</f>
        <v>#REF!</v>
      </c>
      <c r="AP1023" s="18">
        <v>1.0138888888888888</v>
      </c>
      <c r="AQ1023" s="19">
        <f>IF(PaquetesTramos_estados_1[[#This Row],[estado_paquete]]="Empaquetado","listo",PaquetesTramos_estados_1[[#This Row],[pagado]]+(PaquetesTramos_estados_1[[#This Row],[Lead Time]]-1))</f>
        <v>45439.883194444446</v>
      </c>
      <c r="AR1023" s="16" t="e">
        <f ca="1">IF(PaquetesTramos_estados_1[[#This Row],[estado_paquete]]="empaquetado","listo",TEXT((DAY(TODAY())-DAY(PaquetesTramos_estados_1[[#This Row],[pagado]])),"dd")&amp;" Dias")</f>
        <v>#VALUE!</v>
      </c>
      <c r="AS10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3" s="19" t="str">
        <f t="shared" si="15"/>
        <v>20:51</v>
      </c>
    </row>
    <row r="1024" spans="1:46" x14ac:dyDescent="0.25">
      <c r="A1024" s="14" t="s">
        <v>3673</v>
      </c>
      <c r="B1024" s="14" t="s">
        <v>20</v>
      </c>
      <c r="C1024" s="14" t="s">
        <v>28</v>
      </c>
      <c r="D1024" s="14" t="s">
        <v>29</v>
      </c>
      <c r="E1024" s="14" t="s">
        <v>29</v>
      </c>
      <c r="F1024" s="14" t="s">
        <v>29</v>
      </c>
      <c r="G1024" s="14" t="s">
        <v>35</v>
      </c>
      <c r="H1024" s="14" t="s">
        <v>288</v>
      </c>
      <c r="I1024" s="14" t="s">
        <v>288</v>
      </c>
      <c r="J1024" s="15">
        <v>45443</v>
      </c>
      <c r="K1024" s="14" t="s">
        <v>3674</v>
      </c>
      <c r="L1024" s="16">
        <v>45439.879293981481</v>
      </c>
      <c r="M1024" s="16"/>
      <c r="N1024" s="16"/>
      <c r="O1024" s="14" t="s">
        <v>288</v>
      </c>
      <c r="P1024" s="14" t="s">
        <v>288</v>
      </c>
      <c r="Q1024" s="14" t="s">
        <v>288</v>
      </c>
      <c r="R1024" s="14" t="s">
        <v>288</v>
      </c>
      <c r="S1024" s="14" t="s">
        <v>288</v>
      </c>
      <c r="T1024" s="14" t="s">
        <v>20</v>
      </c>
      <c r="U1024" s="14" t="s">
        <v>5</v>
      </c>
      <c r="V1024" s="14" t="s">
        <v>6</v>
      </c>
      <c r="W1024" s="14" t="s">
        <v>28</v>
      </c>
      <c r="X1024" s="14" t="s">
        <v>29</v>
      </c>
      <c r="Y1024" s="14" t="s">
        <v>29</v>
      </c>
      <c r="Z1024" s="14" t="s">
        <v>29</v>
      </c>
      <c r="AA1024" s="14" t="s">
        <v>7</v>
      </c>
      <c r="AB1024" s="14" t="s">
        <v>3675</v>
      </c>
      <c r="AC1024" s="14" t="s">
        <v>8</v>
      </c>
      <c r="AD1024" s="14" t="s">
        <v>88</v>
      </c>
      <c r="AE1024" s="14" t="s">
        <v>5</v>
      </c>
      <c r="AF1024" s="14" t="s">
        <v>290</v>
      </c>
      <c r="AG1024" s="14" t="s">
        <v>291</v>
      </c>
      <c r="AH1024" s="14" t="s">
        <v>371</v>
      </c>
      <c r="AI1024">
        <v>2822908</v>
      </c>
      <c r="AJ1024" s="16">
        <v>45439.879293981481</v>
      </c>
      <c r="AK1024">
        <v>1</v>
      </c>
      <c r="AL1024">
        <v>37.96</v>
      </c>
      <c r="AM1024">
        <v>6.84</v>
      </c>
      <c r="AN1024">
        <v>44.8</v>
      </c>
      <c r="AO1024" s="14" t="e">
        <f>VLOOKUP(PaquetesTramos_estados_1[[#This Row],[tienda_stock]],#REF!,2,0)</f>
        <v>#REF!</v>
      </c>
      <c r="AP1024" s="18">
        <v>1.0138888888888888</v>
      </c>
      <c r="AQ1024" s="19">
        <f>IF(PaquetesTramos_estados_1[[#This Row],[estado_paquete]]="Empaquetado","listo",PaquetesTramos_estados_1[[#This Row],[pagado]]+(PaquetesTramos_estados_1[[#This Row],[Lead Time]]-1))</f>
        <v>45439.893182870372</v>
      </c>
      <c r="AR1024" s="16" t="e">
        <f ca="1">IF(PaquetesTramos_estados_1[[#This Row],[estado_paquete]]="empaquetado","listo",TEXT((DAY(TODAY())-DAY(PaquetesTramos_estados_1[[#This Row],[pagado]])),"dd")&amp;" Dias")</f>
        <v>#VALUE!</v>
      </c>
      <c r="AS102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4" s="19" t="str">
        <f t="shared" si="15"/>
        <v>21:06</v>
      </c>
    </row>
    <row r="1025" spans="1:46" x14ac:dyDescent="0.25">
      <c r="A1025" s="14" t="s">
        <v>3676</v>
      </c>
      <c r="B1025" s="14" t="s">
        <v>20</v>
      </c>
      <c r="C1025" s="14" t="s">
        <v>95</v>
      </c>
      <c r="D1025" s="14" t="s">
        <v>96</v>
      </c>
      <c r="E1025" s="14" t="s">
        <v>97</v>
      </c>
      <c r="F1025" s="14" t="s">
        <v>98</v>
      </c>
      <c r="G1025" s="14" t="s">
        <v>35</v>
      </c>
      <c r="H1025" s="14" t="s">
        <v>288</v>
      </c>
      <c r="I1025" s="14" t="s">
        <v>288</v>
      </c>
      <c r="J1025" s="15">
        <v>45444</v>
      </c>
      <c r="K1025" s="14" t="s">
        <v>3677</v>
      </c>
      <c r="L1025" s="16">
        <v>45439.96056712963</v>
      </c>
      <c r="M1025" s="16"/>
      <c r="N1025" s="16"/>
      <c r="O1025" s="14" t="s">
        <v>288</v>
      </c>
      <c r="P1025" s="14" t="s">
        <v>288</v>
      </c>
      <c r="Q1025" s="14" t="s">
        <v>288</v>
      </c>
      <c r="R1025" s="14" t="s">
        <v>288</v>
      </c>
      <c r="S1025" s="14" t="s">
        <v>288</v>
      </c>
      <c r="T1025" s="14" t="s">
        <v>20</v>
      </c>
      <c r="U1025" s="14" t="s">
        <v>5</v>
      </c>
      <c r="V1025" s="14" t="s">
        <v>6</v>
      </c>
      <c r="W1025" s="14" t="s">
        <v>95</v>
      </c>
      <c r="X1025" s="14" t="s">
        <v>96</v>
      </c>
      <c r="Y1025" s="14" t="s">
        <v>97</v>
      </c>
      <c r="Z1025" s="14" t="s">
        <v>98</v>
      </c>
      <c r="AA1025" s="14" t="s">
        <v>7</v>
      </c>
      <c r="AB1025" s="14" t="s">
        <v>3678</v>
      </c>
      <c r="AC1025" s="14" t="s">
        <v>8</v>
      </c>
      <c r="AD1025" s="14" t="s">
        <v>32</v>
      </c>
      <c r="AE1025" s="14" t="s">
        <v>5</v>
      </c>
      <c r="AF1025" s="14" t="s">
        <v>290</v>
      </c>
      <c r="AG1025" s="14" t="s">
        <v>291</v>
      </c>
      <c r="AH1025" s="14" t="s">
        <v>3679</v>
      </c>
      <c r="AI1025">
        <v>45241492</v>
      </c>
      <c r="AJ1025" s="16">
        <v>45439.96056712963</v>
      </c>
      <c r="AK1025">
        <v>4</v>
      </c>
      <c r="AL1025">
        <v>717.87</v>
      </c>
      <c r="AM1025">
        <v>129.22999999999999</v>
      </c>
      <c r="AN1025">
        <v>847.1</v>
      </c>
      <c r="AO1025" s="14" t="e">
        <f>VLOOKUP(PaquetesTramos_estados_1[[#This Row],[tienda_stock]],#REF!,2,0)</f>
        <v>#REF!</v>
      </c>
      <c r="AP1025" s="18">
        <v>1.0138888888888888</v>
      </c>
      <c r="AQ1025" s="19">
        <f>IF(PaquetesTramos_estados_1[[#This Row],[estado_paquete]]="Empaquetado","listo",PaquetesTramos_estados_1[[#This Row],[pagado]]+(PaquetesTramos_estados_1[[#This Row],[Lead Time]]-1))</f>
        <v>45439.974456018521</v>
      </c>
      <c r="AR1025" s="16" t="e">
        <f ca="1">IF(PaquetesTramos_estados_1[[#This Row],[estado_paquete]]="empaquetado","listo",TEXT((DAY(TODAY())-DAY(PaquetesTramos_estados_1[[#This Row],[pagado]])),"dd")&amp;" Dias")</f>
        <v>#VALUE!</v>
      </c>
      <c r="AS102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5" s="19" t="str">
        <f t="shared" si="15"/>
        <v>23:03</v>
      </c>
    </row>
    <row r="1026" spans="1:46" x14ac:dyDescent="0.25">
      <c r="A1026" s="14" t="s">
        <v>3680</v>
      </c>
      <c r="B1026" s="14" t="s">
        <v>17</v>
      </c>
      <c r="C1026" s="14" t="s">
        <v>162</v>
      </c>
      <c r="D1026" s="14" t="s">
        <v>1</v>
      </c>
      <c r="E1026" s="14" t="s">
        <v>1</v>
      </c>
      <c r="F1026" s="14" t="s">
        <v>60</v>
      </c>
      <c r="G1026" s="14" t="s">
        <v>30</v>
      </c>
      <c r="H1026" s="14" t="s">
        <v>288</v>
      </c>
      <c r="I1026" s="14" t="s">
        <v>288</v>
      </c>
      <c r="J1026" s="15">
        <v>45441</v>
      </c>
      <c r="K1026" s="14" t="s">
        <v>3681</v>
      </c>
      <c r="L1026" s="16">
        <v>45439.99796296296</v>
      </c>
      <c r="M1026" s="16"/>
      <c r="N1026" s="16"/>
      <c r="O1026" s="14" t="s">
        <v>288</v>
      </c>
      <c r="P1026" s="14" t="s">
        <v>288</v>
      </c>
      <c r="Q1026" s="14" t="s">
        <v>288</v>
      </c>
      <c r="R1026" s="14" t="s">
        <v>288</v>
      </c>
      <c r="S1026" s="14" t="s">
        <v>288</v>
      </c>
      <c r="T1026" s="14" t="s">
        <v>17</v>
      </c>
      <c r="U1026" s="14" t="s">
        <v>41</v>
      </c>
      <c r="V1026" s="14" t="s">
        <v>6</v>
      </c>
      <c r="W1026" s="14" t="s">
        <v>162</v>
      </c>
      <c r="X1026" s="14" t="s">
        <v>1</v>
      </c>
      <c r="Y1026" s="14" t="s">
        <v>1</v>
      </c>
      <c r="Z1026" s="14" t="s">
        <v>60</v>
      </c>
      <c r="AA1026" s="14" t="s">
        <v>7</v>
      </c>
      <c r="AB1026" s="14" t="s">
        <v>3682</v>
      </c>
      <c r="AC1026" s="14" t="s">
        <v>8</v>
      </c>
      <c r="AD1026" s="14" t="s">
        <v>27</v>
      </c>
      <c r="AE1026" s="14" t="s">
        <v>5</v>
      </c>
      <c r="AF1026" s="14" t="s">
        <v>290</v>
      </c>
      <c r="AG1026" s="14" t="s">
        <v>291</v>
      </c>
      <c r="AH1026" s="14" t="s">
        <v>3683</v>
      </c>
      <c r="AI1026">
        <v>70310500</v>
      </c>
      <c r="AJ1026" s="16">
        <v>45439.99796296296</v>
      </c>
      <c r="AK1026">
        <v>2</v>
      </c>
      <c r="AL1026">
        <v>48.89</v>
      </c>
      <c r="AM1026">
        <v>8.81</v>
      </c>
      <c r="AN1026">
        <v>57.7</v>
      </c>
      <c r="AO1026" s="14" t="e">
        <f>VLOOKUP(PaquetesTramos_estados_1[[#This Row],[tienda_stock]],#REF!,2,0)</f>
        <v>#REF!</v>
      </c>
      <c r="AP1026" s="18">
        <v>1.0138888888888888</v>
      </c>
      <c r="AQ1026" s="19">
        <f>IF(PaquetesTramos_estados_1[[#This Row],[estado_paquete]]="Empaquetado","listo",PaquetesTramos_estados_1[[#This Row],[pagado]]+(PaquetesTramos_estados_1[[#This Row],[Lead Time]]-1))</f>
        <v>45440.01185185185</v>
      </c>
      <c r="AR1026" s="16" t="e">
        <f ca="1">IF(PaquetesTramos_estados_1[[#This Row],[estado_paquete]]="empaquetado","listo",TEXT((DAY(TODAY())-DAY(PaquetesTramos_estados_1[[#This Row],[pagado]])),"dd")&amp;" Dias")</f>
        <v>#VALUE!</v>
      </c>
      <c r="AS102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6" s="19" t="str">
        <f t="shared" ref="AT1026:AT1089" si="16">TEXT(L1026,"HH:MM")</f>
        <v>23:57</v>
      </c>
    </row>
    <row r="1027" spans="1:46" x14ac:dyDescent="0.25">
      <c r="A1027" s="14" t="s">
        <v>3684</v>
      </c>
      <c r="B1027" s="14" t="s">
        <v>17</v>
      </c>
      <c r="C1027" s="14" t="s">
        <v>5</v>
      </c>
      <c r="D1027" s="14" t="s">
        <v>1</v>
      </c>
      <c r="E1027" s="14" t="s">
        <v>1</v>
      </c>
      <c r="F1027" s="14" t="s">
        <v>19</v>
      </c>
      <c r="G1027" s="14" t="s">
        <v>3</v>
      </c>
      <c r="H1027" s="14" t="s">
        <v>288</v>
      </c>
      <c r="I1027" s="14" t="s">
        <v>288</v>
      </c>
      <c r="J1027" s="15">
        <v>45441</v>
      </c>
      <c r="K1027" s="14" t="s">
        <v>3685</v>
      </c>
      <c r="L1027" s="16">
        <v>45440.015625</v>
      </c>
      <c r="M1027" s="16"/>
      <c r="N1027" s="16"/>
      <c r="O1027" s="14" t="s">
        <v>288</v>
      </c>
      <c r="P1027" s="14" t="s">
        <v>288</v>
      </c>
      <c r="Q1027" s="14" t="s">
        <v>288</v>
      </c>
      <c r="R1027" s="14" t="s">
        <v>288</v>
      </c>
      <c r="S1027" s="14" t="s">
        <v>288</v>
      </c>
      <c r="T1027" s="14" t="s">
        <v>17</v>
      </c>
      <c r="U1027" s="14" t="s">
        <v>75</v>
      </c>
      <c r="V1027" s="14" t="s">
        <v>87</v>
      </c>
      <c r="W1027" s="14" t="s">
        <v>288</v>
      </c>
      <c r="X1027" s="14" t="s">
        <v>288</v>
      </c>
      <c r="Y1027" s="14" t="s">
        <v>288</v>
      </c>
      <c r="Z1027" s="14" t="s">
        <v>288</v>
      </c>
      <c r="AA1027" s="14" t="s">
        <v>56</v>
      </c>
      <c r="AB1027" s="14" t="s">
        <v>3686</v>
      </c>
      <c r="AC1027" s="14" t="s">
        <v>8</v>
      </c>
      <c r="AD1027" s="14" t="s">
        <v>88</v>
      </c>
      <c r="AE1027" s="14" t="s">
        <v>5</v>
      </c>
      <c r="AF1027" s="14" t="s">
        <v>290</v>
      </c>
      <c r="AG1027" s="14" t="s">
        <v>291</v>
      </c>
      <c r="AH1027" s="14" t="s">
        <v>3687</v>
      </c>
      <c r="AI1027">
        <v>76275099</v>
      </c>
      <c r="AJ1027" s="16">
        <v>45440.015625</v>
      </c>
      <c r="AK1027">
        <v>2</v>
      </c>
      <c r="AL1027">
        <v>55.68</v>
      </c>
      <c r="AM1027">
        <v>10.02</v>
      </c>
      <c r="AN1027">
        <v>65.7</v>
      </c>
      <c r="AO1027" s="14" t="e">
        <f>VLOOKUP(PaquetesTramos_estados_1[[#This Row],[tienda_stock]],#REF!,2,0)</f>
        <v>#REF!</v>
      </c>
      <c r="AP1027" s="18">
        <v>1.0138888888888888</v>
      </c>
      <c r="AQ1027" s="19">
        <f>IF(PaquetesTramos_estados_1[[#This Row],[estado_paquete]]="Empaquetado","listo",PaquetesTramos_estados_1[[#This Row],[pagado]]+(PaquetesTramos_estados_1[[#This Row],[Lead Time]]-1))</f>
        <v>45440.029513888891</v>
      </c>
      <c r="AR1027" s="16" t="e">
        <f ca="1">IF(PaquetesTramos_estados_1[[#This Row],[estado_paquete]]="empaquetado","listo",TEXT((DAY(TODAY())-DAY(PaquetesTramos_estados_1[[#This Row],[pagado]])),"dd")&amp;" Dias")</f>
        <v>#VALUE!</v>
      </c>
      <c r="AS10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7" s="19" t="str">
        <f t="shared" si="16"/>
        <v>00:22</v>
      </c>
    </row>
    <row r="1028" spans="1:46" x14ac:dyDescent="0.25">
      <c r="A1028" s="14" t="s">
        <v>4301</v>
      </c>
      <c r="B1028" s="14" t="s">
        <v>292</v>
      </c>
      <c r="C1028" s="14" t="s">
        <v>36</v>
      </c>
      <c r="D1028" s="14" t="s">
        <v>1</v>
      </c>
      <c r="E1028" s="14" t="s">
        <v>1</v>
      </c>
      <c r="F1028" s="14" t="s">
        <v>37</v>
      </c>
      <c r="G1028" s="14" t="s">
        <v>30</v>
      </c>
      <c r="H1028" s="14" t="s">
        <v>4302</v>
      </c>
      <c r="I1028" s="14" t="s">
        <v>288</v>
      </c>
      <c r="J1028" s="15">
        <v>45444</v>
      </c>
      <c r="K1028" s="14" t="s">
        <v>4303</v>
      </c>
      <c r="L1028" s="16">
        <v>45437.446284722224</v>
      </c>
      <c r="M1028" s="16">
        <v>45437.61141203704</v>
      </c>
      <c r="N1028" s="16"/>
      <c r="O1028" s="14" t="s">
        <v>288</v>
      </c>
      <c r="P1028" s="14" t="s">
        <v>288</v>
      </c>
      <c r="Q1028" s="14" t="s">
        <v>288</v>
      </c>
      <c r="R1028" s="14" t="s">
        <v>288</v>
      </c>
      <c r="S1028" s="14" t="s">
        <v>288</v>
      </c>
      <c r="T1028" s="14" t="s">
        <v>292</v>
      </c>
      <c r="U1028" s="14" t="s">
        <v>122</v>
      </c>
      <c r="V1028" s="14" t="s">
        <v>6</v>
      </c>
      <c r="W1028" s="14" t="s">
        <v>36</v>
      </c>
      <c r="X1028" s="14" t="s">
        <v>1</v>
      </c>
      <c r="Y1028" s="14" t="s">
        <v>1</v>
      </c>
      <c r="Z1028" s="14" t="s">
        <v>37</v>
      </c>
      <c r="AA1028" s="14" t="s">
        <v>7</v>
      </c>
      <c r="AB1028" s="14" t="s">
        <v>4304</v>
      </c>
      <c r="AC1028" s="14" t="s">
        <v>8</v>
      </c>
      <c r="AD1028" s="14" t="s">
        <v>10</v>
      </c>
      <c r="AE1028" s="14" t="s">
        <v>5</v>
      </c>
      <c r="AF1028" s="14" t="s">
        <v>290</v>
      </c>
      <c r="AG1028" s="14" t="s">
        <v>291</v>
      </c>
      <c r="AH1028" s="14" t="s">
        <v>4305</v>
      </c>
      <c r="AI1028">
        <v>74901742</v>
      </c>
      <c r="AJ1028" s="16">
        <v>45437.446284722224</v>
      </c>
      <c r="AK1028">
        <v>1</v>
      </c>
      <c r="AL1028">
        <v>16.86</v>
      </c>
      <c r="AM1028">
        <v>3.04</v>
      </c>
      <c r="AN1028">
        <v>19.899999999999999</v>
      </c>
      <c r="AO1028" s="14" t="e">
        <f>VLOOKUP(PaquetesTramos_estados_1[[#This Row],[tienda_stock]],#REF!,2,0)</f>
        <v>#REF!</v>
      </c>
      <c r="AP1028" s="18">
        <v>1.0138888888888888</v>
      </c>
      <c r="AQ1028" s="19" t="str">
        <f>IF(PaquetesTramos_estados_1[[#This Row],[estado_paquete]]="Empaquetado","listo",PaquetesTramos_estados_1[[#This Row],[pagado]]+(PaquetesTramos_estados_1[[#This Row],[Lead Time]]-1))</f>
        <v>listo</v>
      </c>
      <c r="AR1028" s="16" t="str">
        <f ca="1">IF(PaquetesTramos_estados_1[[#This Row],[estado_paquete]]="empaquetado","listo",TEXT((DAY(TODAY())-DAY(PaquetesTramos_estados_1[[#This Row],[pagado]])),"dd")&amp;" Dias")</f>
        <v>listo</v>
      </c>
      <c r="AS1028" s="14" t="str">
        <f ca="1">IF(PaquetesTramos_estados_1[[#This Row],[estado_paquete]]="Empaquetado","listo",IF(NOW()&lt;PaquetesTramos_estados_1[[#This Row],[TimeLimite]],"Dentro de Tiempo","Fuera de Tiempo"))</f>
        <v>listo</v>
      </c>
      <c r="AT1028" s="19" t="str">
        <f t="shared" si="16"/>
        <v>10:42</v>
      </c>
    </row>
    <row r="1029" spans="1:46" x14ac:dyDescent="0.25">
      <c r="A1029" s="14" t="s">
        <v>3688</v>
      </c>
      <c r="B1029" s="14" t="s">
        <v>17</v>
      </c>
      <c r="C1029" s="14" t="s">
        <v>288</v>
      </c>
      <c r="D1029" s="14" t="s">
        <v>1</v>
      </c>
      <c r="E1029" s="14" t="s">
        <v>1</v>
      </c>
      <c r="F1029" s="14" t="s">
        <v>60</v>
      </c>
      <c r="G1029" s="14" t="s">
        <v>30</v>
      </c>
      <c r="H1029" s="14" t="s">
        <v>288</v>
      </c>
      <c r="I1029" s="14" t="s">
        <v>288</v>
      </c>
      <c r="J1029" s="15">
        <v>45442</v>
      </c>
      <c r="K1029" s="14" t="s">
        <v>3689</v>
      </c>
      <c r="L1029" s="16">
        <v>45440.279374999998</v>
      </c>
      <c r="M1029" s="16"/>
      <c r="N1029" s="16"/>
      <c r="O1029" s="14" t="s">
        <v>288</v>
      </c>
      <c r="P1029" s="14" t="s">
        <v>288</v>
      </c>
      <c r="Q1029" s="14" t="s">
        <v>288</v>
      </c>
      <c r="R1029" s="14" t="s">
        <v>288</v>
      </c>
      <c r="S1029" s="14" t="s">
        <v>288</v>
      </c>
      <c r="T1029" s="14" t="s">
        <v>17</v>
      </c>
      <c r="U1029" s="14" t="s">
        <v>21</v>
      </c>
      <c r="V1029" s="14" t="s">
        <v>87</v>
      </c>
      <c r="W1029" s="14" t="s">
        <v>288</v>
      </c>
      <c r="X1029" s="14" t="s">
        <v>288</v>
      </c>
      <c r="Y1029" s="14" t="s">
        <v>288</v>
      </c>
      <c r="Z1029" s="14" t="s">
        <v>288</v>
      </c>
      <c r="AA1029" s="14" t="s">
        <v>7</v>
      </c>
      <c r="AB1029" s="14" t="s">
        <v>3690</v>
      </c>
      <c r="AC1029" s="14" t="s">
        <v>8</v>
      </c>
      <c r="AD1029" s="14" t="s">
        <v>93</v>
      </c>
      <c r="AE1029" s="14" t="s">
        <v>5</v>
      </c>
      <c r="AF1029" s="14" t="s">
        <v>290</v>
      </c>
      <c r="AG1029" s="14" t="s">
        <v>291</v>
      </c>
      <c r="AH1029" s="14" t="s">
        <v>3691</v>
      </c>
      <c r="AI1029">
        <v>48741071</v>
      </c>
      <c r="AJ1029" s="16">
        <v>45440.279374999998</v>
      </c>
      <c r="AK1029">
        <v>1</v>
      </c>
      <c r="AL1029">
        <v>21.86</v>
      </c>
      <c r="AM1029">
        <v>3.94</v>
      </c>
      <c r="AN1029">
        <v>25.8</v>
      </c>
      <c r="AO1029" s="14" t="e">
        <f>VLOOKUP(PaquetesTramos_estados_1[[#This Row],[tienda_stock]],#REF!,2,0)</f>
        <v>#REF!</v>
      </c>
      <c r="AP1029" s="18">
        <v>1.0138888888888888</v>
      </c>
      <c r="AQ1029" s="19">
        <f>IF(PaquetesTramos_estados_1[[#This Row],[estado_paquete]]="Empaquetado","listo",PaquetesTramos_estados_1[[#This Row],[pagado]]+(PaquetesTramos_estados_1[[#This Row],[Lead Time]]-1))</f>
        <v>45440.293263888889</v>
      </c>
      <c r="AR1029" s="16" t="e">
        <f ca="1">IF(PaquetesTramos_estados_1[[#This Row],[estado_paquete]]="empaquetado","listo",TEXT((DAY(TODAY())-DAY(PaquetesTramos_estados_1[[#This Row],[pagado]])),"dd")&amp;" Dias")</f>
        <v>#VALUE!</v>
      </c>
      <c r="AS10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29" s="19" t="str">
        <f t="shared" si="16"/>
        <v>06:42</v>
      </c>
    </row>
    <row r="1030" spans="1:46" x14ac:dyDescent="0.25">
      <c r="A1030" s="14" t="s">
        <v>3692</v>
      </c>
      <c r="B1030" s="14" t="s">
        <v>17</v>
      </c>
      <c r="C1030" s="14" t="s">
        <v>34</v>
      </c>
      <c r="D1030" s="14" t="s">
        <v>64</v>
      </c>
      <c r="E1030" s="14" t="s">
        <v>112</v>
      </c>
      <c r="F1030" s="14" t="s">
        <v>112</v>
      </c>
      <c r="G1030" s="14" t="s">
        <v>288</v>
      </c>
      <c r="H1030" s="14" t="s">
        <v>288</v>
      </c>
      <c r="I1030" s="14" t="s">
        <v>288</v>
      </c>
      <c r="J1030" s="15">
        <v>45439</v>
      </c>
      <c r="K1030" s="14" t="s">
        <v>3693</v>
      </c>
      <c r="L1030" s="16">
        <v>45439.690509259257</v>
      </c>
      <c r="M1030" s="16"/>
      <c r="N1030" s="16"/>
      <c r="O1030" s="14" t="s">
        <v>288</v>
      </c>
      <c r="P1030" s="14" t="s">
        <v>288</v>
      </c>
      <c r="Q1030" s="14" t="s">
        <v>288</v>
      </c>
      <c r="R1030" s="14" t="s">
        <v>288</v>
      </c>
      <c r="S1030" s="14" t="s">
        <v>288</v>
      </c>
      <c r="T1030" s="14" t="s">
        <v>17</v>
      </c>
      <c r="U1030" s="14" t="s">
        <v>34</v>
      </c>
      <c r="V1030" s="14" t="s">
        <v>85</v>
      </c>
      <c r="W1030" s="14" t="s">
        <v>34</v>
      </c>
      <c r="X1030" s="14" t="s">
        <v>64</v>
      </c>
      <c r="Y1030" s="14" t="s">
        <v>112</v>
      </c>
      <c r="Z1030" s="14" t="s">
        <v>112</v>
      </c>
      <c r="AA1030" s="14" t="s">
        <v>7</v>
      </c>
      <c r="AB1030" s="14" t="s">
        <v>3694</v>
      </c>
      <c r="AC1030" s="14" t="s">
        <v>8</v>
      </c>
      <c r="AD1030" s="14" t="s">
        <v>32</v>
      </c>
      <c r="AE1030" s="14" t="s">
        <v>5</v>
      </c>
      <c r="AF1030" s="14" t="s">
        <v>290</v>
      </c>
      <c r="AG1030" s="14" t="s">
        <v>291</v>
      </c>
      <c r="AH1030" s="14" t="s">
        <v>3695</v>
      </c>
      <c r="AI1030">
        <v>31682311</v>
      </c>
      <c r="AJ1030" s="16">
        <v>45439.690509259257</v>
      </c>
      <c r="AK1030">
        <v>2</v>
      </c>
      <c r="AL1030">
        <v>169.23</v>
      </c>
      <c r="AM1030">
        <v>30.47</v>
      </c>
      <c r="AN1030">
        <v>199.7</v>
      </c>
      <c r="AO1030" s="14" t="e">
        <f>VLOOKUP(PaquetesTramos_estados_1[[#This Row],[tienda_stock]],#REF!,2,0)</f>
        <v>#REF!</v>
      </c>
      <c r="AP1030" s="18">
        <v>1.0138888888888888</v>
      </c>
      <c r="AQ1030" s="19">
        <f>IF(PaquetesTramos_estados_1[[#This Row],[estado_paquete]]="Empaquetado","listo",PaquetesTramos_estados_1[[#This Row],[pagado]]+(PaquetesTramos_estados_1[[#This Row],[Lead Time]]-1))</f>
        <v>45439.704398148147</v>
      </c>
      <c r="AR1030" s="16" t="e">
        <f ca="1">IF(PaquetesTramos_estados_1[[#This Row],[estado_paquete]]="empaquetado","listo",TEXT((DAY(TODAY())-DAY(PaquetesTramos_estados_1[[#This Row],[pagado]])),"dd")&amp;" Dias")</f>
        <v>#VALUE!</v>
      </c>
      <c r="AS10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30" s="19" t="str">
        <f t="shared" si="16"/>
        <v>16:34</v>
      </c>
    </row>
    <row r="1031" spans="1:46" x14ac:dyDescent="0.25">
      <c r="A1031" s="14" t="s">
        <v>4306</v>
      </c>
      <c r="B1031" s="14" t="s">
        <v>292</v>
      </c>
      <c r="C1031" s="14" t="s">
        <v>33</v>
      </c>
      <c r="D1031" s="14" t="s">
        <v>29</v>
      </c>
      <c r="E1031" s="14" t="s">
        <v>29</v>
      </c>
      <c r="F1031" s="14" t="s">
        <v>29</v>
      </c>
      <c r="G1031" s="14" t="s">
        <v>30</v>
      </c>
      <c r="H1031" s="14" t="s">
        <v>4307</v>
      </c>
      <c r="I1031" s="14" t="s">
        <v>288</v>
      </c>
      <c r="J1031" s="15">
        <v>45443</v>
      </c>
      <c r="K1031" s="14" t="s">
        <v>4308</v>
      </c>
      <c r="L1031" s="16">
        <v>45438.528275462966</v>
      </c>
      <c r="M1031" s="16">
        <v>45438.755509259259</v>
      </c>
      <c r="N1031" s="16"/>
      <c r="O1031" s="14" t="s">
        <v>288</v>
      </c>
      <c r="P1031" s="14" t="s">
        <v>288</v>
      </c>
      <c r="Q1031" s="14" t="s">
        <v>288</v>
      </c>
      <c r="R1031" s="14" t="s">
        <v>288</v>
      </c>
      <c r="S1031" s="14" t="s">
        <v>288</v>
      </c>
      <c r="T1031" s="14" t="s">
        <v>292</v>
      </c>
      <c r="U1031" s="14" t="s">
        <v>544</v>
      </c>
      <c r="V1031" s="14" t="s">
        <v>6</v>
      </c>
      <c r="W1031" s="14" t="s">
        <v>33</v>
      </c>
      <c r="X1031" s="14" t="s">
        <v>29</v>
      </c>
      <c r="Y1031" s="14" t="s">
        <v>29</v>
      </c>
      <c r="Z1031" s="14" t="s">
        <v>29</v>
      </c>
      <c r="AA1031" s="14" t="s">
        <v>7</v>
      </c>
      <c r="AB1031" s="14" t="s">
        <v>4309</v>
      </c>
      <c r="AC1031" s="14" t="s">
        <v>8</v>
      </c>
      <c r="AD1031" s="14" t="s">
        <v>27</v>
      </c>
      <c r="AE1031" s="14" t="s">
        <v>5</v>
      </c>
      <c r="AF1031" s="14" t="s">
        <v>290</v>
      </c>
      <c r="AG1031" s="14" t="s">
        <v>291</v>
      </c>
      <c r="AH1031" s="14" t="s">
        <v>4310</v>
      </c>
      <c r="AI1031">
        <v>72947709</v>
      </c>
      <c r="AJ1031" s="16">
        <v>45438.528275462966</v>
      </c>
      <c r="AK1031">
        <v>4</v>
      </c>
      <c r="AL1031">
        <v>177.46</v>
      </c>
      <c r="AM1031">
        <v>31.94</v>
      </c>
      <c r="AN1031">
        <v>209.4</v>
      </c>
      <c r="AO1031" s="14" t="e">
        <f>VLOOKUP(PaquetesTramos_estados_1[[#This Row],[tienda_stock]],#REF!,2,0)</f>
        <v>#REF!</v>
      </c>
      <c r="AP1031" s="18">
        <v>1.0138888888888888</v>
      </c>
      <c r="AQ1031" s="19" t="str">
        <f>IF(PaquetesTramos_estados_1[[#This Row],[estado_paquete]]="Empaquetado","listo",PaquetesTramos_estados_1[[#This Row],[pagado]]+(PaquetesTramos_estados_1[[#This Row],[Lead Time]]-1))</f>
        <v>listo</v>
      </c>
      <c r="AR1031" s="16" t="str">
        <f ca="1">IF(PaquetesTramos_estados_1[[#This Row],[estado_paquete]]="empaquetado","listo",TEXT((DAY(TODAY())-DAY(PaquetesTramos_estados_1[[#This Row],[pagado]])),"dd")&amp;" Dias")</f>
        <v>listo</v>
      </c>
      <c r="AS1031" s="14" t="str">
        <f ca="1">IF(PaquetesTramos_estados_1[[#This Row],[estado_paquete]]="Empaquetado","listo",IF(NOW()&lt;PaquetesTramos_estados_1[[#This Row],[TimeLimite]],"Dentro de Tiempo","Fuera de Tiempo"))</f>
        <v>listo</v>
      </c>
      <c r="AT1031" s="19" t="str">
        <f t="shared" si="16"/>
        <v>12:40</v>
      </c>
    </row>
    <row r="1032" spans="1:46" x14ac:dyDescent="0.25">
      <c r="A1032" s="14" t="s">
        <v>4401</v>
      </c>
      <c r="B1032" s="14" t="s">
        <v>17</v>
      </c>
      <c r="C1032" s="14" t="s">
        <v>5</v>
      </c>
      <c r="D1032" s="14" t="s">
        <v>1</v>
      </c>
      <c r="E1032" s="14" t="s">
        <v>1</v>
      </c>
      <c r="F1032" s="14" t="s">
        <v>19</v>
      </c>
      <c r="G1032" s="14" t="s">
        <v>3</v>
      </c>
      <c r="H1032" s="14" t="s">
        <v>288</v>
      </c>
      <c r="I1032" s="14" t="s">
        <v>288</v>
      </c>
      <c r="J1032" s="15">
        <v>45441</v>
      </c>
      <c r="K1032" s="14" t="s">
        <v>4402</v>
      </c>
      <c r="L1032" s="16">
        <v>45438.830648148149</v>
      </c>
      <c r="M1032" s="16"/>
      <c r="N1032" s="16"/>
      <c r="O1032" s="14" t="s">
        <v>288</v>
      </c>
      <c r="P1032" s="14" t="s">
        <v>288</v>
      </c>
      <c r="Q1032" s="14" t="s">
        <v>288</v>
      </c>
      <c r="R1032" s="14" t="s">
        <v>288</v>
      </c>
      <c r="S1032" s="14" t="s">
        <v>288</v>
      </c>
      <c r="T1032" s="14" t="s">
        <v>17</v>
      </c>
      <c r="U1032" s="14" t="s">
        <v>18</v>
      </c>
      <c r="V1032" s="14" t="s">
        <v>87</v>
      </c>
      <c r="W1032" s="14" t="s">
        <v>288</v>
      </c>
      <c r="X1032" s="14" t="s">
        <v>288</v>
      </c>
      <c r="Y1032" s="14" t="s">
        <v>288</v>
      </c>
      <c r="Z1032" s="14" t="s">
        <v>288</v>
      </c>
      <c r="AA1032" s="14" t="s">
        <v>56</v>
      </c>
      <c r="AB1032" s="14" t="s">
        <v>3703</v>
      </c>
      <c r="AC1032" s="14" t="s">
        <v>8</v>
      </c>
      <c r="AD1032" s="14" t="s">
        <v>27</v>
      </c>
      <c r="AE1032" s="14" t="s">
        <v>5</v>
      </c>
      <c r="AF1032" s="14" t="s">
        <v>290</v>
      </c>
      <c r="AG1032" s="14" t="s">
        <v>291</v>
      </c>
      <c r="AH1032" s="14" t="s">
        <v>3704</v>
      </c>
      <c r="AI1032">
        <v>45463237</v>
      </c>
      <c r="AJ1032" s="16">
        <v>45438.830648148149</v>
      </c>
      <c r="AK1032">
        <v>3</v>
      </c>
      <c r="AL1032">
        <v>262.97000000000003</v>
      </c>
      <c r="AM1032">
        <v>47.33</v>
      </c>
      <c r="AN1032">
        <v>310.3</v>
      </c>
      <c r="AO1032" s="14" t="e">
        <f>VLOOKUP(PaquetesTramos_estados_1[[#This Row],[tienda_stock]],#REF!,2,0)</f>
        <v>#REF!</v>
      </c>
      <c r="AP1032" s="18">
        <v>1.0138888888888888</v>
      </c>
      <c r="AQ1032" s="19">
        <f>IF(PaquetesTramos_estados_1[[#This Row],[estado_paquete]]="Empaquetado","listo",PaquetesTramos_estados_1[[#This Row],[pagado]]+(PaquetesTramos_estados_1[[#This Row],[Lead Time]]-1))</f>
        <v>45438.844537037039</v>
      </c>
      <c r="AR1032" s="16" t="e">
        <f ca="1">IF(PaquetesTramos_estados_1[[#This Row],[estado_paquete]]="empaquetado","listo",TEXT((DAY(TODAY())-DAY(PaquetesTramos_estados_1[[#This Row],[pagado]])),"dd")&amp;" Dias")</f>
        <v>#VALUE!</v>
      </c>
      <c r="AS10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32" s="19" t="str">
        <f t="shared" si="16"/>
        <v>19:56</v>
      </c>
    </row>
    <row r="1033" spans="1:46" x14ac:dyDescent="0.25">
      <c r="A1033" s="14" t="s">
        <v>4403</v>
      </c>
      <c r="B1033" s="14" t="s">
        <v>17</v>
      </c>
      <c r="C1033" s="14" t="s">
        <v>5</v>
      </c>
      <c r="D1033" s="14" t="s">
        <v>1</v>
      </c>
      <c r="E1033" s="14" t="s">
        <v>1</v>
      </c>
      <c r="F1033" s="14" t="s">
        <v>19</v>
      </c>
      <c r="G1033" s="14" t="s">
        <v>3</v>
      </c>
      <c r="H1033" s="14" t="s">
        <v>288</v>
      </c>
      <c r="I1033" s="14" t="s">
        <v>288</v>
      </c>
      <c r="J1033" s="15">
        <v>45444</v>
      </c>
      <c r="K1033" s="14" t="s">
        <v>4404</v>
      </c>
      <c r="L1033" s="16">
        <v>45439.396527777775</v>
      </c>
      <c r="M1033" s="16"/>
      <c r="N1033" s="16"/>
      <c r="O1033" s="14" t="s">
        <v>288</v>
      </c>
      <c r="P1033" s="14" t="s">
        <v>288</v>
      </c>
      <c r="Q1033" s="14" t="s">
        <v>288</v>
      </c>
      <c r="R1033" s="14" t="s">
        <v>288</v>
      </c>
      <c r="S1033" s="14" t="s">
        <v>288</v>
      </c>
      <c r="T1033" s="14" t="s">
        <v>17</v>
      </c>
      <c r="U1033" s="14" t="s">
        <v>18</v>
      </c>
      <c r="V1033" s="14" t="s">
        <v>87</v>
      </c>
      <c r="W1033" s="14" t="s">
        <v>288</v>
      </c>
      <c r="X1033" s="14" t="s">
        <v>288</v>
      </c>
      <c r="Y1033" s="14" t="s">
        <v>288</v>
      </c>
      <c r="Z1033" s="14" t="s">
        <v>288</v>
      </c>
      <c r="AA1033" s="14" t="s">
        <v>56</v>
      </c>
      <c r="AB1033" s="14" t="s">
        <v>4405</v>
      </c>
      <c r="AC1033" s="14" t="s">
        <v>8</v>
      </c>
      <c r="AD1033" s="14" t="s">
        <v>32</v>
      </c>
      <c r="AE1033" s="14" t="s">
        <v>5</v>
      </c>
      <c r="AF1033" s="14" t="s">
        <v>290</v>
      </c>
      <c r="AG1033" s="14" t="s">
        <v>291</v>
      </c>
      <c r="AH1033" s="14" t="s">
        <v>4406</v>
      </c>
      <c r="AI1033">
        <v>45261980</v>
      </c>
      <c r="AJ1033" s="16">
        <v>45439.396527777775</v>
      </c>
      <c r="AK1033">
        <v>6</v>
      </c>
      <c r="AL1033">
        <v>293.8</v>
      </c>
      <c r="AM1033">
        <v>52.9</v>
      </c>
      <c r="AN1033">
        <v>346.7</v>
      </c>
      <c r="AO1033" s="14" t="e">
        <f>VLOOKUP(PaquetesTramos_estados_1[[#This Row],[tienda_stock]],#REF!,2,0)</f>
        <v>#REF!</v>
      </c>
      <c r="AP1033" s="18">
        <v>1.0138888888888888</v>
      </c>
      <c r="AQ1033" s="19">
        <f>IF(PaquetesTramos_estados_1[[#This Row],[estado_paquete]]="Empaquetado","listo",PaquetesTramos_estados_1[[#This Row],[pagado]]+(PaquetesTramos_estados_1[[#This Row],[Lead Time]]-1))</f>
        <v>45439.410416666666</v>
      </c>
      <c r="AR1033" s="16" t="e">
        <f ca="1">IF(PaquetesTramos_estados_1[[#This Row],[estado_paquete]]="empaquetado","listo",TEXT((DAY(TODAY())-DAY(PaquetesTramos_estados_1[[#This Row],[pagado]])),"dd")&amp;" Dias")</f>
        <v>#VALUE!</v>
      </c>
      <c r="AS103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33" s="19" t="str">
        <f t="shared" si="16"/>
        <v>09:31</v>
      </c>
    </row>
    <row r="1034" spans="1:46" x14ac:dyDescent="0.25">
      <c r="A1034" s="14" t="s">
        <v>4407</v>
      </c>
      <c r="B1034" s="14" t="s">
        <v>17</v>
      </c>
      <c r="C1034" s="14" t="s">
        <v>288</v>
      </c>
      <c r="D1034" s="14" t="s">
        <v>118</v>
      </c>
      <c r="E1034" s="14" t="s">
        <v>3668</v>
      </c>
      <c r="F1034" s="14" t="s">
        <v>3669</v>
      </c>
      <c r="G1034" s="14" t="s">
        <v>494</v>
      </c>
      <c r="H1034" s="14" t="s">
        <v>288</v>
      </c>
      <c r="I1034" s="14" t="s">
        <v>288</v>
      </c>
      <c r="J1034" s="15">
        <v>45444</v>
      </c>
      <c r="K1034" s="14" t="s">
        <v>4408</v>
      </c>
      <c r="L1034" s="16">
        <v>45439.396527777775</v>
      </c>
      <c r="M1034" s="16"/>
      <c r="N1034" s="16"/>
      <c r="O1034" s="14" t="s">
        <v>288</v>
      </c>
      <c r="P1034" s="14" t="s">
        <v>288</v>
      </c>
      <c r="Q1034" s="14" t="s">
        <v>288</v>
      </c>
      <c r="R1034" s="14" t="s">
        <v>288</v>
      </c>
      <c r="S1034" s="14" t="s">
        <v>288</v>
      </c>
      <c r="T1034" s="14" t="s">
        <v>17</v>
      </c>
      <c r="U1034" s="14" t="s">
        <v>5</v>
      </c>
      <c r="V1034" s="14" t="s">
        <v>87</v>
      </c>
      <c r="W1034" s="14" t="s">
        <v>288</v>
      </c>
      <c r="X1034" s="14" t="s">
        <v>288</v>
      </c>
      <c r="Y1034" s="14" t="s">
        <v>288</v>
      </c>
      <c r="Z1034" s="14" t="s">
        <v>288</v>
      </c>
      <c r="AA1034" s="14" t="s">
        <v>56</v>
      </c>
      <c r="AB1034" s="14" t="s">
        <v>4405</v>
      </c>
      <c r="AC1034" s="14" t="s">
        <v>8</v>
      </c>
      <c r="AD1034" s="14" t="s">
        <v>32</v>
      </c>
      <c r="AE1034" s="14" t="s">
        <v>5</v>
      </c>
      <c r="AF1034" s="14" t="s">
        <v>290</v>
      </c>
      <c r="AG1034" s="14" t="s">
        <v>291</v>
      </c>
      <c r="AH1034" s="14" t="s">
        <v>4406</v>
      </c>
      <c r="AI1034">
        <v>45261980</v>
      </c>
      <c r="AJ1034" s="16">
        <v>45439.396527777775</v>
      </c>
      <c r="AK1034">
        <v>6</v>
      </c>
      <c r="AL1034">
        <v>293.8</v>
      </c>
      <c r="AM1034">
        <v>52.9</v>
      </c>
      <c r="AN1034">
        <v>346.7</v>
      </c>
      <c r="AO1034" s="14" t="e">
        <f>VLOOKUP(PaquetesTramos_estados_1[[#This Row],[tienda_stock]],#REF!,2,0)</f>
        <v>#REF!</v>
      </c>
      <c r="AP1034" s="18">
        <v>1.0138888888888888</v>
      </c>
      <c r="AQ1034" s="19">
        <f>IF(PaquetesTramos_estados_1[[#This Row],[estado_paquete]]="Empaquetado","listo",PaquetesTramos_estados_1[[#This Row],[pagado]]+(PaquetesTramos_estados_1[[#This Row],[Lead Time]]-1))</f>
        <v>45439.410416666666</v>
      </c>
      <c r="AR1034" s="16" t="e">
        <f ca="1">IF(PaquetesTramos_estados_1[[#This Row],[estado_paquete]]="empaquetado","listo",TEXT((DAY(TODAY())-DAY(PaquetesTramos_estados_1[[#This Row],[pagado]])),"dd")&amp;" Dias")</f>
        <v>#VALUE!</v>
      </c>
      <c r="AS10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34" s="19" t="str">
        <f t="shared" si="16"/>
        <v>09:31</v>
      </c>
    </row>
    <row r="1035" spans="1:46" x14ac:dyDescent="0.25">
      <c r="A1035" s="14" t="s">
        <v>4409</v>
      </c>
      <c r="B1035" s="14" t="s">
        <v>292</v>
      </c>
      <c r="C1035" s="14" t="s">
        <v>34</v>
      </c>
      <c r="D1035" s="14" t="s">
        <v>64</v>
      </c>
      <c r="E1035" s="14" t="s">
        <v>112</v>
      </c>
      <c r="F1035" s="14" t="s">
        <v>112</v>
      </c>
      <c r="G1035" s="14" t="s">
        <v>35</v>
      </c>
      <c r="H1035" s="14" t="s">
        <v>288</v>
      </c>
      <c r="I1035" s="14" t="s">
        <v>288</v>
      </c>
      <c r="J1035" s="15">
        <v>45443</v>
      </c>
      <c r="K1035" s="14" t="s">
        <v>4410</v>
      </c>
      <c r="L1035" s="16">
        <v>45439.448263888888</v>
      </c>
      <c r="M1035" s="16">
        <v>45439.68645833333</v>
      </c>
      <c r="N1035" s="16"/>
      <c r="O1035" s="14" t="s">
        <v>288</v>
      </c>
      <c r="P1035" s="14" t="s">
        <v>288</v>
      </c>
      <c r="Q1035" s="14" t="s">
        <v>288</v>
      </c>
      <c r="R1035" s="14" t="s">
        <v>288</v>
      </c>
      <c r="S1035" s="14" t="s">
        <v>288</v>
      </c>
      <c r="T1035" s="14" t="s">
        <v>292</v>
      </c>
      <c r="U1035" s="14" t="s">
        <v>5</v>
      </c>
      <c r="V1035" s="14" t="s">
        <v>6</v>
      </c>
      <c r="W1035" s="14" t="s">
        <v>34</v>
      </c>
      <c r="X1035" s="14" t="s">
        <v>64</v>
      </c>
      <c r="Y1035" s="14" t="s">
        <v>112</v>
      </c>
      <c r="Z1035" s="14" t="s">
        <v>112</v>
      </c>
      <c r="AA1035" s="14" t="s">
        <v>7</v>
      </c>
      <c r="AB1035" s="14" t="s">
        <v>4411</v>
      </c>
      <c r="AC1035" s="14" t="s">
        <v>8</v>
      </c>
      <c r="AD1035" s="14" t="s">
        <v>9</v>
      </c>
      <c r="AE1035" s="14" t="s">
        <v>34</v>
      </c>
      <c r="AF1035" s="14" t="s">
        <v>290</v>
      </c>
      <c r="AG1035" s="14" t="s">
        <v>291</v>
      </c>
      <c r="AH1035" s="14" t="s">
        <v>4412</v>
      </c>
      <c r="AI1035">
        <v>42573013</v>
      </c>
      <c r="AJ1035" s="16">
        <v>45439.448263888888</v>
      </c>
      <c r="AK1035">
        <v>2</v>
      </c>
      <c r="AL1035">
        <v>280</v>
      </c>
      <c r="AM1035">
        <v>50.4</v>
      </c>
      <c r="AN1035">
        <v>330.4</v>
      </c>
      <c r="AO1035" s="14" t="e">
        <f>VLOOKUP(PaquetesTramos_estados_1[[#This Row],[tienda_stock]],#REF!,2,0)</f>
        <v>#REF!</v>
      </c>
      <c r="AP1035" s="18">
        <v>1.0138888888888888</v>
      </c>
      <c r="AQ1035" s="19" t="str">
        <f>IF(PaquetesTramos_estados_1[[#This Row],[estado_paquete]]="Empaquetado","listo",PaquetesTramos_estados_1[[#This Row],[pagado]]+(PaquetesTramos_estados_1[[#This Row],[Lead Time]]-1))</f>
        <v>listo</v>
      </c>
      <c r="AR1035" s="16" t="str">
        <f ca="1">IF(PaquetesTramos_estados_1[[#This Row],[estado_paquete]]="empaquetado","listo",TEXT((DAY(TODAY())-DAY(PaquetesTramos_estados_1[[#This Row],[pagado]])),"dd")&amp;" Dias")</f>
        <v>listo</v>
      </c>
      <c r="AS1035" s="14" t="str">
        <f ca="1">IF(PaquetesTramos_estados_1[[#This Row],[estado_paquete]]="Empaquetado","listo",IF(NOW()&lt;PaquetesTramos_estados_1[[#This Row],[TimeLimite]],"Dentro de Tiempo","Fuera de Tiempo"))</f>
        <v>listo</v>
      </c>
      <c r="AT1035" s="19" t="str">
        <f t="shared" si="16"/>
        <v>10:45</v>
      </c>
    </row>
    <row r="1036" spans="1:46" x14ac:dyDescent="0.25">
      <c r="A1036" s="14" t="s">
        <v>4413</v>
      </c>
      <c r="B1036" s="14" t="s">
        <v>292</v>
      </c>
      <c r="C1036" s="14" t="s">
        <v>288</v>
      </c>
      <c r="D1036" s="14" t="s">
        <v>91</v>
      </c>
      <c r="E1036" s="14" t="s">
        <v>91</v>
      </c>
      <c r="F1036" s="14" t="s">
        <v>4414</v>
      </c>
      <c r="G1036" s="14" t="s">
        <v>30</v>
      </c>
      <c r="H1036" s="14" t="s">
        <v>4415</v>
      </c>
      <c r="I1036" s="14" t="s">
        <v>288</v>
      </c>
      <c r="J1036" s="15">
        <v>45456</v>
      </c>
      <c r="K1036" s="14" t="s">
        <v>4416</v>
      </c>
      <c r="L1036" s="16">
        <v>45439.521365740744</v>
      </c>
      <c r="M1036" s="16">
        <v>45439.834282407406</v>
      </c>
      <c r="N1036" s="16"/>
      <c r="O1036" s="14" t="s">
        <v>288</v>
      </c>
      <c r="P1036" s="14" t="s">
        <v>288</v>
      </c>
      <c r="Q1036" s="14" t="s">
        <v>288</v>
      </c>
      <c r="R1036" s="14" t="s">
        <v>288</v>
      </c>
      <c r="S1036" s="14" t="s">
        <v>288</v>
      </c>
      <c r="T1036" s="14" t="s">
        <v>292</v>
      </c>
      <c r="U1036" s="14" t="s">
        <v>101</v>
      </c>
      <c r="V1036" s="14" t="s">
        <v>87</v>
      </c>
      <c r="W1036" s="14" t="s">
        <v>288</v>
      </c>
      <c r="X1036" s="14" t="s">
        <v>288</v>
      </c>
      <c r="Y1036" s="14" t="s">
        <v>288</v>
      </c>
      <c r="Z1036" s="14" t="s">
        <v>288</v>
      </c>
      <c r="AA1036" s="14" t="s">
        <v>7</v>
      </c>
      <c r="AB1036" s="14" t="s">
        <v>4417</v>
      </c>
      <c r="AC1036" s="14" t="s">
        <v>8</v>
      </c>
      <c r="AD1036" s="14" t="s">
        <v>27</v>
      </c>
      <c r="AE1036" s="14" t="s">
        <v>5</v>
      </c>
      <c r="AF1036" s="14" t="s">
        <v>290</v>
      </c>
      <c r="AG1036" s="14" t="s">
        <v>291</v>
      </c>
      <c r="AH1036" s="14" t="s">
        <v>4418</v>
      </c>
      <c r="AI1036">
        <v>29598548</v>
      </c>
      <c r="AJ1036" s="16">
        <v>45439.521365740744</v>
      </c>
      <c r="AK1036">
        <v>1</v>
      </c>
      <c r="AL1036">
        <v>42.2</v>
      </c>
      <c r="AM1036">
        <v>7.6</v>
      </c>
      <c r="AN1036">
        <v>49.8</v>
      </c>
      <c r="AO1036" s="14" t="e">
        <f>VLOOKUP(PaquetesTramos_estados_1[[#This Row],[tienda_stock]],#REF!,2,0)</f>
        <v>#REF!</v>
      </c>
      <c r="AP1036" s="18">
        <v>1.0138888888888888</v>
      </c>
      <c r="AQ1036" s="19" t="str">
        <f>IF(PaquetesTramos_estados_1[[#This Row],[estado_paquete]]="Empaquetado","listo",PaquetesTramos_estados_1[[#This Row],[pagado]]+(PaquetesTramos_estados_1[[#This Row],[Lead Time]]-1))</f>
        <v>listo</v>
      </c>
      <c r="AR1036" s="16" t="str">
        <f ca="1">IF(PaquetesTramos_estados_1[[#This Row],[estado_paquete]]="empaquetado","listo",TEXT((DAY(TODAY())-DAY(PaquetesTramos_estados_1[[#This Row],[pagado]])),"dd")&amp;" Dias")</f>
        <v>listo</v>
      </c>
      <c r="AS1036" s="14" t="str">
        <f ca="1">IF(PaquetesTramos_estados_1[[#This Row],[estado_paquete]]="Empaquetado","listo",IF(NOW()&lt;PaquetesTramos_estados_1[[#This Row],[TimeLimite]],"Dentro de Tiempo","Fuera de Tiempo"))</f>
        <v>listo</v>
      </c>
      <c r="AT1036" s="19" t="str">
        <f t="shared" si="16"/>
        <v>12:30</v>
      </c>
    </row>
    <row r="1037" spans="1:46" x14ac:dyDescent="0.25">
      <c r="A1037" s="14" t="s">
        <v>4419</v>
      </c>
      <c r="B1037" s="14" t="s">
        <v>17</v>
      </c>
      <c r="C1037" s="14" t="s">
        <v>14</v>
      </c>
      <c r="D1037" s="14" t="s">
        <v>1</v>
      </c>
      <c r="E1037" s="14" t="s">
        <v>1</v>
      </c>
      <c r="F1037" s="14" t="s">
        <v>15</v>
      </c>
      <c r="G1037" s="14" t="s">
        <v>288</v>
      </c>
      <c r="H1037" s="14" t="s">
        <v>288</v>
      </c>
      <c r="I1037" s="14" t="s">
        <v>288</v>
      </c>
      <c r="J1037" s="15">
        <v>45439</v>
      </c>
      <c r="K1037" s="14" t="s">
        <v>4420</v>
      </c>
      <c r="L1037" s="16">
        <v>45439.545810185184</v>
      </c>
      <c r="M1037" s="16"/>
      <c r="N1037" s="16"/>
      <c r="O1037" s="14" t="s">
        <v>288</v>
      </c>
      <c r="P1037" s="14" t="s">
        <v>288</v>
      </c>
      <c r="Q1037" s="14" t="s">
        <v>288</v>
      </c>
      <c r="R1037" s="14" t="s">
        <v>288</v>
      </c>
      <c r="S1037" s="14" t="s">
        <v>288</v>
      </c>
      <c r="T1037" s="14" t="s">
        <v>17</v>
      </c>
      <c r="U1037" s="14" t="s">
        <v>14</v>
      </c>
      <c r="V1037" s="14" t="s">
        <v>85</v>
      </c>
      <c r="W1037" s="14" t="s">
        <v>14</v>
      </c>
      <c r="X1037" s="14" t="s">
        <v>1</v>
      </c>
      <c r="Y1037" s="14" t="s">
        <v>1</v>
      </c>
      <c r="Z1037" s="14" t="s">
        <v>15</v>
      </c>
      <c r="AA1037" s="14" t="s">
        <v>7</v>
      </c>
      <c r="AB1037" s="14" t="s">
        <v>4421</v>
      </c>
      <c r="AC1037" s="14" t="s">
        <v>8</v>
      </c>
      <c r="AD1037" s="14" t="s">
        <v>9</v>
      </c>
      <c r="AE1037" s="14" t="s">
        <v>149</v>
      </c>
      <c r="AF1037" s="14" t="s">
        <v>290</v>
      </c>
      <c r="AG1037" s="14" t="s">
        <v>291</v>
      </c>
      <c r="AH1037" s="14" t="s">
        <v>4422</v>
      </c>
      <c r="AI1037">
        <v>10008182</v>
      </c>
      <c r="AJ1037" s="16">
        <v>45439.545810185184</v>
      </c>
      <c r="AK1037">
        <v>1</v>
      </c>
      <c r="AL1037">
        <v>127.03</v>
      </c>
      <c r="AM1037">
        <v>22.87</v>
      </c>
      <c r="AN1037">
        <v>149.9</v>
      </c>
      <c r="AO1037" s="14" t="e">
        <f>VLOOKUP(PaquetesTramos_estados_1[[#This Row],[tienda_stock]],#REF!,2,0)</f>
        <v>#REF!</v>
      </c>
      <c r="AP1037" s="18">
        <v>1.0138888888888888</v>
      </c>
      <c r="AQ1037" s="19">
        <f>IF(PaquetesTramos_estados_1[[#This Row],[estado_paquete]]="Empaquetado","listo",PaquetesTramos_estados_1[[#This Row],[pagado]]+(PaquetesTramos_estados_1[[#This Row],[Lead Time]]-1))</f>
        <v>45439.559699074074</v>
      </c>
      <c r="AR1037" s="16" t="e">
        <f ca="1">IF(PaquetesTramos_estados_1[[#This Row],[estado_paquete]]="empaquetado","listo",TEXT((DAY(TODAY())-DAY(PaquetesTramos_estados_1[[#This Row],[pagado]])),"dd")&amp;" Dias")</f>
        <v>#VALUE!</v>
      </c>
      <c r="AS103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37" s="19" t="str">
        <f t="shared" si="16"/>
        <v>13:05</v>
      </c>
    </row>
    <row r="1038" spans="1:46" x14ac:dyDescent="0.25">
      <c r="A1038" s="14" t="s">
        <v>4423</v>
      </c>
      <c r="B1038" s="14" t="s">
        <v>292</v>
      </c>
      <c r="C1038" s="14" t="s">
        <v>288</v>
      </c>
      <c r="D1038" s="14" t="s">
        <v>1</v>
      </c>
      <c r="E1038" s="14" t="s">
        <v>1</v>
      </c>
      <c r="F1038" s="14" t="s">
        <v>48</v>
      </c>
      <c r="G1038" s="14" t="s">
        <v>89</v>
      </c>
      <c r="H1038" s="14" t="s">
        <v>288</v>
      </c>
      <c r="I1038" s="14" t="s">
        <v>288</v>
      </c>
      <c r="J1038" s="15">
        <v>45440</v>
      </c>
      <c r="K1038" s="14" t="s">
        <v>4424</v>
      </c>
      <c r="L1038" s="16">
        <v>45439.629965277774</v>
      </c>
      <c r="M1038" s="16">
        <v>45439.720451388886</v>
      </c>
      <c r="N1038" s="16"/>
      <c r="O1038" s="14" t="s">
        <v>288</v>
      </c>
      <c r="P1038" s="14" t="s">
        <v>288</v>
      </c>
      <c r="Q1038" s="14" t="s">
        <v>288</v>
      </c>
      <c r="R1038" s="14" t="s">
        <v>288</v>
      </c>
      <c r="S1038" s="14" t="s">
        <v>288</v>
      </c>
      <c r="T1038" s="14" t="s">
        <v>292</v>
      </c>
      <c r="U1038" s="14" t="s">
        <v>5</v>
      </c>
      <c r="V1038" s="14" t="s">
        <v>87</v>
      </c>
      <c r="W1038" s="14" t="s">
        <v>288</v>
      </c>
      <c r="X1038" s="14" t="s">
        <v>288</v>
      </c>
      <c r="Y1038" s="14" t="s">
        <v>288</v>
      </c>
      <c r="Z1038" s="14" t="s">
        <v>288</v>
      </c>
      <c r="AA1038" s="14" t="s">
        <v>7</v>
      </c>
      <c r="AB1038" s="14" t="s">
        <v>4425</v>
      </c>
      <c r="AC1038" s="14" t="s">
        <v>8</v>
      </c>
      <c r="AD1038" s="14" t="s">
        <v>27</v>
      </c>
      <c r="AE1038" s="14" t="s">
        <v>5</v>
      </c>
      <c r="AF1038" s="14" t="s">
        <v>290</v>
      </c>
      <c r="AG1038" s="14" t="s">
        <v>291</v>
      </c>
      <c r="AH1038" s="14" t="s">
        <v>4426</v>
      </c>
      <c r="AI1038">
        <v>44704159</v>
      </c>
      <c r="AJ1038" s="16">
        <v>45439.629965277774</v>
      </c>
      <c r="AK1038">
        <v>1</v>
      </c>
      <c r="AL1038">
        <v>132.03</v>
      </c>
      <c r="AM1038">
        <v>23.77</v>
      </c>
      <c r="AN1038">
        <v>155.80000000000001</v>
      </c>
      <c r="AO1038" s="14" t="e">
        <f>VLOOKUP(PaquetesTramos_estados_1[[#This Row],[tienda_stock]],#REF!,2,0)</f>
        <v>#REF!</v>
      </c>
      <c r="AP1038" s="18">
        <v>1.0138888888888888</v>
      </c>
      <c r="AQ1038" s="19" t="str">
        <f>IF(PaquetesTramos_estados_1[[#This Row],[estado_paquete]]="Empaquetado","listo",PaquetesTramos_estados_1[[#This Row],[pagado]]+(PaquetesTramos_estados_1[[#This Row],[Lead Time]]-1))</f>
        <v>listo</v>
      </c>
      <c r="AR1038" s="16" t="str">
        <f ca="1">IF(PaquetesTramos_estados_1[[#This Row],[estado_paquete]]="empaquetado","listo",TEXT((DAY(TODAY())-DAY(PaquetesTramos_estados_1[[#This Row],[pagado]])),"dd")&amp;" Dias")</f>
        <v>listo</v>
      </c>
      <c r="AS1038" s="14" t="str">
        <f ca="1">IF(PaquetesTramos_estados_1[[#This Row],[estado_paquete]]="Empaquetado","listo",IF(NOW()&lt;PaquetesTramos_estados_1[[#This Row],[TimeLimite]],"Dentro de Tiempo","Fuera de Tiempo"))</f>
        <v>listo</v>
      </c>
      <c r="AT1038" s="19" t="str">
        <f t="shared" si="16"/>
        <v>15:07</v>
      </c>
    </row>
    <row r="1039" spans="1:46" x14ac:dyDescent="0.25">
      <c r="A1039" s="14" t="s">
        <v>4427</v>
      </c>
      <c r="B1039" s="14" t="s">
        <v>292</v>
      </c>
      <c r="C1039" s="14" t="s">
        <v>71</v>
      </c>
      <c r="D1039" s="14" t="s">
        <v>69</v>
      </c>
      <c r="E1039" s="14" t="s">
        <v>70</v>
      </c>
      <c r="F1039" s="14" t="s">
        <v>70</v>
      </c>
      <c r="G1039" s="14" t="s">
        <v>35</v>
      </c>
      <c r="H1039" s="14" t="s">
        <v>288</v>
      </c>
      <c r="I1039" s="14" t="s">
        <v>288</v>
      </c>
      <c r="J1039" s="15">
        <v>45443</v>
      </c>
      <c r="K1039" s="14" t="s">
        <v>4428</v>
      </c>
      <c r="L1039" s="16">
        <v>45439.664305555554</v>
      </c>
      <c r="M1039" s="16">
        <v>45439.831678240742</v>
      </c>
      <c r="N1039" s="16"/>
      <c r="O1039" s="14" t="s">
        <v>288</v>
      </c>
      <c r="P1039" s="14" t="s">
        <v>288</v>
      </c>
      <c r="Q1039" s="14" t="s">
        <v>288</v>
      </c>
      <c r="R1039" s="14" t="s">
        <v>288</v>
      </c>
      <c r="S1039" s="14" t="s">
        <v>288</v>
      </c>
      <c r="T1039" s="14" t="s">
        <v>292</v>
      </c>
      <c r="U1039" s="14" t="s">
        <v>5</v>
      </c>
      <c r="V1039" s="14" t="s">
        <v>6</v>
      </c>
      <c r="W1039" s="14" t="s">
        <v>71</v>
      </c>
      <c r="X1039" s="14" t="s">
        <v>69</v>
      </c>
      <c r="Y1039" s="14" t="s">
        <v>70</v>
      </c>
      <c r="Z1039" s="14" t="s">
        <v>70</v>
      </c>
      <c r="AA1039" s="14" t="s">
        <v>7</v>
      </c>
      <c r="AB1039" s="14" t="s">
        <v>4429</v>
      </c>
      <c r="AC1039" s="14" t="s">
        <v>8</v>
      </c>
      <c r="AD1039" s="14" t="s">
        <v>9</v>
      </c>
      <c r="AE1039" s="14" t="s">
        <v>71</v>
      </c>
      <c r="AF1039" s="14" t="s">
        <v>290</v>
      </c>
      <c r="AG1039" s="14" t="s">
        <v>291</v>
      </c>
      <c r="AH1039" s="14" t="s">
        <v>4430</v>
      </c>
      <c r="AI1039">
        <v>71212342</v>
      </c>
      <c r="AJ1039" s="16">
        <v>45439.664305555554</v>
      </c>
      <c r="AK1039">
        <v>1</v>
      </c>
      <c r="AL1039">
        <v>194.23</v>
      </c>
      <c r="AM1039">
        <v>34.97</v>
      </c>
      <c r="AN1039">
        <v>229.2</v>
      </c>
      <c r="AO1039" s="14" t="e">
        <f>VLOOKUP(PaquetesTramos_estados_1[[#This Row],[tienda_stock]],#REF!,2,0)</f>
        <v>#REF!</v>
      </c>
      <c r="AP1039" s="18">
        <v>1.0138888888888888</v>
      </c>
      <c r="AQ1039" s="19" t="str">
        <f>IF(PaquetesTramos_estados_1[[#This Row],[estado_paquete]]="Empaquetado","listo",PaquetesTramos_estados_1[[#This Row],[pagado]]+(PaquetesTramos_estados_1[[#This Row],[Lead Time]]-1))</f>
        <v>listo</v>
      </c>
      <c r="AR1039" s="16" t="str">
        <f ca="1">IF(PaquetesTramos_estados_1[[#This Row],[estado_paquete]]="empaquetado","listo",TEXT((DAY(TODAY())-DAY(PaquetesTramos_estados_1[[#This Row],[pagado]])),"dd")&amp;" Dias")</f>
        <v>listo</v>
      </c>
      <c r="AS1039" s="14" t="str">
        <f ca="1">IF(PaquetesTramos_estados_1[[#This Row],[estado_paquete]]="Empaquetado","listo",IF(NOW()&lt;PaquetesTramos_estados_1[[#This Row],[TimeLimite]],"Dentro de Tiempo","Fuera de Tiempo"))</f>
        <v>listo</v>
      </c>
      <c r="AT1039" s="19" t="str">
        <f t="shared" si="16"/>
        <v>15:56</v>
      </c>
    </row>
    <row r="1040" spans="1:46" x14ac:dyDescent="0.25">
      <c r="A1040" s="14" t="s">
        <v>4431</v>
      </c>
      <c r="B1040" s="14" t="s">
        <v>17</v>
      </c>
      <c r="C1040" s="14" t="s">
        <v>5</v>
      </c>
      <c r="D1040" s="14" t="s">
        <v>1</v>
      </c>
      <c r="E1040" s="14" t="s">
        <v>1</v>
      </c>
      <c r="F1040" s="14" t="s">
        <v>19</v>
      </c>
      <c r="G1040" s="14" t="s">
        <v>3</v>
      </c>
      <c r="H1040" s="14" t="s">
        <v>288</v>
      </c>
      <c r="I1040" s="14" t="s">
        <v>288</v>
      </c>
      <c r="J1040" s="15">
        <v>45440</v>
      </c>
      <c r="K1040" s="14" t="s">
        <v>4432</v>
      </c>
      <c r="L1040" s="16">
        <v>45439.70480324074</v>
      </c>
      <c r="M1040" s="16"/>
      <c r="N1040" s="16"/>
      <c r="O1040" s="14" t="s">
        <v>288</v>
      </c>
      <c r="P1040" s="14" t="s">
        <v>288</v>
      </c>
      <c r="Q1040" s="14" t="s">
        <v>288</v>
      </c>
      <c r="R1040" s="14" t="s">
        <v>288</v>
      </c>
      <c r="S1040" s="14" t="s">
        <v>288</v>
      </c>
      <c r="T1040" s="14" t="s">
        <v>17</v>
      </c>
      <c r="U1040" s="14" t="s">
        <v>18</v>
      </c>
      <c r="V1040" s="14" t="s">
        <v>6</v>
      </c>
      <c r="W1040" s="14" t="s">
        <v>120</v>
      </c>
      <c r="X1040" s="14" t="s">
        <v>1</v>
      </c>
      <c r="Y1040" s="14" t="s">
        <v>1</v>
      </c>
      <c r="Z1040" s="14" t="s">
        <v>121</v>
      </c>
      <c r="AA1040" s="14" t="s">
        <v>7</v>
      </c>
      <c r="AB1040" s="14" t="s">
        <v>4433</v>
      </c>
      <c r="AC1040" s="14" t="s">
        <v>8</v>
      </c>
      <c r="AD1040" s="14" t="s">
        <v>9</v>
      </c>
      <c r="AE1040" s="14" t="s">
        <v>120</v>
      </c>
      <c r="AF1040" s="14" t="s">
        <v>290</v>
      </c>
      <c r="AG1040" s="14" t="s">
        <v>291</v>
      </c>
      <c r="AH1040" s="14" t="s">
        <v>4434</v>
      </c>
      <c r="AI1040">
        <v>9483335</v>
      </c>
      <c r="AJ1040" s="16">
        <v>45439.70480324074</v>
      </c>
      <c r="AK1040">
        <v>1</v>
      </c>
      <c r="AL1040">
        <v>86.27</v>
      </c>
      <c r="AM1040">
        <v>15.53</v>
      </c>
      <c r="AN1040">
        <v>101.8</v>
      </c>
      <c r="AO1040" s="14" t="e">
        <f>VLOOKUP(PaquetesTramos_estados_1[[#This Row],[tienda_stock]],#REF!,2,0)</f>
        <v>#REF!</v>
      </c>
      <c r="AP1040" s="18">
        <v>1.0138888888888888</v>
      </c>
      <c r="AQ1040" s="19">
        <f>IF(PaquetesTramos_estados_1[[#This Row],[estado_paquete]]="Empaquetado","listo",PaquetesTramos_estados_1[[#This Row],[pagado]]+(PaquetesTramos_estados_1[[#This Row],[Lead Time]]-1))</f>
        <v>45439.718692129631</v>
      </c>
      <c r="AR1040" s="16" t="e">
        <f ca="1">IF(PaquetesTramos_estados_1[[#This Row],[estado_paquete]]="empaquetado","listo",TEXT((DAY(TODAY())-DAY(PaquetesTramos_estados_1[[#This Row],[pagado]])),"dd")&amp;" Dias")</f>
        <v>#VALUE!</v>
      </c>
      <c r="AS104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40" s="19" t="str">
        <f t="shared" si="16"/>
        <v>16:54</v>
      </c>
    </row>
    <row r="1041" spans="1:46" x14ac:dyDescent="0.25">
      <c r="A1041" s="14" t="s">
        <v>4435</v>
      </c>
      <c r="B1041" s="14" t="s">
        <v>17</v>
      </c>
      <c r="C1041" s="14" t="s">
        <v>5</v>
      </c>
      <c r="D1041" s="14" t="s">
        <v>1</v>
      </c>
      <c r="E1041" s="14" t="s">
        <v>1</v>
      </c>
      <c r="F1041" s="14" t="s">
        <v>19</v>
      </c>
      <c r="G1041" s="14" t="s">
        <v>3</v>
      </c>
      <c r="H1041" s="14" t="s">
        <v>288</v>
      </c>
      <c r="I1041" s="14" t="s">
        <v>288</v>
      </c>
      <c r="J1041" s="15">
        <v>45440</v>
      </c>
      <c r="K1041" s="14" t="s">
        <v>4436</v>
      </c>
      <c r="L1041" s="16">
        <v>45439.788541666669</v>
      </c>
      <c r="M1041" s="16"/>
      <c r="N1041" s="16"/>
      <c r="O1041" s="14" t="s">
        <v>288</v>
      </c>
      <c r="P1041" s="14" t="s">
        <v>288</v>
      </c>
      <c r="Q1041" s="14" t="s">
        <v>288</v>
      </c>
      <c r="R1041" s="14" t="s">
        <v>288</v>
      </c>
      <c r="S1041" s="14" t="s">
        <v>288</v>
      </c>
      <c r="T1041" s="14" t="s">
        <v>17</v>
      </c>
      <c r="U1041" s="14" t="s">
        <v>75</v>
      </c>
      <c r="V1041" s="14" t="s">
        <v>6</v>
      </c>
      <c r="W1041" s="14" t="s">
        <v>108</v>
      </c>
      <c r="X1041" s="14" t="s">
        <v>1</v>
      </c>
      <c r="Y1041" s="14" t="s">
        <v>1</v>
      </c>
      <c r="Z1041" s="14" t="s">
        <v>107</v>
      </c>
      <c r="AA1041" s="14" t="s">
        <v>7</v>
      </c>
      <c r="AB1041" s="14" t="s">
        <v>4437</v>
      </c>
      <c r="AC1041" s="14" t="s">
        <v>8</v>
      </c>
      <c r="AD1041" s="14" t="s">
        <v>10</v>
      </c>
      <c r="AE1041" s="14" t="s">
        <v>108</v>
      </c>
      <c r="AF1041" s="14" t="s">
        <v>290</v>
      </c>
      <c r="AG1041" s="14" t="s">
        <v>291</v>
      </c>
      <c r="AH1041" s="14" t="s">
        <v>4438</v>
      </c>
      <c r="AI1041">
        <v>42186451</v>
      </c>
      <c r="AJ1041" s="16">
        <v>45439.788541666669</v>
      </c>
      <c r="AK1041">
        <v>1</v>
      </c>
      <c r="AL1041">
        <v>35.42</v>
      </c>
      <c r="AM1041">
        <v>6.38</v>
      </c>
      <c r="AN1041">
        <v>41.8</v>
      </c>
      <c r="AO1041" s="14" t="e">
        <f>VLOOKUP(PaquetesTramos_estados_1[[#This Row],[tienda_stock]],#REF!,2,0)</f>
        <v>#REF!</v>
      </c>
      <c r="AP1041" s="18">
        <v>1.0138888888888888</v>
      </c>
      <c r="AQ1041" s="19">
        <f>IF(PaquetesTramos_estados_1[[#This Row],[estado_paquete]]="Empaquetado","listo",PaquetesTramos_estados_1[[#This Row],[pagado]]+(PaquetesTramos_estados_1[[#This Row],[Lead Time]]-1))</f>
        <v>45439.802430555559</v>
      </c>
      <c r="AR1041" s="16" t="e">
        <f ca="1">IF(PaquetesTramos_estados_1[[#This Row],[estado_paquete]]="empaquetado","listo",TEXT((DAY(TODAY())-DAY(PaquetesTramos_estados_1[[#This Row],[pagado]])),"dd")&amp;" Dias")</f>
        <v>#VALUE!</v>
      </c>
      <c r="AS10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41" s="19" t="str">
        <f t="shared" si="16"/>
        <v>18:55</v>
      </c>
    </row>
    <row r="1042" spans="1:46" x14ac:dyDescent="0.25">
      <c r="A1042" s="14" t="s">
        <v>4232</v>
      </c>
      <c r="B1042" s="14" t="s">
        <v>17</v>
      </c>
      <c r="C1042" s="14" t="s">
        <v>5</v>
      </c>
      <c r="D1042" s="14" t="s">
        <v>1</v>
      </c>
      <c r="E1042" s="14" t="s">
        <v>1</v>
      </c>
      <c r="F1042" s="14" t="s">
        <v>19</v>
      </c>
      <c r="G1042" s="14" t="s">
        <v>399</v>
      </c>
      <c r="H1042" s="14" t="s">
        <v>288</v>
      </c>
      <c r="I1042" s="14" t="s">
        <v>288</v>
      </c>
      <c r="J1042" s="15">
        <v>45441</v>
      </c>
      <c r="K1042" s="14" t="s">
        <v>4233</v>
      </c>
      <c r="L1042" s="16">
        <v>45439.885879629626</v>
      </c>
      <c r="M1042" s="16"/>
      <c r="N1042" s="16"/>
      <c r="O1042" s="14" t="s">
        <v>288</v>
      </c>
      <c r="P1042" s="14" t="s">
        <v>288</v>
      </c>
      <c r="Q1042" s="14" t="s">
        <v>288</v>
      </c>
      <c r="R1042" s="14" t="s">
        <v>288</v>
      </c>
      <c r="S1042" s="14" t="s">
        <v>288</v>
      </c>
      <c r="T1042" s="14" t="s">
        <v>17</v>
      </c>
      <c r="U1042" s="14" t="s">
        <v>4234</v>
      </c>
      <c r="V1042" s="14" t="s">
        <v>6</v>
      </c>
      <c r="W1042" s="14" t="s">
        <v>0</v>
      </c>
      <c r="X1042" s="14" t="s">
        <v>1</v>
      </c>
      <c r="Y1042" s="14" t="s">
        <v>1</v>
      </c>
      <c r="Z1042" s="14" t="s">
        <v>2</v>
      </c>
      <c r="AA1042" s="14" t="s">
        <v>7</v>
      </c>
      <c r="AB1042" s="14" t="s">
        <v>4235</v>
      </c>
      <c r="AC1042" s="14" t="s">
        <v>8</v>
      </c>
      <c r="AD1042" s="14" t="s">
        <v>27</v>
      </c>
      <c r="AE1042" s="14" t="s">
        <v>5</v>
      </c>
      <c r="AF1042" s="14" t="s">
        <v>290</v>
      </c>
      <c r="AG1042" s="14" t="s">
        <v>291</v>
      </c>
      <c r="AH1042" s="14" t="s">
        <v>4236</v>
      </c>
      <c r="AI1042">
        <v>41322376</v>
      </c>
      <c r="AJ1042" s="16">
        <v>45439.885879629626</v>
      </c>
      <c r="AK1042">
        <v>1</v>
      </c>
      <c r="AL1042">
        <v>43.9</v>
      </c>
      <c r="AM1042">
        <v>7.9</v>
      </c>
      <c r="AN1042">
        <v>51.8</v>
      </c>
      <c r="AO1042" s="14" t="e">
        <f>VLOOKUP(PaquetesTramos_estados_1[[#This Row],[tienda_stock]],#REF!,2,0)</f>
        <v>#REF!</v>
      </c>
      <c r="AP1042" s="18">
        <v>1.0138888888888888</v>
      </c>
      <c r="AQ1042" s="19">
        <f>IF(PaquetesTramos_estados_1[[#This Row],[estado_paquete]]="Empaquetado","listo",PaquetesTramos_estados_1[[#This Row],[pagado]]+(PaquetesTramos_estados_1[[#This Row],[Lead Time]]-1))</f>
        <v>45439.899768518517</v>
      </c>
      <c r="AR1042" s="16" t="e">
        <f ca="1">IF(PaquetesTramos_estados_1[[#This Row],[estado_paquete]]="empaquetado","listo",TEXT((DAY(TODAY())-DAY(PaquetesTramos_estados_1[[#This Row],[pagado]])),"dd")&amp;" Dias")</f>
        <v>#VALUE!</v>
      </c>
      <c r="AS10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42" s="19" t="str">
        <f t="shared" si="16"/>
        <v>21:15</v>
      </c>
    </row>
    <row r="1043" spans="1:46" x14ac:dyDescent="0.25">
      <c r="A1043" s="14" t="s">
        <v>4237</v>
      </c>
      <c r="B1043" s="14" t="s">
        <v>17</v>
      </c>
      <c r="C1043" s="14" t="s">
        <v>288</v>
      </c>
      <c r="D1043" s="14" t="s">
        <v>64</v>
      </c>
      <c r="E1043" s="14" t="s">
        <v>65</v>
      </c>
      <c r="F1043" s="14" t="s">
        <v>3632</v>
      </c>
      <c r="G1043" s="14" t="s">
        <v>30</v>
      </c>
      <c r="H1043" s="14" t="s">
        <v>288</v>
      </c>
      <c r="I1043" s="14" t="s">
        <v>288</v>
      </c>
      <c r="J1043" s="15">
        <v>45443</v>
      </c>
      <c r="K1043" s="14" t="s">
        <v>4238</v>
      </c>
      <c r="L1043" s="16">
        <v>45439.942372685182</v>
      </c>
      <c r="M1043" s="16"/>
      <c r="N1043" s="16"/>
      <c r="O1043" s="14" t="s">
        <v>288</v>
      </c>
      <c r="P1043" s="14" t="s">
        <v>288</v>
      </c>
      <c r="Q1043" s="14" t="s">
        <v>288</v>
      </c>
      <c r="R1043" s="14" t="s">
        <v>288</v>
      </c>
      <c r="S1043" s="14" t="s">
        <v>288</v>
      </c>
      <c r="T1043" s="14" t="s">
        <v>17</v>
      </c>
      <c r="U1043" s="14" t="s">
        <v>141</v>
      </c>
      <c r="V1043" s="14" t="s">
        <v>87</v>
      </c>
      <c r="W1043" s="14" t="s">
        <v>288</v>
      </c>
      <c r="X1043" s="14" t="s">
        <v>288</v>
      </c>
      <c r="Y1043" s="14" t="s">
        <v>288</v>
      </c>
      <c r="Z1043" s="14" t="s">
        <v>288</v>
      </c>
      <c r="AA1043" s="14" t="s">
        <v>7</v>
      </c>
      <c r="AB1043" s="14" t="s">
        <v>4239</v>
      </c>
      <c r="AC1043" s="14" t="s">
        <v>8</v>
      </c>
      <c r="AD1043" s="14" t="s">
        <v>32</v>
      </c>
      <c r="AE1043" s="14" t="s">
        <v>5</v>
      </c>
      <c r="AF1043" s="14" t="s">
        <v>290</v>
      </c>
      <c r="AG1043" s="14" t="s">
        <v>291</v>
      </c>
      <c r="AH1043" s="14" t="s">
        <v>4240</v>
      </c>
      <c r="AI1043">
        <v>72788847</v>
      </c>
      <c r="AJ1043" s="16">
        <v>45439.942372685182</v>
      </c>
      <c r="AK1043">
        <v>1</v>
      </c>
      <c r="AL1043">
        <v>93.05</v>
      </c>
      <c r="AM1043">
        <v>16.75</v>
      </c>
      <c r="AN1043">
        <v>109.8</v>
      </c>
      <c r="AO1043" s="14" t="e">
        <f>VLOOKUP(PaquetesTramos_estados_1[[#This Row],[tienda_stock]],#REF!,2,0)</f>
        <v>#REF!</v>
      </c>
      <c r="AP1043" s="18">
        <v>1.0138888888888888</v>
      </c>
      <c r="AQ1043" s="19">
        <f>IF(PaquetesTramos_estados_1[[#This Row],[estado_paquete]]="Empaquetado","listo",PaquetesTramos_estados_1[[#This Row],[pagado]]+(PaquetesTramos_estados_1[[#This Row],[Lead Time]]-1))</f>
        <v>45439.956261574072</v>
      </c>
      <c r="AR1043" s="16" t="e">
        <f ca="1">IF(PaquetesTramos_estados_1[[#This Row],[estado_paquete]]="empaquetado","listo",TEXT((DAY(TODAY())-DAY(PaquetesTramos_estados_1[[#This Row],[pagado]])),"dd")&amp;" Dias")</f>
        <v>#VALUE!</v>
      </c>
      <c r="AS104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43" s="19" t="str">
        <f t="shared" si="16"/>
        <v>22:37</v>
      </c>
    </row>
    <row r="1044" spans="1:46" x14ac:dyDescent="0.25">
      <c r="A1044" s="14" t="s">
        <v>4241</v>
      </c>
      <c r="B1044" s="14" t="s">
        <v>17</v>
      </c>
      <c r="C1044" s="14" t="s">
        <v>14</v>
      </c>
      <c r="D1044" s="14" t="s">
        <v>1</v>
      </c>
      <c r="E1044" s="14" t="s">
        <v>1</v>
      </c>
      <c r="F1044" s="14" t="s">
        <v>15</v>
      </c>
      <c r="G1044" s="14" t="s">
        <v>288</v>
      </c>
      <c r="H1044" s="14" t="s">
        <v>288</v>
      </c>
      <c r="I1044" s="14" t="s">
        <v>288</v>
      </c>
      <c r="J1044" s="15">
        <v>45440</v>
      </c>
      <c r="K1044" s="14" t="s">
        <v>4242</v>
      </c>
      <c r="L1044" s="16">
        <v>45440.333692129629</v>
      </c>
      <c r="M1044" s="16"/>
      <c r="N1044" s="16"/>
      <c r="O1044" s="14" t="s">
        <v>288</v>
      </c>
      <c r="P1044" s="14" t="s">
        <v>288</v>
      </c>
      <c r="Q1044" s="14" t="s">
        <v>288</v>
      </c>
      <c r="R1044" s="14" t="s">
        <v>288</v>
      </c>
      <c r="S1044" s="14" t="s">
        <v>288</v>
      </c>
      <c r="T1044" s="14" t="s">
        <v>17</v>
      </c>
      <c r="U1044" s="14" t="s">
        <v>14</v>
      </c>
      <c r="V1044" s="14" t="s">
        <v>85</v>
      </c>
      <c r="W1044" s="14" t="s">
        <v>14</v>
      </c>
      <c r="X1044" s="14" t="s">
        <v>1</v>
      </c>
      <c r="Y1044" s="14" t="s">
        <v>1</v>
      </c>
      <c r="Z1044" s="14" t="s">
        <v>15</v>
      </c>
      <c r="AA1044" s="14" t="s">
        <v>7</v>
      </c>
      <c r="AB1044" s="14" t="s">
        <v>4243</v>
      </c>
      <c r="AC1044" s="14" t="s">
        <v>8</v>
      </c>
      <c r="AD1044" s="14" t="s">
        <v>27</v>
      </c>
      <c r="AE1044" s="14" t="s">
        <v>5</v>
      </c>
      <c r="AF1044" s="14" t="s">
        <v>290</v>
      </c>
      <c r="AG1044" s="14" t="s">
        <v>291</v>
      </c>
      <c r="AH1044" s="14" t="s">
        <v>4244</v>
      </c>
      <c r="AI1044">
        <v>3263938</v>
      </c>
      <c r="AJ1044" s="16">
        <v>45440.333692129629</v>
      </c>
      <c r="AK1044">
        <v>2</v>
      </c>
      <c r="AL1044">
        <v>67.62</v>
      </c>
      <c r="AM1044">
        <v>12.18</v>
      </c>
      <c r="AN1044">
        <v>79.8</v>
      </c>
      <c r="AO1044" s="14" t="e">
        <f>VLOOKUP(PaquetesTramos_estados_1[[#This Row],[tienda_stock]],#REF!,2,0)</f>
        <v>#REF!</v>
      </c>
      <c r="AP1044" s="18">
        <v>1.0138888888888888</v>
      </c>
      <c r="AQ1044" s="19">
        <f>IF(PaquetesTramos_estados_1[[#This Row],[estado_paquete]]="Empaquetado","listo",PaquetesTramos_estados_1[[#This Row],[pagado]]+(PaquetesTramos_estados_1[[#This Row],[Lead Time]]-1))</f>
        <v>45440.347581018519</v>
      </c>
      <c r="AR1044" s="16" t="e">
        <f ca="1">IF(PaquetesTramos_estados_1[[#This Row],[estado_paquete]]="empaquetado","listo",TEXT((DAY(TODAY())-DAY(PaquetesTramos_estados_1[[#This Row],[pagado]])),"dd")&amp;" Dias")</f>
        <v>#VALUE!</v>
      </c>
      <c r="AS104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44" s="19" t="str">
        <f t="shared" si="16"/>
        <v>08:00</v>
      </c>
    </row>
    <row r="1045" spans="1:46" x14ac:dyDescent="0.25">
      <c r="A1045" s="14" t="s">
        <v>5166</v>
      </c>
      <c r="B1045" s="14" t="s">
        <v>292</v>
      </c>
      <c r="C1045" s="14" t="s">
        <v>95</v>
      </c>
      <c r="D1045" s="14" t="s">
        <v>96</v>
      </c>
      <c r="E1045" s="14" t="s">
        <v>97</v>
      </c>
      <c r="F1045" s="14" t="s">
        <v>98</v>
      </c>
      <c r="G1045" s="14" t="s">
        <v>30</v>
      </c>
      <c r="H1045" s="14" t="s">
        <v>5167</v>
      </c>
      <c r="I1045" s="14" t="s">
        <v>288</v>
      </c>
      <c r="J1045" s="15">
        <v>45444</v>
      </c>
      <c r="K1045" s="14" t="s">
        <v>5168</v>
      </c>
      <c r="L1045" s="16">
        <v>45437.677662037036</v>
      </c>
      <c r="M1045" s="16">
        <v>45439.334166666667</v>
      </c>
      <c r="N1045" s="16"/>
      <c r="O1045" s="14" t="s">
        <v>288</v>
      </c>
      <c r="P1045" s="14" t="s">
        <v>288</v>
      </c>
      <c r="Q1045" s="14" t="s">
        <v>288</v>
      </c>
      <c r="R1045" s="14" t="s">
        <v>288</v>
      </c>
      <c r="S1045" s="14" t="s">
        <v>288</v>
      </c>
      <c r="T1045" s="14" t="s">
        <v>292</v>
      </c>
      <c r="U1045" s="14" t="s">
        <v>184</v>
      </c>
      <c r="V1045" s="14" t="s">
        <v>6</v>
      </c>
      <c r="W1045" s="14" t="s">
        <v>95</v>
      </c>
      <c r="X1045" s="14" t="s">
        <v>96</v>
      </c>
      <c r="Y1045" s="14" t="s">
        <v>97</v>
      </c>
      <c r="Z1045" s="14" t="s">
        <v>98</v>
      </c>
      <c r="AA1045" s="14" t="s">
        <v>7</v>
      </c>
      <c r="AB1045" s="14" t="s">
        <v>5169</v>
      </c>
      <c r="AC1045" s="14" t="s">
        <v>8</v>
      </c>
      <c r="AD1045" s="14" t="s">
        <v>32</v>
      </c>
      <c r="AE1045" s="14" t="s">
        <v>5</v>
      </c>
      <c r="AF1045" s="14" t="s">
        <v>290</v>
      </c>
      <c r="AG1045" s="14" t="s">
        <v>291</v>
      </c>
      <c r="AH1045" s="14" t="s">
        <v>5170</v>
      </c>
      <c r="AI1045">
        <v>76825145</v>
      </c>
      <c r="AJ1045" s="16">
        <v>45437.677662037036</v>
      </c>
      <c r="AK1045">
        <v>2</v>
      </c>
      <c r="AL1045">
        <v>87.79</v>
      </c>
      <c r="AM1045">
        <v>15.81</v>
      </c>
      <c r="AN1045">
        <v>103.6</v>
      </c>
      <c r="AO1045" s="14" t="e">
        <f>VLOOKUP(PaquetesTramos_estados_1[[#This Row],[tienda_stock]],#REF!,2,0)</f>
        <v>#REF!</v>
      </c>
      <c r="AP1045" s="18">
        <v>1.0138888888888888</v>
      </c>
      <c r="AQ1045" s="19" t="str">
        <f>IF(PaquetesTramos_estados_1[[#This Row],[estado_paquete]]="Empaquetado","listo",PaquetesTramos_estados_1[[#This Row],[pagado]]+(PaquetesTramos_estados_1[[#This Row],[Lead Time]]-1))</f>
        <v>listo</v>
      </c>
      <c r="AR1045" s="16" t="str">
        <f ca="1">IF(PaquetesTramos_estados_1[[#This Row],[estado_paquete]]="empaquetado","listo",TEXT((DAY(TODAY())-DAY(PaquetesTramos_estados_1[[#This Row],[pagado]])),"dd")&amp;" Dias")</f>
        <v>listo</v>
      </c>
      <c r="AS1045" s="14" t="str">
        <f ca="1">IF(PaquetesTramos_estados_1[[#This Row],[estado_paquete]]="Empaquetado","listo",IF(NOW()&lt;PaquetesTramos_estados_1[[#This Row],[TimeLimite]],"Dentro de Tiempo","Fuera de Tiempo"))</f>
        <v>listo</v>
      </c>
      <c r="AT1045" s="19" t="str">
        <f t="shared" si="16"/>
        <v>16:15</v>
      </c>
    </row>
    <row r="1046" spans="1:46" x14ac:dyDescent="0.25">
      <c r="A1046" s="14" t="s">
        <v>4249</v>
      </c>
      <c r="B1046" s="14" t="s">
        <v>292</v>
      </c>
      <c r="C1046" s="14" t="s">
        <v>153</v>
      </c>
      <c r="D1046" s="14" t="s">
        <v>91</v>
      </c>
      <c r="E1046" s="14" t="s">
        <v>91</v>
      </c>
      <c r="F1046" s="14" t="s">
        <v>309</v>
      </c>
      <c r="G1046" s="14" t="s">
        <v>35</v>
      </c>
      <c r="H1046" s="14" t="s">
        <v>288</v>
      </c>
      <c r="I1046" s="14" t="s">
        <v>288</v>
      </c>
      <c r="J1046" s="15">
        <v>45442</v>
      </c>
      <c r="K1046" s="14" t="s">
        <v>4250</v>
      </c>
      <c r="L1046" s="16">
        <v>45438.603993055556</v>
      </c>
      <c r="M1046" s="16">
        <v>45439.809004629627</v>
      </c>
      <c r="N1046" s="16"/>
      <c r="O1046" s="14" t="s">
        <v>288</v>
      </c>
      <c r="P1046" s="14" t="s">
        <v>288</v>
      </c>
      <c r="Q1046" s="14" t="s">
        <v>288</v>
      </c>
      <c r="R1046" s="14" t="s">
        <v>288</v>
      </c>
      <c r="S1046" s="14" t="s">
        <v>288</v>
      </c>
      <c r="T1046" s="14" t="s">
        <v>292</v>
      </c>
      <c r="U1046" s="14" t="s">
        <v>5</v>
      </c>
      <c r="V1046" s="14" t="s">
        <v>6</v>
      </c>
      <c r="W1046" s="14" t="s">
        <v>153</v>
      </c>
      <c r="X1046" s="14" t="s">
        <v>91</v>
      </c>
      <c r="Y1046" s="14" t="s">
        <v>91</v>
      </c>
      <c r="Z1046" s="14" t="s">
        <v>309</v>
      </c>
      <c r="AA1046" s="14" t="s">
        <v>57</v>
      </c>
      <c r="AB1046" s="14" t="s">
        <v>4251</v>
      </c>
      <c r="AC1046" s="14" t="s">
        <v>8</v>
      </c>
      <c r="AD1046" s="14" t="s">
        <v>9</v>
      </c>
      <c r="AE1046" s="14" t="s">
        <v>153</v>
      </c>
      <c r="AF1046" s="14" t="s">
        <v>290</v>
      </c>
      <c r="AG1046" s="14" t="s">
        <v>291</v>
      </c>
      <c r="AH1046" s="14" t="s">
        <v>4252</v>
      </c>
      <c r="AI1046">
        <v>70576286</v>
      </c>
      <c r="AJ1046" s="16">
        <v>45438.603993055556</v>
      </c>
      <c r="AK1046">
        <v>3</v>
      </c>
      <c r="AL1046">
        <v>147.87</v>
      </c>
      <c r="AM1046">
        <v>26.63</v>
      </c>
      <c r="AN1046">
        <v>174.5</v>
      </c>
      <c r="AO1046" s="14" t="e">
        <f>VLOOKUP(PaquetesTramos_estados_1[[#This Row],[tienda_stock]],#REF!,2,0)</f>
        <v>#REF!</v>
      </c>
      <c r="AP1046" s="18">
        <v>1.0138888888888888</v>
      </c>
      <c r="AQ1046" s="19" t="str">
        <f>IF(PaquetesTramos_estados_1[[#This Row],[estado_paquete]]="Empaquetado","listo",PaquetesTramos_estados_1[[#This Row],[pagado]]+(PaquetesTramos_estados_1[[#This Row],[Lead Time]]-1))</f>
        <v>listo</v>
      </c>
      <c r="AR1046" s="16" t="str">
        <f ca="1">IF(PaquetesTramos_estados_1[[#This Row],[estado_paquete]]="empaquetado","listo",TEXT((DAY(TODAY())-DAY(PaquetesTramos_estados_1[[#This Row],[pagado]])),"dd")&amp;" Dias")</f>
        <v>listo</v>
      </c>
      <c r="AS1046" s="14" t="str">
        <f ca="1">IF(PaquetesTramos_estados_1[[#This Row],[estado_paquete]]="Empaquetado","listo",IF(NOW()&lt;PaquetesTramos_estados_1[[#This Row],[TimeLimite]],"Dentro de Tiempo","Fuera de Tiempo"))</f>
        <v>listo</v>
      </c>
      <c r="AT1046" s="19" t="str">
        <f t="shared" si="16"/>
        <v>14:29</v>
      </c>
    </row>
    <row r="1047" spans="1:46" x14ac:dyDescent="0.25">
      <c r="A1047" s="14" t="s">
        <v>5173</v>
      </c>
      <c r="B1047" s="14" t="s">
        <v>292</v>
      </c>
      <c r="C1047" s="14" t="s">
        <v>47</v>
      </c>
      <c r="D1047" s="14" t="s">
        <v>1</v>
      </c>
      <c r="E1047" s="14" t="s">
        <v>1</v>
      </c>
      <c r="F1047" s="14" t="s">
        <v>48</v>
      </c>
      <c r="G1047" s="14" t="s">
        <v>399</v>
      </c>
      <c r="H1047" s="14" t="s">
        <v>288</v>
      </c>
      <c r="I1047" s="14" t="s">
        <v>288</v>
      </c>
      <c r="J1047" s="15">
        <v>45439</v>
      </c>
      <c r="K1047" s="14" t="s">
        <v>5174</v>
      </c>
      <c r="L1047" s="16">
        <v>45438.726365740738</v>
      </c>
      <c r="M1047" s="16">
        <v>45439.134722222225</v>
      </c>
      <c r="N1047" s="16"/>
      <c r="O1047" s="14" t="s">
        <v>288</v>
      </c>
      <c r="P1047" s="14" t="s">
        <v>288</v>
      </c>
      <c r="Q1047" s="14" t="s">
        <v>288</v>
      </c>
      <c r="R1047" s="14" t="s">
        <v>288</v>
      </c>
      <c r="S1047" s="14" t="s">
        <v>288</v>
      </c>
      <c r="T1047" s="14" t="s">
        <v>292</v>
      </c>
      <c r="U1047" s="14" t="s">
        <v>5</v>
      </c>
      <c r="V1047" s="14" t="s">
        <v>6</v>
      </c>
      <c r="W1047" s="14" t="s">
        <v>47</v>
      </c>
      <c r="X1047" s="14" t="s">
        <v>1</v>
      </c>
      <c r="Y1047" s="14" t="s">
        <v>1</v>
      </c>
      <c r="Z1047" s="14" t="s">
        <v>48</v>
      </c>
      <c r="AA1047" s="14" t="s">
        <v>56</v>
      </c>
      <c r="AB1047" s="14" t="s">
        <v>4255</v>
      </c>
      <c r="AC1047" s="14" t="s">
        <v>8</v>
      </c>
      <c r="AD1047" s="14" t="s">
        <v>27</v>
      </c>
      <c r="AE1047" s="14" t="s">
        <v>5</v>
      </c>
      <c r="AF1047" s="14" t="s">
        <v>290</v>
      </c>
      <c r="AG1047" s="14" t="s">
        <v>291</v>
      </c>
      <c r="AH1047" s="14" t="s">
        <v>4256</v>
      </c>
      <c r="AI1047">
        <v>31669843</v>
      </c>
      <c r="AJ1047" s="16">
        <v>45438.726365740738</v>
      </c>
      <c r="AK1047">
        <v>3</v>
      </c>
      <c r="AL1047">
        <v>227.87</v>
      </c>
      <c r="AM1047">
        <v>41.03</v>
      </c>
      <c r="AN1047">
        <v>268.89999999999998</v>
      </c>
      <c r="AO1047" s="14" t="e">
        <f>VLOOKUP(PaquetesTramos_estados_1[[#This Row],[tienda_stock]],#REF!,2,0)</f>
        <v>#REF!</v>
      </c>
      <c r="AP1047" s="18">
        <v>1.0138888888888888</v>
      </c>
      <c r="AQ1047" s="19" t="str">
        <f>IF(PaquetesTramos_estados_1[[#This Row],[estado_paquete]]="Empaquetado","listo",PaquetesTramos_estados_1[[#This Row],[pagado]]+(PaquetesTramos_estados_1[[#This Row],[Lead Time]]-1))</f>
        <v>listo</v>
      </c>
      <c r="AR1047" s="16" t="str">
        <f ca="1">IF(PaquetesTramos_estados_1[[#This Row],[estado_paquete]]="empaquetado","listo",TEXT((DAY(TODAY())-DAY(PaquetesTramos_estados_1[[#This Row],[pagado]])),"dd")&amp;" Dias")</f>
        <v>listo</v>
      </c>
      <c r="AS1047" s="14" t="str">
        <f ca="1">IF(PaquetesTramos_estados_1[[#This Row],[estado_paquete]]="Empaquetado","listo",IF(NOW()&lt;PaquetesTramos_estados_1[[#This Row],[TimeLimite]],"Dentro de Tiempo","Fuera de Tiempo"))</f>
        <v>listo</v>
      </c>
      <c r="AT1047" s="19" t="str">
        <f t="shared" si="16"/>
        <v>17:25</v>
      </c>
    </row>
    <row r="1048" spans="1:46" x14ac:dyDescent="0.25">
      <c r="A1048" s="14" t="s">
        <v>5175</v>
      </c>
      <c r="B1048" s="14" t="s">
        <v>292</v>
      </c>
      <c r="C1048" s="14" t="s">
        <v>26</v>
      </c>
      <c r="D1048" s="14" t="s">
        <v>1</v>
      </c>
      <c r="E1048" s="14" t="s">
        <v>1</v>
      </c>
      <c r="F1048" s="14" t="s">
        <v>169</v>
      </c>
      <c r="G1048" s="14" t="s">
        <v>30</v>
      </c>
      <c r="H1048" s="14" t="s">
        <v>5176</v>
      </c>
      <c r="I1048" s="14" t="s">
        <v>288</v>
      </c>
      <c r="J1048" s="15">
        <v>45443</v>
      </c>
      <c r="K1048" s="14" t="s">
        <v>5177</v>
      </c>
      <c r="L1048" s="16">
        <v>45438.755914351852</v>
      </c>
      <c r="M1048" s="16">
        <v>45439.568124999998</v>
      </c>
      <c r="N1048" s="16"/>
      <c r="O1048" s="14" t="s">
        <v>288</v>
      </c>
      <c r="P1048" s="14" t="s">
        <v>288</v>
      </c>
      <c r="Q1048" s="14" t="s">
        <v>288</v>
      </c>
      <c r="R1048" s="14" t="s">
        <v>288</v>
      </c>
      <c r="S1048" s="14" t="s">
        <v>288</v>
      </c>
      <c r="T1048" s="14" t="s">
        <v>292</v>
      </c>
      <c r="U1048" s="14" t="s">
        <v>34</v>
      </c>
      <c r="V1048" s="14" t="s">
        <v>6</v>
      </c>
      <c r="W1048" s="14" t="s">
        <v>26</v>
      </c>
      <c r="X1048" s="14" t="s">
        <v>1</v>
      </c>
      <c r="Y1048" s="14" t="s">
        <v>1</v>
      </c>
      <c r="Z1048" s="14" t="s">
        <v>169</v>
      </c>
      <c r="AA1048" s="14" t="s">
        <v>7</v>
      </c>
      <c r="AB1048" s="14" t="s">
        <v>5178</v>
      </c>
      <c r="AC1048" s="14" t="s">
        <v>8</v>
      </c>
      <c r="AD1048" s="14" t="s">
        <v>27</v>
      </c>
      <c r="AE1048" s="14" t="s">
        <v>5</v>
      </c>
      <c r="AF1048" s="14" t="s">
        <v>290</v>
      </c>
      <c r="AG1048" s="14" t="s">
        <v>291</v>
      </c>
      <c r="AH1048" s="14" t="s">
        <v>5179</v>
      </c>
      <c r="AI1048">
        <v>71625047</v>
      </c>
      <c r="AJ1048" s="16">
        <v>45438.755914351852</v>
      </c>
      <c r="AK1048">
        <v>2</v>
      </c>
      <c r="AL1048">
        <v>20.93</v>
      </c>
      <c r="AM1048">
        <v>3.77</v>
      </c>
      <c r="AN1048">
        <v>24.7</v>
      </c>
      <c r="AO1048" s="14" t="e">
        <f>VLOOKUP(PaquetesTramos_estados_1[[#This Row],[tienda_stock]],#REF!,2,0)</f>
        <v>#REF!</v>
      </c>
      <c r="AP1048" s="18">
        <v>1.0138888888888888</v>
      </c>
      <c r="AQ1048" s="19" t="str">
        <f>IF(PaquetesTramos_estados_1[[#This Row],[estado_paquete]]="Empaquetado","listo",PaquetesTramos_estados_1[[#This Row],[pagado]]+(PaquetesTramos_estados_1[[#This Row],[Lead Time]]-1))</f>
        <v>listo</v>
      </c>
      <c r="AR1048" s="16" t="str">
        <f ca="1">IF(PaquetesTramos_estados_1[[#This Row],[estado_paquete]]="empaquetado","listo",TEXT((DAY(TODAY())-DAY(PaquetesTramos_estados_1[[#This Row],[pagado]])),"dd")&amp;" Dias")</f>
        <v>listo</v>
      </c>
      <c r="AS1048" s="14" t="str">
        <f ca="1">IF(PaquetesTramos_estados_1[[#This Row],[estado_paquete]]="Empaquetado","listo",IF(NOW()&lt;PaquetesTramos_estados_1[[#This Row],[TimeLimite]],"Dentro de Tiempo","Fuera de Tiempo"))</f>
        <v>listo</v>
      </c>
      <c r="AT1048" s="19" t="str">
        <f t="shared" si="16"/>
        <v>18:08</v>
      </c>
    </row>
    <row r="1049" spans="1:46" x14ac:dyDescent="0.25">
      <c r="A1049" s="14" t="s">
        <v>5180</v>
      </c>
      <c r="B1049" s="14" t="s">
        <v>17</v>
      </c>
      <c r="C1049" s="14" t="s">
        <v>5</v>
      </c>
      <c r="D1049" s="14" t="s">
        <v>1</v>
      </c>
      <c r="E1049" s="14" t="s">
        <v>1</v>
      </c>
      <c r="F1049" s="14" t="s">
        <v>19</v>
      </c>
      <c r="G1049" s="14" t="s">
        <v>3</v>
      </c>
      <c r="H1049" s="14" t="s">
        <v>288</v>
      </c>
      <c r="I1049" s="14" t="s">
        <v>288</v>
      </c>
      <c r="J1049" s="15">
        <v>45441</v>
      </c>
      <c r="K1049" s="14" t="s">
        <v>5181</v>
      </c>
      <c r="L1049" s="16">
        <v>45438.934976851851</v>
      </c>
      <c r="M1049" s="16"/>
      <c r="N1049" s="16"/>
      <c r="O1049" s="14" t="s">
        <v>288</v>
      </c>
      <c r="P1049" s="14" t="s">
        <v>288</v>
      </c>
      <c r="Q1049" s="14" t="s">
        <v>288</v>
      </c>
      <c r="R1049" s="14" t="s">
        <v>288</v>
      </c>
      <c r="S1049" s="14" t="s">
        <v>288</v>
      </c>
      <c r="T1049" s="14" t="s">
        <v>17</v>
      </c>
      <c r="U1049" s="14" t="s">
        <v>18</v>
      </c>
      <c r="V1049" s="14" t="s">
        <v>6</v>
      </c>
      <c r="W1049" s="14" t="s">
        <v>43</v>
      </c>
      <c r="X1049" s="14" t="s">
        <v>1</v>
      </c>
      <c r="Y1049" s="14" t="s">
        <v>137</v>
      </c>
      <c r="Z1049" s="14" t="s">
        <v>138</v>
      </c>
      <c r="AA1049" s="14" t="s">
        <v>7</v>
      </c>
      <c r="AB1049" s="14" t="s">
        <v>5182</v>
      </c>
      <c r="AC1049" s="14" t="s">
        <v>8</v>
      </c>
      <c r="AD1049" s="14" t="s">
        <v>93</v>
      </c>
      <c r="AE1049" s="14" t="s">
        <v>5</v>
      </c>
      <c r="AF1049" s="14" t="s">
        <v>290</v>
      </c>
      <c r="AG1049" s="14" t="s">
        <v>291</v>
      </c>
      <c r="AH1049" s="14" t="s">
        <v>5183</v>
      </c>
      <c r="AI1049">
        <v>72271850</v>
      </c>
      <c r="AJ1049" s="16">
        <v>45438.934976851851</v>
      </c>
      <c r="AK1049">
        <v>1</v>
      </c>
      <c r="AL1049">
        <v>130.76</v>
      </c>
      <c r="AM1049">
        <v>23.54</v>
      </c>
      <c r="AN1049">
        <v>154.30000000000001</v>
      </c>
      <c r="AO1049" s="14" t="e">
        <f>VLOOKUP(PaquetesTramos_estados_1[[#This Row],[tienda_stock]],#REF!,2,0)</f>
        <v>#REF!</v>
      </c>
      <c r="AP1049" s="18">
        <v>1.0138888888888888</v>
      </c>
      <c r="AQ1049" s="19">
        <f>IF(PaquetesTramos_estados_1[[#This Row],[estado_paquete]]="Empaquetado","listo",PaquetesTramos_estados_1[[#This Row],[pagado]]+(PaquetesTramos_estados_1[[#This Row],[Lead Time]]-1))</f>
        <v>45438.948865740742</v>
      </c>
      <c r="AR1049" s="16" t="e">
        <f ca="1">IF(PaquetesTramos_estados_1[[#This Row],[estado_paquete]]="empaquetado","listo",TEXT((DAY(TODAY())-DAY(PaquetesTramos_estados_1[[#This Row],[pagado]])),"dd")&amp;" Dias")</f>
        <v>#VALUE!</v>
      </c>
      <c r="AS10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49" s="19" t="str">
        <f t="shared" si="16"/>
        <v>22:26</v>
      </c>
    </row>
    <row r="1050" spans="1:46" x14ac:dyDescent="0.25">
      <c r="A1050" s="14" t="s">
        <v>5184</v>
      </c>
      <c r="B1050" s="14" t="s">
        <v>17</v>
      </c>
      <c r="C1050" s="14" t="s">
        <v>5</v>
      </c>
      <c r="D1050" s="14" t="s">
        <v>1</v>
      </c>
      <c r="E1050" s="14" t="s">
        <v>1</v>
      </c>
      <c r="F1050" s="14" t="s">
        <v>19</v>
      </c>
      <c r="G1050" s="14" t="s">
        <v>3</v>
      </c>
      <c r="H1050" s="14" t="s">
        <v>288</v>
      </c>
      <c r="I1050" s="14" t="s">
        <v>288</v>
      </c>
      <c r="J1050" s="15">
        <v>45442</v>
      </c>
      <c r="K1050" s="14" t="s">
        <v>5185</v>
      </c>
      <c r="L1050" s="16">
        <v>45438.962442129632</v>
      </c>
      <c r="M1050" s="16"/>
      <c r="N1050" s="16"/>
      <c r="O1050" s="14" t="s">
        <v>288</v>
      </c>
      <c r="P1050" s="14" t="s">
        <v>288</v>
      </c>
      <c r="Q1050" s="14" t="s">
        <v>288</v>
      </c>
      <c r="R1050" s="14" t="s">
        <v>288</v>
      </c>
      <c r="S1050" s="14" t="s">
        <v>288</v>
      </c>
      <c r="T1050" s="14" t="s">
        <v>17</v>
      </c>
      <c r="U1050" s="14" t="s">
        <v>18</v>
      </c>
      <c r="V1050" s="14" t="s">
        <v>6</v>
      </c>
      <c r="W1050" s="14" t="s">
        <v>71</v>
      </c>
      <c r="X1050" s="14" t="s">
        <v>69</v>
      </c>
      <c r="Y1050" s="14" t="s">
        <v>70</v>
      </c>
      <c r="Z1050" s="14" t="s">
        <v>70</v>
      </c>
      <c r="AA1050" s="14" t="s">
        <v>7</v>
      </c>
      <c r="AB1050" s="14" t="s">
        <v>5186</v>
      </c>
      <c r="AC1050" s="14" t="s">
        <v>8</v>
      </c>
      <c r="AD1050" s="14" t="s">
        <v>32</v>
      </c>
      <c r="AE1050" s="14" t="s">
        <v>5</v>
      </c>
      <c r="AF1050" s="14" t="s">
        <v>290</v>
      </c>
      <c r="AG1050" s="14" t="s">
        <v>291</v>
      </c>
      <c r="AH1050" s="14" t="s">
        <v>5187</v>
      </c>
      <c r="AI1050">
        <v>73942354</v>
      </c>
      <c r="AJ1050" s="16">
        <v>45438.962442129632</v>
      </c>
      <c r="AK1050">
        <v>1</v>
      </c>
      <c r="AL1050">
        <v>172.96</v>
      </c>
      <c r="AM1050">
        <v>31.14</v>
      </c>
      <c r="AN1050">
        <v>204.1</v>
      </c>
      <c r="AO1050" s="14" t="e">
        <f>VLOOKUP(PaquetesTramos_estados_1[[#This Row],[tienda_stock]],#REF!,2,0)</f>
        <v>#REF!</v>
      </c>
      <c r="AP1050" s="18">
        <v>1.0138888888888888</v>
      </c>
      <c r="AQ1050" s="19">
        <f>IF(PaquetesTramos_estados_1[[#This Row],[estado_paquete]]="Empaquetado","listo",PaquetesTramos_estados_1[[#This Row],[pagado]]+(PaquetesTramos_estados_1[[#This Row],[Lead Time]]-1))</f>
        <v>45438.976331018523</v>
      </c>
      <c r="AR1050" s="16" t="e">
        <f ca="1">IF(PaquetesTramos_estados_1[[#This Row],[estado_paquete]]="empaquetado","listo",TEXT((DAY(TODAY())-DAY(PaquetesTramos_estados_1[[#This Row],[pagado]])),"dd")&amp;" Dias")</f>
        <v>#VALUE!</v>
      </c>
      <c r="AS10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50" s="19" t="str">
        <f t="shared" si="16"/>
        <v>23:05</v>
      </c>
    </row>
    <row r="1051" spans="1:46" x14ac:dyDescent="0.25">
      <c r="A1051" s="14" t="s">
        <v>5188</v>
      </c>
      <c r="B1051" s="14" t="s">
        <v>292</v>
      </c>
      <c r="C1051" s="14" t="s">
        <v>288</v>
      </c>
      <c r="D1051" s="14" t="s">
        <v>1</v>
      </c>
      <c r="E1051" s="14" t="s">
        <v>1</v>
      </c>
      <c r="F1051" s="14" t="s">
        <v>62</v>
      </c>
      <c r="G1051" s="14" t="s">
        <v>89</v>
      </c>
      <c r="H1051" s="14" t="s">
        <v>288</v>
      </c>
      <c r="I1051" s="14" t="s">
        <v>288</v>
      </c>
      <c r="J1051" s="15">
        <v>45439</v>
      </c>
      <c r="K1051" s="14" t="s">
        <v>5189</v>
      </c>
      <c r="L1051" s="16">
        <v>45438.732164351852</v>
      </c>
      <c r="M1051" s="16">
        <v>45439.692037037035</v>
      </c>
      <c r="N1051" s="16"/>
      <c r="O1051" s="14" t="s">
        <v>288</v>
      </c>
      <c r="P1051" s="14" t="s">
        <v>288</v>
      </c>
      <c r="Q1051" s="14" t="s">
        <v>288</v>
      </c>
      <c r="R1051" s="14" t="s">
        <v>288</v>
      </c>
      <c r="S1051" s="14" t="s">
        <v>288</v>
      </c>
      <c r="T1051" s="14" t="s">
        <v>292</v>
      </c>
      <c r="U1051" s="14" t="s">
        <v>5</v>
      </c>
      <c r="V1051" s="14" t="s">
        <v>87</v>
      </c>
      <c r="W1051" s="14" t="s">
        <v>288</v>
      </c>
      <c r="X1051" s="14" t="s">
        <v>288</v>
      </c>
      <c r="Y1051" s="14" t="s">
        <v>288</v>
      </c>
      <c r="Z1051" s="14" t="s">
        <v>288</v>
      </c>
      <c r="AA1051" s="14" t="s">
        <v>57</v>
      </c>
      <c r="AB1051" s="14" t="s">
        <v>5190</v>
      </c>
      <c r="AC1051" s="14" t="s">
        <v>8</v>
      </c>
      <c r="AD1051" s="14" t="s">
        <v>93</v>
      </c>
      <c r="AE1051" s="14" t="s">
        <v>5</v>
      </c>
      <c r="AF1051" s="14" t="s">
        <v>290</v>
      </c>
      <c r="AG1051" s="14" t="s">
        <v>291</v>
      </c>
      <c r="AH1051" s="14" t="s">
        <v>5191</v>
      </c>
      <c r="AI1051">
        <v>46740002</v>
      </c>
      <c r="AJ1051" s="16">
        <v>45438.732164351852</v>
      </c>
      <c r="AK1051">
        <v>5</v>
      </c>
      <c r="AL1051">
        <v>345.84</v>
      </c>
      <c r="AM1051">
        <v>62.26</v>
      </c>
      <c r="AN1051">
        <v>408.1</v>
      </c>
      <c r="AO1051" s="14" t="e">
        <f>VLOOKUP(PaquetesTramos_estados_1[[#This Row],[tienda_stock]],#REF!,2,0)</f>
        <v>#REF!</v>
      </c>
      <c r="AP1051" s="18">
        <v>1.0138888888888888</v>
      </c>
      <c r="AQ1051" s="19" t="str">
        <f>IF(PaquetesTramos_estados_1[[#This Row],[estado_paquete]]="Empaquetado","listo",PaquetesTramos_estados_1[[#This Row],[pagado]]+(PaquetesTramos_estados_1[[#This Row],[Lead Time]]-1))</f>
        <v>listo</v>
      </c>
      <c r="AR1051" s="16" t="str">
        <f ca="1">IF(PaquetesTramos_estados_1[[#This Row],[estado_paquete]]="empaquetado","listo",TEXT((DAY(TODAY())-DAY(PaquetesTramos_estados_1[[#This Row],[pagado]])),"dd")&amp;" Dias")</f>
        <v>listo</v>
      </c>
      <c r="AS1051" s="14" t="str">
        <f ca="1">IF(PaquetesTramos_estados_1[[#This Row],[estado_paquete]]="Empaquetado","listo",IF(NOW()&lt;PaquetesTramos_estados_1[[#This Row],[TimeLimite]],"Dentro de Tiempo","Fuera de Tiempo"))</f>
        <v>listo</v>
      </c>
      <c r="AT1051" s="19" t="str">
        <f t="shared" si="16"/>
        <v>17:34</v>
      </c>
    </row>
    <row r="1052" spans="1:46" x14ac:dyDescent="0.25">
      <c r="A1052" s="14" t="s">
        <v>5192</v>
      </c>
      <c r="B1052" s="14" t="s">
        <v>292</v>
      </c>
      <c r="C1052" s="14" t="s">
        <v>288</v>
      </c>
      <c r="D1052" s="14" t="s">
        <v>1</v>
      </c>
      <c r="E1052" s="14" t="s">
        <v>1</v>
      </c>
      <c r="F1052" s="14" t="s">
        <v>62</v>
      </c>
      <c r="G1052" s="14" t="s">
        <v>89</v>
      </c>
      <c r="H1052" s="14" t="s">
        <v>288</v>
      </c>
      <c r="I1052" s="14" t="s">
        <v>288</v>
      </c>
      <c r="J1052" s="15">
        <v>45439</v>
      </c>
      <c r="K1052" s="14" t="s">
        <v>5193</v>
      </c>
      <c r="L1052" s="16">
        <v>45438.732164351852</v>
      </c>
      <c r="M1052" s="16">
        <v>45439.178159722222</v>
      </c>
      <c r="N1052" s="16"/>
      <c r="O1052" s="14" t="s">
        <v>288</v>
      </c>
      <c r="P1052" s="14" t="s">
        <v>288</v>
      </c>
      <c r="Q1052" s="14" t="s">
        <v>288</v>
      </c>
      <c r="R1052" s="14" t="s">
        <v>288</v>
      </c>
      <c r="S1052" s="14" t="s">
        <v>288</v>
      </c>
      <c r="T1052" s="14" t="s">
        <v>292</v>
      </c>
      <c r="U1052" s="14" t="s">
        <v>5</v>
      </c>
      <c r="V1052" s="14" t="s">
        <v>87</v>
      </c>
      <c r="W1052" s="14" t="s">
        <v>288</v>
      </c>
      <c r="X1052" s="14" t="s">
        <v>288</v>
      </c>
      <c r="Y1052" s="14" t="s">
        <v>288</v>
      </c>
      <c r="Z1052" s="14" t="s">
        <v>288</v>
      </c>
      <c r="AA1052" s="14" t="s">
        <v>56</v>
      </c>
      <c r="AB1052" s="14" t="s">
        <v>5190</v>
      </c>
      <c r="AC1052" s="14" t="s">
        <v>8</v>
      </c>
      <c r="AD1052" s="14" t="s">
        <v>93</v>
      </c>
      <c r="AE1052" s="14" t="s">
        <v>5</v>
      </c>
      <c r="AF1052" s="14" t="s">
        <v>290</v>
      </c>
      <c r="AG1052" s="14" t="s">
        <v>291</v>
      </c>
      <c r="AH1052" s="14" t="s">
        <v>5191</v>
      </c>
      <c r="AI1052">
        <v>46740002</v>
      </c>
      <c r="AJ1052" s="16">
        <v>45438.732164351852</v>
      </c>
      <c r="AK1052">
        <v>5</v>
      </c>
      <c r="AL1052">
        <v>345.84</v>
      </c>
      <c r="AM1052">
        <v>62.26</v>
      </c>
      <c r="AN1052">
        <v>408.1</v>
      </c>
      <c r="AO1052" s="14" t="e">
        <f>VLOOKUP(PaquetesTramos_estados_1[[#This Row],[tienda_stock]],#REF!,2,0)</f>
        <v>#REF!</v>
      </c>
      <c r="AP1052" s="18">
        <v>1.0138888888888888</v>
      </c>
      <c r="AQ1052" s="19" t="str">
        <f>IF(PaquetesTramos_estados_1[[#This Row],[estado_paquete]]="Empaquetado","listo",PaquetesTramos_estados_1[[#This Row],[pagado]]+(PaquetesTramos_estados_1[[#This Row],[Lead Time]]-1))</f>
        <v>listo</v>
      </c>
      <c r="AR1052" s="16" t="str">
        <f ca="1">IF(PaquetesTramos_estados_1[[#This Row],[estado_paquete]]="empaquetado","listo",TEXT((DAY(TODAY())-DAY(PaquetesTramos_estados_1[[#This Row],[pagado]])),"dd")&amp;" Dias")</f>
        <v>listo</v>
      </c>
      <c r="AS1052" s="14" t="str">
        <f ca="1">IF(PaquetesTramos_estados_1[[#This Row],[estado_paquete]]="Empaquetado","listo",IF(NOW()&lt;PaquetesTramos_estados_1[[#This Row],[TimeLimite]],"Dentro de Tiempo","Fuera de Tiempo"))</f>
        <v>listo</v>
      </c>
      <c r="AT1052" s="19" t="str">
        <f t="shared" si="16"/>
        <v>17:34</v>
      </c>
    </row>
    <row r="1053" spans="1:46" x14ac:dyDescent="0.25">
      <c r="A1053" s="14" t="s">
        <v>5194</v>
      </c>
      <c r="B1053" s="14" t="s">
        <v>292</v>
      </c>
      <c r="C1053" s="14" t="s">
        <v>153</v>
      </c>
      <c r="D1053" s="14" t="s">
        <v>91</v>
      </c>
      <c r="E1053" s="14" t="s">
        <v>91</v>
      </c>
      <c r="F1053" s="14" t="s">
        <v>309</v>
      </c>
      <c r="G1053" s="14" t="s">
        <v>3</v>
      </c>
      <c r="H1053" s="14" t="s">
        <v>288</v>
      </c>
      <c r="I1053" s="14" t="s">
        <v>288</v>
      </c>
      <c r="J1053" s="15">
        <v>45441</v>
      </c>
      <c r="K1053" s="14" t="s">
        <v>5195</v>
      </c>
      <c r="L1053" s="16">
        <v>45439.342673611114</v>
      </c>
      <c r="M1053" s="16">
        <v>45439.476620370369</v>
      </c>
      <c r="N1053" s="16"/>
      <c r="O1053" s="14" t="s">
        <v>288</v>
      </c>
      <c r="P1053" s="14" t="s">
        <v>288</v>
      </c>
      <c r="Q1053" s="14" t="s">
        <v>288</v>
      </c>
      <c r="R1053" s="14" t="s">
        <v>288</v>
      </c>
      <c r="S1053" s="14" t="s">
        <v>288</v>
      </c>
      <c r="T1053" s="14" t="s">
        <v>292</v>
      </c>
      <c r="U1053" s="14" t="s">
        <v>126</v>
      </c>
      <c r="V1053" s="14" t="s">
        <v>6</v>
      </c>
      <c r="W1053" s="14" t="s">
        <v>153</v>
      </c>
      <c r="X1053" s="14" t="s">
        <v>91</v>
      </c>
      <c r="Y1053" s="14" t="s">
        <v>91</v>
      </c>
      <c r="Z1053" s="14" t="s">
        <v>309</v>
      </c>
      <c r="AA1053" s="14" t="s">
        <v>7</v>
      </c>
      <c r="AB1053" s="14" t="s">
        <v>5196</v>
      </c>
      <c r="AC1053" s="14" t="s">
        <v>8</v>
      </c>
      <c r="AD1053" s="14" t="s">
        <v>32</v>
      </c>
      <c r="AE1053" s="14" t="s">
        <v>5</v>
      </c>
      <c r="AF1053" s="14" t="s">
        <v>290</v>
      </c>
      <c r="AG1053" s="14" t="s">
        <v>291</v>
      </c>
      <c r="AH1053" s="14" t="s">
        <v>5197</v>
      </c>
      <c r="AI1053">
        <v>60588914</v>
      </c>
      <c r="AJ1053" s="16">
        <v>45439.342673611114</v>
      </c>
      <c r="AK1053">
        <v>1</v>
      </c>
      <c r="AL1053">
        <v>18.47</v>
      </c>
      <c r="AM1053">
        <v>3.33</v>
      </c>
      <c r="AN1053">
        <v>21.8</v>
      </c>
      <c r="AO1053" s="14" t="e">
        <f>VLOOKUP(PaquetesTramos_estados_1[[#This Row],[tienda_stock]],#REF!,2,0)</f>
        <v>#REF!</v>
      </c>
      <c r="AP1053" s="18">
        <v>1.0138888888888888</v>
      </c>
      <c r="AQ1053" s="19" t="str">
        <f>IF(PaquetesTramos_estados_1[[#This Row],[estado_paquete]]="Empaquetado","listo",PaquetesTramos_estados_1[[#This Row],[pagado]]+(PaquetesTramos_estados_1[[#This Row],[Lead Time]]-1))</f>
        <v>listo</v>
      </c>
      <c r="AR1053" s="16" t="str">
        <f ca="1">IF(PaquetesTramos_estados_1[[#This Row],[estado_paquete]]="empaquetado","listo",TEXT((DAY(TODAY())-DAY(PaquetesTramos_estados_1[[#This Row],[pagado]])),"dd")&amp;" Dias")</f>
        <v>listo</v>
      </c>
      <c r="AS1053" s="14" t="str">
        <f ca="1">IF(PaquetesTramos_estados_1[[#This Row],[estado_paquete]]="Empaquetado","listo",IF(NOW()&lt;PaquetesTramos_estados_1[[#This Row],[TimeLimite]],"Dentro de Tiempo","Fuera de Tiempo"))</f>
        <v>listo</v>
      </c>
      <c r="AT1053" s="19" t="str">
        <f t="shared" si="16"/>
        <v>08:13</v>
      </c>
    </row>
    <row r="1054" spans="1:46" x14ac:dyDescent="0.25">
      <c r="A1054" s="14" t="s">
        <v>5198</v>
      </c>
      <c r="B1054" s="14" t="s">
        <v>292</v>
      </c>
      <c r="C1054" s="14" t="s">
        <v>39</v>
      </c>
      <c r="D1054" s="14" t="s">
        <v>40</v>
      </c>
      <c r="E1054" s="14" t="s">
        <v>40</v>
      </c>
      <c r="F1054" s="14" t="s">
        <v>40</v>
      </c>
      <c r="G1054" s="14" t="s">
        <v>35</v>
      </c>
      <c r="H1054" s="14" t="s">
        <v>288</v>
      </c>
      <c r="I1054" s="14" t="s">
        <v>288</v>
      </c>
      <c r="J1054" s="15">
        <v>45444</v>
      </c>
      <c r="K1054" s="14" t="s">
        <v>5199</v>
      </c>
      <c r="L1054" s="16">
        <v>45439.509201388886</v>
      </c>
      <c r="M1054" s="16">
        <v>45439.870104166665</v>
      </c>
      <c r="N1054" s="16"/>
      <c r="O1054" s="14" t="s">
        <v>288</v>
      </c>
      <c r="P1054" s="14" t="s">
        <v>288</v>
      </c>
      <c r="Q1054" s="14" t="s">
        <v>288</v>
      </c>
      <c r="R1054" s="14" t="s">
        <v>288</v>
      </c>
      <c r="S1054" s="14" t="s">
        <v>288</v>
      </c>
      <c r="T1054" s="14" t="s">
        <v>292</v>
      </c>
      <c r="U1054" s="14" t="s">
        <v>5</v>
      </c>
      <c r="V1054" s="14" t="s">
        <v>6</v>
      </c>
      <c r="W1054" s="14" t="s">
        <v>39</v>
      </c>
      <c r="X1054" s="14" t="s">
        <v>40</v>
      </c>
      <c r="Y1054" s="14" t="s">
        <v>40</v>
      </c>
      <c r="Z1054" s="14" t="s">
        <v>40</v>
      </c>
      <c r="AA1054" s="14" t="s">
        <v>7</v>
      </c>
      <c r="AB1054" s="14" t="s">
        <v>5200</v>
      </c>
      <c r="AC1054" s="14" t="s">
        <v>8</v>
      </c>
      <c r="AD1054" s="14" t="s">
        <v>32</v>
      </c>
      <c r="AE1054" s="14" t="s">
        <v>5</v>
      </c>
      <c r="AF1054" s="14" t="s">
        <v>290</v>
      </c>
      <c r="AG1054" s="14" t="s">
        <v>291</v>
      </c>
      <c r="AH1054" s="14" t="s">
        <v>5201</v>
      </c>
      <c r="AI1054">
        <v>70586188</v>
      </c>
      <c r="AJ1054" s="16">
        <v>45439.509201388886</v>
      </c>
      <c r="AK1054">
        <v>1</v>
      </c>
      <c r="AL1054">
        <v>120.59</v>
      </c>
      <c r="AM1054">
        <v>21.71</v>
      </c>
      <c r="AN1054">
        <v>142.30000000000001</v>
      </c>
      <c r="AO1054" s="14" t="e">
        <f>VLOOKUP(PaquetesTramos_estados_1[[#This Row],[tienda_stock]],#REF!,2,0)</f>
        <v>#REF!</v>
      </c>
      <c r="AP1054" s="18">
        <v>1.0138888888888888</v>
      </c>
      <c r="AQ1054" s="19" t="str">
        <f>IF(PaquetesTramos_estados_1[[#This Row],[estado_paquete]]="Empaquetado","listo",PaquetesTramos_estados_1[[#This Row],[pagado]]+(PaquetesTramos_estados_1[[#This Row],[Lead Time]]-1))</f>
        <v>listo</v>
      </c>
      <c r="AR1054" s="16" t="str">
        <f ca="1">IF(PaquetesTramos_estados_1[[#This Row],[estado_paquete]]="empaquetado","listo",TEXT((DAY(TODAY())-DAY(PaquetesTramos_estados_1[[#This Row],[pagado]])),"dd")&amp;" Dias")</f>
        <v>listo</v>
      </c>
      <c r="AS1054" s="14" t="str">
        <f ca="1">IF(PaquetesTramos_estados_1[[#This Row],[estado_paquete]]="Empaquetado","listo",IF(NOW()&lt;PaquetesTramos_estados_1[[#This Row],[TimeLimite]],"Dentro de Tiempo","Fuera de Tiempo"))</f>
        <v>listo</v>
      </c>
      <c r="AT1054" s="19" t="str">
        <f t="shared" si="16"/>
        <v>12:13</v>
      </c>
    </row>
    <row r="1055" spans="1:46" x14ac:dyDescent="0.25">
      <c r="A1055" s="14" t="s">
        <v>5202</v>
      </c>
      <c r="B1055" s="14" t="s">
        <v>292</v>
      </c>
      <c r="C1055" s="14" t="s">
        <v>288</v>
      </c>
      <c r="D1055" s="14" t="s">
        <v>105</v>
      </c>
      <c r="E1055" s="14" t="s">
        <v>224</v>
      </c>
      <c r="F1055" s="14" t="s">
        <v>224</v>
      </c>
      <c r="G1055" s="14" t="s">
        <v>30</v>
      </c>
      <c r="H1055" s="14" t="s">
        <v>5203</v>
      </c>
      <c r="I1055" s="14" t="s">
        <v>288</v>
      </c>
      <c r="J1055" s="15">
        <v>45444</v>
      </c>
      <c r="K1055" s="14" t="s">
        <v>5204</v>
      </c>
      <c r="L1055" s="16">
        <v>45439.58761574074</v>
      </c>
      <c r="M1055" s="16">
        <v>45439.689606481479</v>
      </c>
      <c r="N1055" s="16"/>
      <c r="O1055" s="14" t="s">
        <v>288</v>
      </c>
      <c r="P1055" s="14" t="s">
        <v>288</v>
      </c>
      <c r="Q1055" s="14" t="s">
        <v>288</v>
      </c>
      <c r="R1055" s="14" t="s">
        <v>288</v>
      </c>
      <c r="S1055" s="14" t="s">
        <v>288</v>
      </c>
      <c r="T1055" s="14" t="s">
        <v>292</v>
      </c>
      <c r="U1055" s="14" t="s">
        <v>24</v>
      </c>
      <c r="V1055" s="14" t="s">
        <v>87</v>
      </c>
      <c r="W1055" s="14" t="s">
        <v>288</v>
      </c>
      <c r="X1055" s="14" t="s">
        <v>288</v>
      </c>
      <c r="Y1055" s="14" t="s">
        <v>288</v>
      </c>
      <c r="Z1055" s="14" t="s">
        <v>288</v>
      </c>
      <c r="AA1055" s="14" t="s">
        <v>7</v>
      </c>
      <c r="AB1055" s="14" t="s">
        <v>5205</v>
      </c>
      <c r="AC1055" s="14" t="s">
        <v>8</v>
      </c>
      <c r="AD1055" s="14" t="s">
        <v>32</v>
      </c>
      <c r="AE1055" s="14" t="s">
        <v>5</v>
      </c>
      <c r="AF1055" s="14" t="s">
        <v>290</v>
      </c>
      <c r="AG1055" s="14" t="s">
        <v>291</v>
      </c>
      <c r="AH1055" s="14" t="s">
        <v>5206</v>
      </c>
      <c r="AI1055">
        <v>47187604</v>
      </c>
      <c r="AJ1055" s="16">
        <v>45439.58761574074</v>
      </c>
      <c r="AK1055">
        <v>2</v>
      </c>
      <c r="AL1055">
        <v>75.930000000000007</v>
      </c>
      <c r="AM1055">
        <v>13.67</v>
      </c>
      <c r="AN1055">
        <v>89.6</v>
      </c>
      <c r="AO1055" s="14" t="e">
        <f>VLOOKUP(PaquetesTramos_estados_1[[#This Row],[tienda_stock]],#REF!,2,0)</f>
        <v>#REF!</v>
      </c>
      <c r="AP1055" s="18">
        <v>1.0138888888888888</v>
      </c>
      <c r="AQ1055" s="19" t="str">
        <f>IF(PaquetesTramos_estados_1[[#This Row],[estado_paquete]]="Empaquetado","listo",PaquetesTramos_estados_1[[#This Row],[pagado]]+(PaquetesTramos_estados_1[[#This Row],[Lead Time]]-1))</f>
        <v>listo</v>
      </c>
      <c r="AR1055" s="16" t="str">
        <f ca="1">IF(PaquetesTramos_estados_1[[#This Row],[estado_paquete]]="empaquetado","listo",TEXT((DAY(TODAY())-DAY(PaquetesTramos_estados_1[[#This Row],[pagado]])),"dd")&amp;" Dias")</f>
        <v>listo</v>
      </c>
      <c r="AS1055" s="14" t="str">
        <f ca="1">IF(PaquetesTramos_estados_1[[#This Row],[estado_paquete]]="Empaquetado","listo",IF(NOW()&lt;PaquetesTramos_estados_1[[#This Row],[TimeLimite]],"Dentro de Tiempo","Fuera de Tiempo"))</f>
        <v>listo</v>
      </c>
      <c r="AT1055" s="19" t="str">
        <f t="shared" si="16"/>
        <v>14:06</v>
      </c>
    </row>
    <row r="1056" spans="1:46" x14ac:dyDescent="0.25">
      <c r="A1056" s="14" t="s">
        <v>5207</v>
      </c>
      <c r="B1056" s="14" t="s">
        <v>292</v>
      </c>
      <c r="C1056" s="14" t="s">
        <v>288</v>
      </c>
      <c r="D1056" s="14" t="s">
        <v>1</v>
      </c>
      <c r="E1056" s="14" t="s">
        <v>1</v>
      </c>
      <c r="F1056" s="14" t="s">
        <v>62</v>
      </c>
      <c r="G1056" s="14" t="s">
        <v>30</v>
      </c>
      <c r="H1056" s="14" t="s">
        <v>5208</v>
      </c>
      <c r="I1056" s="14" t="s">
        <v>288</v>
      </c>
      <c r="J1056" s="15">
        <v>45441</v>
      </c>
      <c r="K1056" s="14" t="s">
        <v>5209</v>
      </c>
      <c r="L1056" s="16">
        <v>45439.675532407404</v>
      </c>
      <c r="M1056" s="16">
        <v>45439.715868055559</v>
      </c>
      <c r="N1056" s="16"/>
      <c r="O1056" s="14" t="s">
        <v>288</v>
      </c>
      <c r="P1056" s="14" t="s">
        <v>288</v>
      </c>
      <c r="Q1056" s="14" t="s">
        <v>288</v>
      </c>
      <c r="R1056" s="14" t="s">
        <v>288</v>
      </c>
      <c r="S1056" s="14" t="s">
        <v>288</v>
      </c>
      <c r="T1056" s="14" t="s">
        <v>292</v>
      </c>
      <c r="U1056" s="14" t="s">
        <v>0</v>
      </c>
      <c r="V1056" s="14" t="s">
        <v>87</v>
      </c>
      <c r="W1056" s="14" t="s">
        <v>288</v>
      </c>
      <c r="X1056" s="14" t="s">
        <v>288</v>
      </c>
      <c r="Y1056" s="14" t="s">
        <v>288</v>
      </c>
      <c r="Z1056" s="14" t="s">
        <v>288</v>
      </c>
      <c r="AA1056" s="14" t="s">
        <v>7</v>
      </c>
      <c r="AB1056" s="14" t="s">
        <v>5210</v>
      </c>
      <c r="AC1056" s="14" t="s">
        <v>8</v>
      </c>
      <c r="AD1056" s="14" t="s">
        <v>88</v>
      </c>
      <c r="AE1056" s="14" t="s">
        <v>5</v>
      </c>
      <c r="AF1056" s="14" t="s">
        <v>290</v>
      </c>
      <c r="AG1056" s="14" t="s">
        <v>291</v>
      </c>
      <c r="AH1056" s="14" t="s">
        <v>5211</v>
      </c>
      <c r="AI1056">
        <v>73268039</v>
      </c>
      <c r="AJ1056" s="16">
        <v>45439.675532407404</v>
      </c>
      <c r="AK1056">
        <v>1</v>
      </c>
      <c r="AL1056">
        <v>141.78</v>
      </c>
      <c r="AM1056">
        <v>25.52</v>
      </c>
      <c r="AN1056">
        <v>167.3</v>
      </c>
      <c r="AO1056" s="14" t="e">
        <f>VLOOKUP(PaquetesTramos_estados_1[[#This Row],[tienda_stock]],#REF!,2,0)</f>
        <v>#REF!</v>
      </c>
      <c r="AP1056" s="18">
        <v>1.0138888888888888</v>
      </c>
      <c r="AQ1056" s="19" t="str">
        <f>IF(PaquetesTramos_estados_1[[#This Row],[estado_paquete]]="Empaquetado","listo",PaquetesTramos_estados_1[[#This Row],[pagado]]+(PaquetesTramos_estados_1[[#This Row],[Lead Time]]-1))</f>
        <v>listo</v>
      </c>
      <c r="AR1056" s="16" t="str">
        <f ca="1">IF(PaquetesTramos_estados_1[[#This Row],[estado_paquete]]="empaquetado","listo",TEXT((DAY(TODAY())-DAY(PaquetesTramos_estados_1[[#This Row],[pagado]])),"dd")&amp;" Dias")</f>
        <v>listo</v>
      </c>
      <c r="AS1056" s="14" t="str">
        <f ca="1">IF(PaquetesTramos_estados_1[[#This Row],[estado_paquete]]="Empaquetado","listo",IF(NOW()&lt;PaquetesTramos_estados_1[[#This Row],[TimeLimite]],"Dentro de Tiempo","Fuera de Tiempo"))</f>
        <v>listo</v>
      </c>
      <c r="AT1056" s="19" t="str">
        <f t="shared" si="16"/>
        <v>16:12</v>
      </c>
    </row>
    <row r="1057" spans="1:46" x14ac:dyDescent="0.25">
      <c r="A1057" s="14" t="s">
        <v>5212</v>
      </c>
      <c r="B1057" s="14" t="s">
        <v>20</v>
      </c>
      <c r="C1057" s="14" t="s">
        <v>151</v>
      </c>
      <c r="D1057" s="14" t="s">
        <v>81</v>
      </c>
      <c r="E1057" s="14" t="s">
        <v>82</v>
      </c>
      <c r="F1057" s="14" t="s">
        <v>82</v>
      </c>
      <c r="G1057" s="14" t="s">
        <v>35</v>
      </c>
      <c r="H1057" s="14" t="s">
        <v>288</v>
      </c>
      <c r="I1057" s="14" t="s">
        <v>288</v>
      </c>
      <c r="J1057" s="15">
        <v>45443</v>
      </c>
      <c r="K1057" s="14" t="s">
        <v>5213</v>
      </c>
      <c r="L1057" s="16">
        <v>45439.760104166664</v>
      </c>
      <c r="M1057" s="16"/>
      <c r="N1057" s="16"/>
      <c r="O1057" s="14" t="s">
        <v>288</v>
      </c>
      <c r="P1057" s="14" t="s">
        <v>288</v>
      </c>
      <c r="Q1057" s="14" t="s">
        <v>288</v>
      </c>
      <c r="R1057" s="14" t="s">
        <v>288</v>
      </c>
      <c r="S1057" s="14" t="s">
        <v>288</v>
      </c>
      <c r="T1057" s="14" t="s">
        <v>20</v>
      </c>
      <c r="U1057" s="14" t="s">
        <v>5</v>
      </c>
      <c r="V1057" s="14" t="s">
        <v>6</v>
      </c>
      <c r="W1057" s="14" t="s">
        <v>151</v>
      </c>
      <c r="X1057" s="14" t="s">
        <v>81</v>
      </c>
      <c r="Y1057" s="14" t="s">
        <v>82</v>
      </c>
      <c r="Z1057" s="14" t="s">
        <v>82</v>
      </c>
      <c r="AA1057" s="14" t="s">
        <v>7</v>
      </c>
      <c r="AB1057" s="14" t="s">
        <v>4355</v>
      </c>
      <c r="AC1057" s="14" t="s">
        <v>8</v>
      </c>
      <c r="AD1057" s="14" t="s">
        <v>9</v>
      </c>
      <c r="AE1057" s="14" t="s">
        <v>151</v>
      </c>
      <c r="AF1057" s="14" t="s">
        <v>290</v>
      </c>
      <c r="AG1057" s="14" t="s">
        <v>291</v>
      </c>
      <c r="AH1057" s="14" t="s">
        <v>1043</v>
      </c>
      <c r="AI1057">
        <v>45119587</v>
      </c>
      <c r="AJ1057" s="16">
        <v>45439.760104166664</v>
      </c>
      <c r="AK1057">
        <v>3</v>
      </c>
      <c r="AL1057">
        <v>60.75</v>
      </c>
      <c r="AM1057">
        <v>10.95</v>
      </c>
      <c r="AN1057">
        <v>71.7</v>
      </c>
      <c r="AO1057" s="14" t="e">
        <f>VLOOKUP(PaquetesTramos_estados_1[[#This Row],[tienda_stock]],#REF!,2,0)</f>
        <v>#REF!</v>
      </c>
      <c r="AP1057" s="18">
        <v>1.0138888888888888</v>
      </c>
      <c r="AQ1057" s="19">
        <f>IF(PaquetesTramos_estados_1[[#This Row],[estado_paquete]]="Empaquetado","listo",PaquetesTramos_estados_1[[#This Row],[pagado]]+(PaquetesTramos_estados_1[[#This Row],[Lead Time]]-1))</f>
        <v>45439.773993055554</v>
      </c>
      <c r="AR1057" s="16" t="e">
        <f ca="1">IF(PaquetesTramos_estados_1[[#This Row],[estado_paquete]]="empaquetado","listo",TEXT((DAY(TODAY())-DAY(PaquetesTramos_estados_1[[#This Row],[pagado]])),"dd")&amp;" Dias")</f>
        <v>#VALUE!</v>
      </c>
      <c r="AS10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57" s="19" t="str">
        <f t="shared" si="16"/>
        <v>18:14</v>
      </c>
    </row>
    <row r="1058" spans="1:46" x14ac:dyDescent="0.25">
      <c r="A1058" s="14" t="s">
        <v>5214</v>
      </c>
      <c r="B1058" s="14" t="s">
        <v>292</v>
      </c>
      <c r="C1058" s="14" t="s">
        <v>5</v>
      </c>
      <c r="D1058" s="14" t="s">
        <v>1</v>
      </c>
      <c r="E1058" s="14" t="s">
        <v>1</v>
      </c>
      <c r="F1058" s="14" t="s">
        <v>19</v>
      </c>
      <c r="G1058" s="14" t="s">
        <v>399</v>
      </c>
      <c r="H1058" s="14" t="s">
        <v>288</v>
      </c>
      <c r="I1058" s="14" t="s">
        <v>288</v>
      </c>
      <c r="J1058" s="15">
        <v>45447</v>
      </c>
      <c r="K1058" s="14" t="s">
        <v>5215</v>
      </c>
      <c r="L1058" s="16">
        <v>45439.775567129633</v>
      </c>
      <c r="M1058" s="16">
        <v>45439.896180555559</v>
      </c>
      <c r="N1058" s="16"/>
      <c r="O1058" s="14" t="s">
        <v>288</v>
      </c>
      <c r="P1058" s="14" t="s">
        <v>288</v>
      </c>
      <c r="Q1058" s="14" t="s">
        <v>288</v>
      </c>
      <c r="R1058" s="14" t="s">
        <v>288</v>
      </c>
      <c r="S1058" s="14" t="s">
        <v>288</v>
      </c>
      <c r="T1058" s="14" t="s">
        <v>292</v>
      </c>
      <c r="U1058" s="14" t="s">
        <v>100</v>
      </c>
      <c r="V1058" s="14" t="s">
        <v>6</v>
      </c>
      <c r="W1058" s="14" t="s">
        <v>150</v>
      </c>
      <c r="X1058" s="14" t="s">
        <v>109</v>
      </c>
      <c r="Y1058" s="14" t="s">
        <v>310</v>
      </c>
      <c r="Z1058" s="14" t="s">
        <v>310</v>
      </c>
      <c r="AA1058" s="14" t="s">
        <v>7</v>
      </c>
      <c r="AB1058" s="14" t="s">
        <v>4362</v>
      </c>
      <c r="AC1058" s="14" t="s">
        <v>8</v>
      </c>
      <c r="AD1058" s="14" t="s">
        <v>9</v>
      </c>
      <c r="AE1058" s="14" t="s">
        <v>150</v>
      </c>
      <c r="AF1058" s="14" t="s">
        <v>290</v>
      </c>
      <c r="AG1058" s="14" t="s">
        <v>291</v>
      </c>
      <c r="AH1058" s="14" t="s">
        <v>4363</v>
      </c>
      <c r="AI1058">
        <v>73759511</v>
      </c>
      <c r="AJ1058" s="16">
        <v>45439.775567129633</v>
      </c>
      <c r="AK1058">
        <v>4</v>
      </c>
      <c r="AL1058">
        <v>139.22</v>
      </c>
      <c r="AM1058">
        <v>25.08</v>
      </c>
      <c r="AN1058">
        <v>164.3</v>
      </c>
      <c r="AO1058" s="14" t="e">
        <f>VLOOKUP(PaquetesTramos_estados_1[[#This Row],[tienda_stock]],#REF!,2,0)</f>
        <v>#REF!</v>
      </c>
      <c r="AP1058" s="18">
        <v>1.0138888888888888</v>
      </c>
      <c r="AQ1058" s="19" t="str">
        <f>IF(PaquetesTramos_estados_1[[#This Row],[estado_paquete]]="Empaquetado","listo",PaquetesTramos_estados_1[[#This Row],[pagado]]+(PaquetesTramos_estados_1[[#This Row],[Lead Time]]-1))</f>
        <v>listo</v>
      </c>
      <c r="AR1058" s="16" t="str">
        <f ca="1">IF(PaquetesTramos_estados_1[[#This Row],[estado_paquete]]="empaquetado","listo",TEXT((DAY(TODAY())-DAY(PaquetesTramos_estados_1[[#This Row],[pagado]])),"dd")&amp;" Dias")</f>
        <v>listo</v>
      </c>
      <c r="AS1058" s="14" t="str">
        <f ca="1">IF(PaquetesTramos_estados_1[[#This Row],[estado_paquete]]="Empaquetado","listo",IF(NOW()&lt;PaquetesTramos_estados_1[[#This Row],[TimeLimite]],"Dentro de Tiempo","Fuera de Tiempo"))</f>
        <v>listo</v>
      </c>
      <c r="AT1058" s="19" t="str">
        <f t="shared" si="16"/>
        <v>18:36</v>
      </c>
    </row>
    <row r="1059" spans="1:46" x14ac:dyDescent="0.25">
      <c r="A1059" s="14" t="s">
        <v>5216</v>
      </c>
      <c r="B1059" s="14" t="s">
        <v>20</v>
      </c>
      <c r="C1059" s="14" t="s">
        <v>150</v>
      </c>
      <c r="D1059" s="14" t="s">
        <v>109</v>
      </c>
      <c r="E1059" s="14" t="s">
        <v>310</v>
      </c>
      <c r="F1059" s="14" t="s">
        <v>310</v>
      </c>
      <c r="G1059" s="14" t="s">
        <v>35</v>
      </c>
      <c r="H1059" s="14" t="s">
        <v>288</v>
      </c>
      <c r="I1059" s="14" t="s">
        <v>288</v>
      </c>
      <c r="J1059" s="15">
        <v>45446</v>
      </c>
      <c r="K1059" s="14" t="s">
        <v>5217</v>
      </c>
      <c r="L1059" s="16">
        <v>45439.775567129633</v>
      </c>
      <c r="M1059" s="16"/>
      <c r="N1059" s="16"/>
      <c r="O1059" s="14" t="s">
        <v>288</v>
      </c>
      <c r="P1059" s="14" t="s">
        <v>288</v>
      </c>
      <c r="Q1059" s="14" t="s">
        <v>288</v>
      </c>
      <c r="R1059" s="14" t="s">
        <v>288</v>
      </c>
      <c r="S1059" s="14" t="s">
        <v>288</v>
      </c>
      <c r="T1059" s="14" t="s">
        <v>20</v>
      </c>
      <c r="U1059" s="14" t="s">
        <v>5</v>
      </c>
      <c r="V1059" s="14" t="s">
        <v>6</v>
      </c>
      <c r="W1059" s="14" t="s">
        <v>150</v>
      </c>
      <c r="X1059" s="14" t="s">
        <v>109</v>
      </c>
      <c r="Y1059" s="14" t="s">
        <v>310</v>
      </c>
      <c r="Z1059" s="14" t="s">
        <v>310</v>
      </c>
      <c r="AA1059" s="14" t="s">
        <v>7</v>
      </c>
      <c r="AB1059" s="14" t="s">
        <v>4362</v>
      </c>
      <c r="AC1059" s="14" t="s">
        <v>8</v>
      </c>
      <c r="AD1059" s="14" t="s">
        <v>9</v>
      </c>
      <c r="AE1059" s="14" t="s">
        <v>150</v>
      </c>
      <c r="AF1059" s="14" t="s">
        <v>290</v>
      </c>
      <c r="AG1059" s="14" t="s">
        <v>291</v>
      </c>
      <c r="AH1059" s="14" t="s">
        <v>4363</v>
      </c>
      <c r="AI1059">
        <v>73759511</v>
      </c>
      <c r="AJ1059" s="16">
        <v>45439.775567129633</v>
      </c>
      <c r="AK1059">
        <v>4</v>
      </c>
      <c r="AL1059">
        <v>139.22</v>
      </c>
      <c r="AM1059">
        <v>25.08</v>
      </c>
      <c r="AN1059">
        <v>164.3</v>
      </c>
      <c r="AO1059" s="14" t="e">
        <f>VLOOKUP(PaquetesTramos_estados_1[[#This Row],[tienda_stock]],#REF!,2,0)</f>
        <v>#REF!</v>
      </c>
      <c r="AP1059" s="18">
        <v>1.0138888888888888</v>
      </c>
      <c r="AQ1059" s="19">
        <f>IF(PaquetesTramos_estados_1[[#This Row],[estado_paquete]]="Empaquetado","listo",PaquetesTramos_estados_1[[#This Row],[pagado]]+(PaquetesTramos_estados_1[[#This Row],[Lead Time]]-1))</f>
        <v>45439.789456018523</v>
      </c>
      <c r="AR1059" s="16" t="e">
        <f ca="1">IF(PaquetesTramos_estados_1[[#This Row],[estado_paquete]]="empaquetado","listo",TEXT((DAY(TODAY())-DAY(PaquetesTramos_estados_1[[#This Row],[pagado]])),"dd")&amp;" Dias")</f>
        <v>#VALUE!</v>
      </c>
      <c r="AS10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59" s="19" t="str">
        <f t="shared" si="16"/>
        <v>18:36</v>
      </c>
    </row>
    <row r="1060" spans="1:46" x14ac:dyDescent="0.25">
      <c r="A1060" s="14" t="s">
        <v>5218</v>
      </c>
      <c r="B1060" s="14" t="s">
        <v>292</v>
      </c>
      <c r="C1060" s="14" t="s">
        <v>136</v>
      </c>
      <c r="D1060" s="14" t="s">
        <v>73</v>
      </c>
      <c r="E1060" s="14" t="s">
        <v>74</v>
      </c>
      <c r="F1060" s="14" t="s">
        <v>74</v>
      </c>
      <c r="G1060" s="14" t="s">
        <v>35</v>
      </c>
      <c r="H1060" s="14" t="s">
        <v>288</v>
      </c>
      <c r="I1060" s="14" t="s">
        <v>288</v>
      </c>
      <c r="J1060" s="15">
        <v>45443</v>
      </c>
      <c r="K1060" s="14" t="s">
        <v>5219</v>
      </c>
      <c r="L1060" s="16">
        <v>45439.780173611114</v>
      </c>
      <c r="M1060" s="16">
        <v>45440.234039351853</v>
      </c>
      <c r="N1060" s="16"/>
      <c r="O1060" s="14" t="s">
        <v>288</v>
      </c>
      <c r="P1060" s="14" t="s">
        <v>288</v>
      </c>
      <c r="Q1060" s="14" t="s">
        <v>288</v>
      </c>
      <c r="R1060" s="14" t="s">
        <v>288</v>
      </c>
      <c r="S1060" s="14" t="s">
        <v>288</v>
      </c>
      <c r="T1060" s="14" t="s">
        <v>292</v>
      </c>
      <c r="U1060" s="14" t="s">
        <v>5</v>
      </c>
      <c r="V1060" s="14" t="s">
        <v>6</v>
      </c>
      <c r="W1060" s="14" t="s">
        <v>136</v>
      </c>
      <c r="X1060" s="14" t="s">
        <v>73</v>
      </c>
      <c r="Y1060" s="14" t="s">
        <v>74</v>
      </c>
      <c r="Z1060" s="14" t="s">
        <v>74</v>
      </c>
      <c r="AA1060" s="14" t="s">
        <v>7</v>
      </c>
      <c r="AB1060" s="14" t="s">
        <v>5220</v>
      </c>
      <c r="AC1060" s="14" t="s">
        <v>8</v>
      </c>
      <c r="AD1060" s="14" t="s">
        <v>10</v>
      </c>
      <c r="AE1060" s="14" t="s">
        <v>136</v>
      </c>
      <c r="AF1060" s="14" t="s">
        <v>290</v>
      </c>
      <c r="AG1060" s="14" t="s">
        <v>291</v>
      </c>
      <c r="AH1060" s="14" t="s">
        <v>5221</v>
      </c>
      <c r="AI1060">
        <v>40254065</v>
      </c>
      <c r="AJ1060" s="16">
        <v>45439.780173611114</v>
      </c>
      <c r="AK1060">
        <v>1</v>
      </c>
      <c r="AL1060">
        <v>131.18</v>
      </c>
      <c r="AM1060">
        <v>23.62</v>
      </c>
      <c r="AN1060">
        <v>154.80000000000001</v>
      </c>
      <c r="AO1060" s="14" t="e">
        <f>VLOOKUP(PaquetesTramos_estados_1[[#This Row],[tienda_stock]],#REF!,2,0)</f>
        <v>#REF!</v>
      </c>
      <c r="AP1060" s="18">
        <v>1.0138888888888888</v>
      </c>
      <c r="AQ1060" s="19" t="str">
        <f>IF(PaquetesTramos_estados_1[[#This Row],[estado_paquete]]="Empaquetado","listo",PaquetesTramos_estados_1[[#This Row],[pagado]]+(PaquetesTramos_estados_1[[#This Row],[Lead Time]]-1))</f>
        <v>listo</v>
      </c>
      <c r="AR1060" s="16" t="str">
        <f ca="1">IF(PaquetesTramos_estados_1[[#This Row],[estado_paquete]]="empaquetado","listo",TEXT((DAY(TODAY())-DAY(PaquetesTramos_estados_1[[#This Row],[pagado]])),"dd")&amp;" Dias")</f>
        <v>listo</v>
      </c>
      <c r="AS1060" s="14" t="str">
        <f ca="1">IF(PaquetesTramos_estados_1[[#This Row],[estado_paquete]]="Empaquetado","listo",IF(NOW()&lt;PaquetesTramos_estados_1[[#This Row],[TimeLimite]],"Dentro de Tiempo","Fuera de Tiempo"))</f>
        <v>listo</v>
      </c>
      <c r="AT1060" s="19" t="str">
        <f t="shared" si="16"/>
        <v>18:43</v>
      </c>
    </row>
    <row r="1061" spans="1:46" x14ac:dyDescent="0.25">
      <c r="A1061" s="14" t="s">
        <v>5222</v>
      </c>
      <c r="B1061" s="14" t="s">
        <v>292</v>
      </c>
      <c r="C1061" s="14" t="s">
        <v>130</v>
      </c>
      <c r="D1061" s="14" t="s">
        <v>96</v>
      </c>
      <c r="E1061" s="14" t="s">
        <v>131</v>
      </c>
      <c r="F1061" s="14" t="s">
        <v>131</v>
      </c>
      <c r="G1061" s="14" t="s">
        <v>35</v>
      </c>
      <c r="H1061" s="14" t="s">
        <v>288</v>
      </c>
      <c r="I1061" s="14" t="s">
        <v>288</v>
      </c>
      <c r="J1061" s="15">
        <v>45447</v>
      </c>
      <c r="K1061" s="14" t="s">
        <v>5223</v>
      </c>
      <c r="L1061" s="16">
        <v>45439.783009259256</v>
      </c>
      <c r="M1061" s="16">
        <v>45440.233148148145</v>
      </c>
      <c r="N1061" s="16"/>
      <c r="O1061" s="14" t="s">
        <v>288</v>
      </c>
      <c r="P1061" s="14" t="s">
        <v>288</v>
      </c>
      <c r="Q1061" s="14" t="s">
        <v>288</v>
      </c>
      <c r="R1061" s="14" t="s">
        <v>288</v>
      </c>
      <c r="S1061" s="14" t="s">
        <v>288</v>
      </c>
      <c r="T1061" s="14" t="s">
        <v>292</v>
      </c>
      <c r="U1061" s="14" t="s">
        <v>5</v>
      </c>
      <c r="V1061" s="14" t="s">
        <v>6</v>
      </c>
      <c r="W1061" s="14" t="s">
        <v>130</v>
      </c>
      <c r="X1061" s="14" t="s">
        <v>96</v>
      </c>
      <c r="Y1061" s="14" t="s">
        <v>131</v>
      </c>
      <c r="Z1061" s="14" t="s">
        <v>131</v>
      </c>
      <c r="AA1061" s="14" t="s">
        <v>7</v>
      </c>
      <c r="AB1061" s="14" t="s">
        <v>5224</v>
      </c>
      <c r="AC1061" s="14" t="s">
        <v>8</v>
      </c>
      <c r="AD1061" s="14" t="s">
        <v>9</v>
      </c>
      <c r="AE1061" s="14" t="s">
        <v>130</v>
      </c>
      <c r="AF1061" s="14" t="s">
        <v>296</v>
      </c>
      <c r="AG1061" s="14" t="s">
        <v>291</v>
      </c>
      <c r="AH1061" s="14" t="s">
        <v>5225</v>
      </c>
      <c r="AI1061">
        <v>71848829</v>
      </c>
      <c r="AJ1061" s="16">
        <v>45439.783009259256</v>
      </c>
      <c r="AK1061">
        <v>4</v>
      </c>
      <c r="AL1061">
        <v>163.9</v>
      </c>
      <c r="AM1061">
        <v>0</v>
      </c>
      <c r="AN1061">
        <v>163.9</v>
      </c>
      <c r="AO1061" s="14" t="e">
        <f>VLOOKUP(PaquetesTramos_estados_1[[#This Row],[tienda_stock]],#REF!,2,0)</f>
        <v>#REF!</v>
      </c>
      <c r="AP1061" s="18">
        <v>1.0138888888888888</v>
      </c>
      <c r="AQ1061" s="19" t="str">
        <f>IF(PaquetesTramos_estados_1[[#This Row],[estado_paquete]]="Empaquetado","listo",PaquetesTramos_estados_1[[#This Row],[pagado]]+(PaquetesTramos_estados_1[[#This Row],[Lead Time]]-1))</f>
        <v>listo</v>
      </c>
      <c r="AR1061" s="16" t="str">
        <f ca="1">IF(PaquetesTramos_estados_1[[#This Row],[estado_paquete]]="empaquetado","listo",TEXT((DAY(TODAY())-DAY(PaquetesTramos_estados_1[[#This Row],[pagado]])),"dd")&amp;" Dias")</f>
        <v>listo</v>
      </c>
      <c r="AS1061" s="14" t="str">
        <f ca="1">IF(PaquetesTramos_estados_1[[#This Row],[estado_paquete]]="Empaquetado","listo",IF(NOW()&lt;PaquetesTramos_estados_1[[#This Row],[TimeLimite]],"Dentro de Tiempo","Fuera de Tiempo"))</f>
        <v>listo</v>
      </c>
      <c r="AT1061" s="19" t="str">
        <f t="shared" si="16"/>
        <v>18:47</v>
      </c>
    </row>
    <row r="1062" spans="1:46" x14ac:dyDescent="0.25">
      <c r="A1062" s="14" t="s">
        <v>5226</v>
      </c>
      <c r="B1062" s="14" t="s">
        <v>17</v>
      </c>
      <c r="C1062" s="14" t="s">
        <v>5</v>
      </c>
      <c r="D1062" s="14" t="s">
        <v>1</v>
      </c>
      <c r="E1062" s="14" t="s">
        <v>1</v>
      </c>
      <c r="F1062" s="14" t="s">
        <v>19</v>
      </c>
      <c r="G1062" s="14" t="s">
        <v>3</v>
      </c>
      <c r="H1062" s="14" t="s">
        <v>288</v>
      </c>
      <c r="I1062" s="14" t="s">
        <v>288</v>
      </c>
      <c r="J1062" s="15">
        <v>45442</v>
      </c>
      <c r="K1062" s="14" t="s">
        <v>5227</v>
      </c>
      <c r="L1062" s="16">
        <v>45439.797488425924</v>
      </c>
      <c r="M1062" s="16"/>
      <c r="N1062" s="16"/>
      <c r="O1062" s="14" t="s">
        <v>288</v>
      </c>
      <c r="P1062" s="14" t="s">
        <v>288</v>
      </c>
      <c r="Q1062" s="14" t="s">
        <v>288</v>
      </c>
      <c r="R1062" s="14" t="s">
        <v>288</v>
      </c>
      <c r="S1062" s="14" t="s">
        <v>288</v>
      </c>
      <c r="T1062" s="14" t="s">
        <v>17</v>
      </c>
      <c r="U1062" s="14" t="s">
        <v>18</v>
      </c>
      <c r="V1062" s="14" t="s">
        <v>6</v>
      </c>
      <c r="W1062" s="14" t="s">
        <v>968</v>
      </c>
      <c r="X1062" s="14" t="s">
        <v>1</v>
      </c>
      <c r="Y1062" s="14" t="s">
        <v>171</v>
      </c>
      <c r="Z1062" s="14" t="s">
        <v>171</v>
      </c>
      <c r="AA1062" s="14" t="s">
        <v>7</v>
      </c>
      <c r="AB1062" s="14" t="s">
        <v>5228</v>
      </c>
      <c r="AC1062" s="14" t="s">
        <v>8</v>
      </c>
      <c r="AD1062" s="14" t="s">
        <v>9</v>
      </c>
      <c r="AE1062" s="14" t="s">
        <v>968</v>
      </c>
      <c r="AF1062" s="14" t="s">
        <v>290</v>
      </c>
      <c r="AG1062" s="14" t="s">
        <v>291</v>
      </c>
      <c r="AH1062" s="14" t="s">
        <v>5229</v>
      </c>
      <c r="AI1062">
        <v>16025153</v>
      </c>
      <c r="AJ1062" s="16">
        <v>45439.797488425924</v>
      </c>
      <c r="AK1062">
        <v>1</v>
      </c>
      <c r="AL1062">
        <v>173.56</v>
      </c>
      <c r="AM1062">
        <v>31.24</v>
      </c>
      <c r="AN1062">
        <v>204.8</v>
      </c>
      <c r="AO1062" s="14" t="e">
        <f>VLOOKUP(PaquetesTramos_estados_1[[#This Row],[tienda_stock]],#REF!,2,0)</f>
        <v>#REF!</v>
      </c>
      <c r="AP1062" s="18">
        <v>1.0138888888888888</v>
      </c>
      <c r="AQ1062" s="19">
        <f>IF(PaquetesTramos_estados_1[[#This Row],[estado_paquete]]="Empaquetado","listo",PaquetesTramos_estados_1[[#This Row],[pagado]]+(PaquetesTramos_estados_1[[#This Row],[Lead Time]]-1))</f>
        <v>45439.811377314814</v>
      </c>
      <c r="AR1062" s="16" t="e">
        <f ca="1">IF(PaquetesTramos_estados_1[[#This Row],[estado_paquete]]="empaquetado","listo",TEXT((DAY(TODAY())-DAY(PaquetesTramos_estados_1[[#This Row],[pagado]])),"dd")&amp;" Dias")</f>
        <v>#VALUE!</v>
      </c>
      <c r="AS10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62" s="19" t="str">
        <f t="shared" si="16"/>
        <v>19:08</v>
      </c>
    </row>
    <row r="1063" spans="1:46" x14ac:dyDescent="0.25">
      <c r="A1063" s="14" t="s">
        <v>5230</v>
      </c>
      <c r="B1063" s="14" t="s">
        <v>292</v>
      </c>
      <c r="C1063" s="14" t="s">
        <v>63</v>
      </c>
      <c r="D1063" s="14" t="s">
        <v>64</v>
      </c>
      <c r="E1063" s="14" t="s">
        <v>65</v>
      </c>
      <c r="F1063" s="14" t="s">
        <v>66</v>
      </c>
      <c r="G1063" s="14" t="s">
        <v>35</v>
      </c>
      <c r="H1063" s="14" t="s">
        <v>288</v>
      </c>
      <c r="I1063" s="14" t="s">
        <v>288</v>
      </c>
      <c r="J1063" s="15">
        <v>45443</v>
      </c>
      <c r="K1063" s="14" t="s">
        <v>5231</v>
      </c>
      <c r="L1063" s="16">
        <v>45439.844247685185</v>
      </c>
      <c r="M1063" s="16">
        <v>45440.305810185186</v>
      </c>
      <c r="N1063" s="16"/>
      <c r="O1063" s="14" t="s">
        <v>288</v>
      </c>
      <c r="P1063" s="14" t="s">
        <v>288</v>
      </c>
      <c r="Q1063" s="14" t="s">
        <v>288</v>
      </c>
      <c r="R1063" s="14" t="s">
        <v>288</v>
      </c>
      <c r="S1063" s="14" t="s">
        <v>288</v>
      </c>
      <c r="T1063" s="14" t="s">
        <v>292</v>
      </c>
      <c r="U1063" s="14" t="s">
        <v>5</v>
      </c>
      <c r="V1063" s="14" t="s">
        <v>6</v>
      </c>
      <c r="W1063" s="14" t="s">
        <v>63</v>
      </c>
      <c r="X1063" s="14" t="s">
        <v>64</v>
      </c>
      <c r="Y1063" s="14" t="s">
        <v>65</v>
      </c>
      <c r="Z1063" s="14" t="s">
        <v>66</v>
      </c>
      <c r="AA1063" s="14" t="s">
        <v>7</v>
      </c>
      <c r="AB1063" s="14" t="s">
        <v>5232</v>
      </c>
      <c r="AC1063" s="14" t="s">
        <v>8</v>
      </c>
      <c r="AD1063" s="14" t="s">
        <v>10</v>
      </c>
      <c r="AE1063" s="14" t="s">
        <v>63</v>
      </c>
      <c r="AF1063" s="14" t="s">
        <v>290</v>
      </c>
      <c r="AG1063" s="14" t="s">
        <v>291</v>
      </c>
      <c r="AH1063" s="14" t="s">
        <v>5233</v>
      </c>
      <c r="AI1063">
        <v>40329726</v>
      </c>
      <c r="AJ1063" s="16">
        <v>45439.844247685185</v>
      </c>
      <c r="AK1063">
        <v>1</v>
      </c>
      <c r="AL1063">
        <v>171.44</v>
      </c>
      <c r="AM1063">
        <v>30.86</v>
      </c>
      <c r="AN1063">
        <v>202.3</v>
      </c>
      <c r="AO1063" s="14" t="e">
        <f>VLOOKUP(PaquetesTramos_estados_1[[#This Row],[tienda_stock]],#REF!,2,0)</f>
        <v>#REF!</v>
      </c>
      <c r="AP1063" s="18">
        <v>1.0138888888888888</v>
      </c>
      <c r="AQ1063" s="19" t="str">
        <f>IF(PaquetesTramos_estados_1[[#This Row],[estado_paquete]]="Empaquetado","listo",PaquetesTramos_estados_1[[#This Row],[pagado]]+(PaquetesTramos_estados_1[[#This Row],[Lead Time]]-1))</f>
        <v>listo</v>
      </c>
      <c r="AR1063" s="16" t="str">
        <f ca="1">IF(PaquetesTramos_estados_1[[#This Row],[estado_paquete]]="empaquetado","listo",TEXT((DAY(TODAY())-DAY(PaquetesTramos_estados_1[[#This Row],[pagado]])),"dd")&amp;" Dias")</f>
        <v>listo</v>
      </c>
      <c r="AS1063" s="14" t="str">
        <f ca="1">IF(PaquetesTramos_estados_1[[#This Row],[estado_paquete]]="Empaquetado","listo",IF(NOW()&lt;PaquetesTramos_estados_1[[#This Row],[TimeLimite]],"Dentro de Tiempo","Fuera de Tiempo"))</f>
        <v>listo</v>
      </c>
      <c r="AT1063" s="19" t="str">
        <f t="shared" si="16"/>
        <v>20:15</v>
      </c>
    </row>
    <row r="1064" spans="1:46" x14ac:dyDescent="0.25">
      <c r="A1064" s="14" t="s">
        <v>5234</v>
      </c>
      <c r="B1064" s="14" t="s">
        <v>292</v>
      </c>
      <c r="C1064" s="14" t="s">
        <v>156</v>
      </c>
      <c r="D1064" s="14" t="s">
        <v>46</v>
      </c>
      <c r="E1064" s="14" t="s">
        <v>157</v>
      </c>
      <c r="F1064" s="14" t="s">
        <v>158</v>
      </c>
      <c r="G1064" s="14" t="s">
        <v>35</v>
      </c>
      <c r="H1064" s="14" t="s">
        <v>288</v>
      </c>
      <c r="I1064" s="14" t="s">
        <v>288</v>
      </c>
      <c r="J1064" s="15">
        <v>45442</v>
      </c>
      <c r="K1064" s="14" t="s">
        <v>5235</v>
      </c>
      <c r="L1064" s="16">
        <v>45439.878981481481</v>
      </c>
      <c r="M1064" s="16">
        <v>45440.227303240739</v>
      </c>
      <c r="N1064" s="16"/>
      <c r="O1064" s="14" t="s">
        <v>288</v>
      </c>
      <c r="P1064" s="14" t="s">
        <v>288</v>
      </c>
      <c r="Q1064" s="14" t="s">
        <v>288</v>
      </c>
      <c r="R1064" s="14" t="s">
        <v>288</v>
      </c>
      <c r="S1064" s="14" t="s">
        <v>288</v>
      </c>
      <c r="T1064" s="14" t="s">
        <v>292</v>
      </c>
      <c r="U1064" s="14" t="s">
        <v>5</v>
      </c>
      <c r="V1064" s="14" t="s">
        <v>6</v>
      </c>
      <c r="W1064" s="14" t="s">
        <v>156</v>
      </c>
      <c r="X1064" s="14" t="s">
        <v>46</v>
      </c>
      <c r="Y1064" s="14" t="s">
        <v>157</v>
      </c>
      <c r="Z1064" s="14" t="s">
        <v>158</v>
      </c>
      <c r="AA1064" s="14" t="s">
        <v>7</v>
      </c>
      <c r="AB1064" s="14" t="s">
        <v>5236</v>
      </c>
      <c r="AC1064" s="14" t="s">
        <v>8</v>
      </c>
      <c r="AD1064" s="14" t="s">
        <v>9</v>
      </c>
      <c r="AE1064" s="14" t="s">
        <v>156</v>
      </c>
      <c r="AF1064" s="14" t="s">
        <v>290</v>
      </c>
      <c r="AG1064" s="14" t="s">
        <v>291</v>
      </c>
      <c r="AH1064" s="14" t="s">
        <v>5237</v>
      </c>
      <c r="AI1064">
        <v>70073147</v>
      </c>
      <c r="AJ1064" s="16">
        <v>45439.878981481481</v>
      </c>
      <c r="AK1064">
        <v>1</v>
      </c>
      <c r="AL1064">
        <v>84.66</v>
      </c>
      <c r="AM1064">
        <v>15.24</v>
      </c>
      <c r="AN1064">
        <v>99.9</v>
      </c>
      <c r="AO1064" s="14" t="e">
        <f>VLOOKUP(PaquetesTramos_estados_1[[#This Row],[tienda_stock]],#REF!,2,0)</f>
        <v>#REF!</v>
      </c>
      <c r="AP1064" s="18">
        <v>1.0138888888888888</v>
      </c>
      <c r="AQ1064" s="19" t="str">
        <f>IF(PaquetesTramos_estados_1[[#This Row],[estado_paquete]]="Empaquetado","listo",PaquetesTramos_estados_1[[#This Row],[pagado]]+(PaquetesTramos_estados_1[[#This Row],[Lead Time]]-1))</f>
        <v>listo</v>
      </c>
      <c r="AR1064" s="16" t="str">
        <f ca="1">IF(PaquetesTramos_estados_1[[#This Row],[estado_paquete]]="empaquetado","listo",TEXT((DAY(TODAY())-DAY(PaquetesTramos_estados_1[[#This Row],[pagado]])),"dd")&amp;" Dias")</f>
        <v>listo</v>
      </c>
      <c r="AS1064" s="14" t="str">
        <f ca="1">IF(PaquetesTramos_estados_1[[#This Row],[estado_paquete]]="Empaquetado","listo",IF(NOW()&lt;PaquetesTramos_estados_1[[#This Row],[TimeLimite]],"Dentro de Tiempo","Fuera de Tiempo"))</f>
        <v>listo</v>
      </c>
      <c r="AT1064" s="19" t="str">
        <f t="shared" si="16"/>
        <v>21:05</v>
      </c>
    </row>
    <row r="1065" spans="1:46" x14ac:dyDescent="0.25">
      <c r="A1065" s="14" t="s">
        <v>5238</v>
      </c>
      <c r="B1065" s="14" t="s">
        <v>17</v>
      </c>
      <c r="C1065" s="14" t="s">
        <v>5</v>
      </c>
      <c r="D1065" s="14" t="s">
        <v>1</v>
      </c>
      <c r="E1065" s="14" t="s">
        <v>1</v>
      </c>
      <c r="F1065" s="14" t="s">
        <v>19</v>
      </c>
      <c r="G1065" s="14" t="s">
        <v>332</v>
      </c>
      <c r="H1065" s="14" t="s">
        <v>288</v>
      </c>
      <c r="I1065" s="14" t="s">
        <v>288</v>
      </c>
      <c r="J1065" s="15">
        <v>45441</v>
      </c>
      <c r="K1065" s="14" t="s">
        <v>4925</v>
      </c>
      <c r="L1065" s="16">
        <v>45439.901018518518</v>
      </c>
      <c r="M1065" s="16"/>
      <c r="N1065" s="16"/>
      <c r="O1065" s="14" t="s">
        <v>288</v>
      </c>
      <c r="P1065" s="14" t="s">
        <v>288</v>
      </c>
      <c r="Q1065" s="14" t="s">
        <v>288</v>
      </c>
      <c r="R1065" s="14" t="s">
        <v>288</v>
      </c>
      <c r="S1065" s="14" t="s">
        <v>288</v>
      </c>
      <c r="T1065" s="14" t="s">
        <v>17</v>
      </c>
      <c r="U1065" s="14" t="s">
        <v>59</v>
      </c>
      <c r="V1065" s="14" t="s">
        <v>6</v>
      </c>
      <c r="W1065" s="14" t="s">
        <v>294</v>
      </c>
      <c r="X1065" s="14" t="s">
        <v>1</v>
      </c>
      <c r="Y1065" s="14" t="s">
        <v>1</v>
      </c>
      <c r="Z1065" s="14" t="s">
        <v>13</v>
      </c>
      <c r="AA1065" s="14" t="s">
        <v>7</v>
      </c>
      <c r="AB1065" s="14" t="s">
        <v>4376</v>
      </c>
      <c r="AC1065" s="14" t="s">
        <v>8</v>
      </c>
      <c r="AD1065" s="14" t="s">
        <v>32</v>
      </c>
      <c r="AE1065" s="14" t="s">
        <v>5</v>
      </c>
      <c r="AF1065" s="14" t="s">
        <v>290</v>
      </c>
      <c r="AG1065" s="14" t="s">
        <v>291</v>
      </c>
      <c r="AH1065" s="14" t="s">
        <v>4377</v>
      </c>
      <c r="AI1065">
        <v>72900415</v>
      </c>
      <c r="AJ1065" s="16">
        <v>45439.901018518518</v>
      </c>
      <c r="AK1065">
        <v>2</v>
      </c>
      <c r="AL1065">
        <v>62.37</v>
      </c>
      <c r="AM1065">
        <v>11.23</v>
      </c>
      <c r="AN1065">
        <v>73.599999999999994</v>
      </c>
      <c r="AO1065" s="14" t="e">
        <f>VLOOKUP(PaquetesTramos_estados_1[[#This Row],[tienda_stock]],#REF!,2,0)</f>
        <v>#REF!</v>
      </c>
      <c r="AP1065" s="18">
        <v>1.0138888888888888</v>
      </c>
      <c r="AQ1065" s="19">
        <f>IF(PaquetesTramos_estados_1[[#This Row],[estado_paquete]]="Empaquetado","listo",PaquetesTramos_estados_1[[#This Row],[pagado]]+(PaquetesTramos_estados_1[[#This Row],[Lead Time]]-1))</f>
        <v>45439.914907407408</v>
      </c>
      <c r="AR1065" s="16" t="e">
        <f ca="1">IF(PaquetesTramos_estados_1[[#This Row],[estado_paquete]]="empaquetado","listo",TEXT((DAY(TODAY())-DAY(PaquetesTramos_estados_1[[#This Row],[pagado]])),"dd")&amp;" Dias")</f>
        <v>#VALUE!</v>
      </c>
      <c r="AS10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65" s="19" t="str">
        <f t="shared" si="16"/>
        <v>21:37</v>
      </c>
    </row>
    <row r="1066" spans="1:46" x14ac:dyDescent="0.25">
      <c r="A1066" s="14" t="s">
        <v>5239</v>
      </c>
      <c r="B1066" s="14" t="s">
        <v>17</v>
      </c>
      <c r="C1066" s="14" t="s">
        <v>5</v>
      </c>
      <c r="D1066" s="14" t="s">
        <v>1</v>
      </c>
      <c r="E1066" s="14" t="s">
        <v>1</v>
      </c>
      <c r="F1066" s="14" t="s">
        <v>19</v>
      </c>
      <c r="G1066" s="14" t="s">
        <v>3</v>
      </c>
      <c r="H1066" s="14" t="s">
        <v>288</v>
      </c>
      <c r="I1066" s="14" t="s">
        <v>288</v>
      </c>
      <c r="J1066" s="15">
        <v>45442</v>
      </c>
      <c r="K1066" s="14" t="s">
        <v>5068</v>
      </c>
      <c r="L1066" s="16">
        <v>45439.962280092594</v>
      </c>
      <c r="M1066" s="16"/>
      <c r="N1066" s="16"/>
      <c r="O1066" s="14" t="s">
        <v>288</v>
      </c>
      <c r="P1066" s="14" t="s">
        <v>288</v>
      </c>
      <c r="Q1066" s="14" t="s">
        <v>288</v>
      </c>
      <c r="R1066" s="14" t="s">
        <v>288</v>
      </c>
      <c r="S1066" s="14" t="s">
        <v>288</v>
      </c>
      <c r="T1066" s="14" t="s">
        <v>17</v>
      </c>
      <c r="U1066" s="14" t="s">
        <v>75</v>
      </c>
      <c r="V1066" s="14" t="s">
        <v>6</v>
      </c>
      <c r="W1066" s="14" t="s">
        <v>156</v>
      </c>
      <c r="X1066" s="14" t="s">
        <v>46</v>
      </c>
      <c r="Y1066" s="14" t="s">
        <v>157</v>
      </c>
      <c r="Z1066" s="14" t="s">
        <v>158</v>
      </c>
      <c r="AA1066" s="14" t="s">
        <v>56</v>
      </c>
      <c r="AB1066" s="14" t="s">
        <v>4380</v>
      </c>
      <c r="AC1066" s="14" t="s">
        <v>8</v>
      </c>
      <c r="AD1066" s="14" t="s">
        <v>27</v>
      </c>
      <c r="AE1066" s="14" t="s">
        <v>5</v>
      </c>
      <c r="AF1066" s="14" t="s">
        <v>290</v>
      </c>
      <c r="AG1066" s="14" t="s">
        <v>291</v>
      </c>
      <c r="AH1066" s="14" t="s">
        <v>4381</v>
      </c>
      <c r="AI1066">
        <v>21869495</v>
      </c>
      <c r="AJ1066" s="16">
        <v>45439.962280092594</v>
      </c>
      <c r="AK1066">
        <v>4</v>
      </c>
      <c r="AL1066">
        <v>236.78</v>
      </c>
      <c r="AM1066">
        <v>42.62</v>
      </c>
      <c r="AN1066">
        <v>279.39999999999998</v>
      </c>
      <c r="AO1066" s="14" t="e">
        <f>VLOOKUP(PaquetesTramos_estados_1[[#This Row],[tienda_stock]],#REF!,2,0)</f>
        <v>#REF!</v>
      </c>
      <c r="AP1066" s="18">
        <v>1.0138888888888888</v>
      </c>
      <c r="AQ1066" s="19">
        <f>IF(PaquetesTramos_estados_1[[#This Row],[estado_paquete]]="Empaquetado","listo",PaquetesTramos_estados_1[[#This Row],[pagado]]+(PaquetesTramos_estados_1[[#This Row],[Lead Time]]-1))</f>
        <v>45439.976168981484</v>
      </c>
      <c r="AR1066" s="16" t="e">
        <f ca="1">IF(PaquetesTramos_estados_1[[#This Row],[estado_paquete]]="empaquetado","listo",TEXT((DAY(TODAY())-DAY(PaquetesTramos_estados_1[[#This Row],[pagado]])),"dd")&amp;" Dias")</f>
        <v>#VALUE!</v>
      </c>
      <c r="AS106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66" s="19" t="str">
        <f t="shared" si="16"/>
        <v>23:05</v>
      </c>
    </row>
    <row r="1067" spans="1:46" x14ac:dyDescent="0.25">
      <c r="A1067" s="14" t="s">
        <v>5240</v>
      </c>
      <c r="B1067" s="14" t="s">
        <v>17</v>
      </c>
      <c r="C1067" s="14" t="s">
        <v>5</v>
      </c>
      <c r="D1067" s="14" t="s">
        <v>1</v>
      </c>
      <c r="E1067" s="14" t="s">
        <v>1</v>
      </c>
      <c r="F1067" s="14" t="s">
        <v>19</v>
      </c>
      <c r="G1067" s="14" t="s">
        <v>332</v>
      </c>
      <c r="H1067" s="14" t="s">
        <v>288</v>
      </c>
      <c r="I1067" s="14" t="s">
        <v>288</v>
      </c>
      <c r="J1067" s="15">
        <v>45446</v>
      </c>
      <c r="K1067" s="14" t="s">
        <v>5241</v>
      </c>
      <c r="L1067" s="16">
        <v>45439.973356481481</v>
      </c>
      <c r="M1067" s="16"/>
      <c r="N1067" s="16"/>
      <c r="O1067" s="14" t="s">
        <v>288</v>
      </c>
      <c r="P1067" s="14" t="s">
        <v>288</v>
      </c>
      <c r="Q1067" s="14" t="s">
        <v>288</v>
      </c>
      <c r="R1067" s="14" t="s">
        <v>288</v>
      </c>
      <c r="S1067" s="14" t="s">
        <v>288</v>
      </c>
      <c r="T1067" s="14" t="s">
        <v>17</v>
      </c>
      <c r="U1067" s="14" t="s">
        <v>162</v>
      </c>
      <c r="V1067" s="14" t="s">
        <v>6</v>
      </c>
      <c r="W1067" s="14" t="s">
        <v>305</v>
      </c>
      <c r="X1067" s="14" t="s">
        <v>29</v>
      </c>
      <c r="Y1067" s="14" t="s">
        <v>236</v>
      </c>
      <c r="Z1067" s="14" t="s">
        <v>235</v>
      </c>
      <c r="AA1067" s="14" t="s">
        <v>7</v>
      </c>
      <c r="AB1067" s="14" t="s">
        <v>4384</v>
      </c>
      <c r="AC1067" s="14" t="s">
        <v>8</v>
      </c>
      <c r="AD1067" s="14" t="s">
        <v>32</v>
      </c>
      <c r="AE1067" s="14" t="s">
        <v>5</v>
      </c>
      <c r="AF1067" s="14" t="s">
        <v>290</v>
      </c>
      <c r="AG1067" s="14" t="s">
        <v>291</v>
      </c>
      <c r="AH1067" s="14" t="s">
        <v>4385</v>
      </c>
      <c r="AI1067">
        <v>48117669</v>
      </c>
      <c r="AJ1067" s="16">
        <v>45439.973356481481</v>
      </c>
      <c r="AK1067">
        <v>7</v>
      </c>
      <c r="AL1067">
        <v>272.33999999999997</v>
      </c>
      <c r="AM1067">
        <v>49.06</v>
      </c>
      <c r="AN1067">
        <v>321.39999999999998</v>
      </c>
      <c r="AO1067" s="14" t="e">
        <f>VLOOKUP(PaquetesTramos_estados_1[[#This Row],[tienda_stock]],#REF!,2,0)</f>
        <v>#REF!</v>
      </c>
      <c r="AP1067" s="18">
        <v>1.0138888888888888</v>
      </c>
      <c r="AQ1067" s="19">
        <f>IF(PaquetesTramos_estados_1[[#This Row],[estado_paquete]]="Empaquetado","listo",PaquetesTramos_estados_1[[#This Row],[pagado]]+(PaquetesTramos_estados_1[[#This Row],[Lead Time]]-1))</f>
        <v>45439.987245370372</v>
      </c>
      <c r="AR1067" s="16" t="e">
        <f ca="1">IF(PaquetesTramos_estados_1[[#This Row],[estado_paquete]]="empaquetado","listo",TEXT((DAY(TODAY())-DAY(PaquetesTramos_estados_1[[#This Row],[pagado]])),"dd")&amp;" Dias")</f>
        <v>#VALUE!</v>
      </c>
      <c r="AS106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67" s="19" t="str">
        <f t="shared" si="16"/>
        <v>23:21</v>
      </c>
    </row>
    <row r="1068" spans="1:46" x14ac:dyDescent="0.25">
      <c r="A1068" s="14" t="s">
        <v>5242</v>
      </c>
      <c r="B1068" s="14" t="s">
        <v>20</v>
      </c>
      <c r="C1068" s="14" t="s">
        <v>305</v>
      </c>
      <c r="D1068" s="14" t="s">
        <v>29</v>
      </c>
      <c r="E1068" s="14" t="s">
        <v>236</v>
      </c>
      <c r="F1068" s="14" t="s">
        <v>235</v>
      </c>
      <c r="G1068" s="14" t="s">
        <v>35</v>
      </c>
      <c r="H1068" s="14" t="s">
        <v>288</v>
      </c>
      <c r="I1068" s="14" t="s">
        <v>288</v>
      </c>
      <c r="J1068" s="15">
        <v>45444</v>
      </c>
      <c r="K1068" s="14" t="s">
        <v>5243</v>
      </c>
      <c r="L1068" s="16">
        <v>45439.973356481481</v>
      </c>
      <c r="M1068" s="16"/>
      <c r="N1068" s="16"/>
      <c r="O1068" s="14" t="s">
        <v>288</v>
      </c>
      <c r="P1068" s="14" t="s">
        <v>288</v>
      </c>
      <c r="Q1068" s="14" t="s">
        <v>288</v>
      </c>
      <c r="R1068" s="14" t="s">
        <v>288</v>
      </c>
      <c r="S1068" s="14" t="s">
        <v>288</v>
      </c>
      <c r="T1068" s="14" t="s">
        <v>20</v>
      </c>
      <c r="U1068" s="14" t="s">
        <v>5</v>
      </c>
      <c r="V1068" s="14" t="s">
        <v>6</v>
      </c>
      <c r="W1068" s="14" t="s">
        <v>305</v>
      </c>
      <c r="X1068" s="14" t="s">
        <v>29</v>
      </c>
      <c r="Y1068" s="14" t="s">
        <v>236</v>
      </c>
      <c r="Z1068" s="14" t="s">
        <v>235</v>
      </c>
      <c r="AA1068" s="14" t="s">
        <v>7</v>
      </c>
      <c r="AB1068" s="14" t="s">
        <v>4384</v>
      </c>
      <c r="AC1068" s="14" t="s">
        <v>8</v>
      </c>
      <c r="AD1068" s="14" t="s">
        <v>32</v>
      </c>
      <c r="AE1068" s="14" t="s">
        <v>5</v>
      </c>
      <c r="AF1068" s="14" t="s">
        <v>290</v>
      </c>
      <c r="AG1068" s="14" t="s">
        <v>291</v>
      </c>
      <c r="AH1068" s="14" t="s">
        <v>4385</v>
      </c>
      <c r="AI1068">
        <v>48117669</v>
      </c>
      <c r="AJ1068" s="16">
        <v>45439.973356481481</v>
      </c>
      <c r="AK1068">
        <v>7</v>
      </c>
      <c r="AL1068">
        <v>272.33999999999997</v>
      </c>
      <c r="AM1068">
        <v>49.06</v>
      </c>
      <c r="AN1068">
        <v>321.39999999999998</v>
      </c>
      <c r="AO1068" s="14" t="e">
        <f>VLOOKUP(PaquetesTramos_estados_1[[#This Row],[tienda_stock]],#REF!,2,0)</f>
        <v>#REF!</v>
      </c>
      <c r="AP1068" s="18">
        <v>1.0138888888888888</v>
      </c>
      <c r="AQ1068" s="19">
        <f>IF(PaquetesTramos_estados_1[[#This Row],[estado_paquete]]="Empaquetado","listo",PaquetesTramos_estados_1[[#This Row],[pagado]]+(PaquetesTramos_estados_1[[#This Row],[Lead Time]]-1))</f>
        <v>45439.987245370372</v>
      </c>
      <c r="AR1068" s="16" t="e">
        <f ca="1">IF(PaquetesTramos_estados_1[[#This Row],[estado_paquete]]="empaquetado","listo",TEXT((DAY(TODAY())-DAY(PaquetesTramos_estados_1[[#This Row],[pagado]])),"dd")&amp;" Dias")</f>
        <v>#VALUE!</v>
      </c>
      <c r="AS10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68" s="19" t="str">
        <f t="shared" si="16"/>
        <v>23:21</v>
      </c>
    </row>
    <row r="1069" spans="1:46" x14ac:dyDescent="0.25">
      <c r="A1069" s="14" t="s">
        <v>5244</v>
      </c>
      <c r="B1069" s="14" t="s">
        <v>17</v>
      </c>
      <c r="C1069" s="14" t="s">
        <v>5</v>
      </c>
      <c r="D1069" s="14" t="s">
        <v>1</v>
      </c>
      <c r="E1069" s="14" t="s">
        <v>1</v>
      </c>
      <c r="F1069" s="14" t="s">
        <v>19</v>
      </c>
      <c r="G1069" s="14" t="s">
        <v>399</v>
      </c>
      <c r="H1069" s="14" t="s">
        <v>288</v>
      </c>
      <c r="I1069" s="14" t="s">
        <v>288</v>
      </c>
      <c r="J1069" s="15">
        <v>45446</v>
      </c>
      <c r="K1069" s="14" t="s">
        <v>4907</v>
      </c>
      <c r="L1069" s="16">
        <v>45439.973356481481</v>
      </c>
      <c r="M1069" s="16"/>
      <c r="N1069" s="16"/>
      <c r="O1069" s="14" t="s">
        <v>288</v>
      </c>
      <c r="P1069" s="14" t="s">
        <v>288</v>
      </c>
      <c r="Q1069" s="14" t="s">
        <v>288</v>
      </c>
      <c r="R1069" s="14" t="s">
        <v>288</v>
      </c>
      <c r="S1069" s="14" t="s">
        <v>288</v>
      </c>
      <c r="T1069" s="14" t="s">
        <v>17</v>
      </c>
      <c r="U1069" s="14" t="s">
        <v>289</v>
      </c>
      <c r="V1069" s="14" t="s">
        <v>6</v>
      </c>
      <c r="W1069" s="14" t="s">
        <v>305</v>
      </c>
      <c r="X1069" s="14" t="s">
        <v>29</v>
      </c>
      <c r="Y1069" s="14" t="s">
        <v>236</v>
      </c>
      <c r="Z1069" s="14" t="s">
        <v>235</v>
      </c>
      <c r="AA1069" s="14" t="s">
        <v>7</v>
      </c>
      <c r="AB1069" s="14" t="s">
        <v>4384</v>
      </c>
      <c r="AC1069" s="14" t="s">
        <v>8</v>
      </c>
      <c r="AD1069" s="14" t="s">
        <v>32</v>
      </c>
      <c r="AE1069" s="14" t="s">
        <v>5</v>
      </c>
      <c r="AF1069" s="14" t="s">
        <v>290</v>
      </c>
      <c r="AG1069" s="14" t="s">
        <v>291</v>
      </c>
      <c r="AH1069" s="14" t="s">
        <v>4385</v>
      </c>
      <c r="AI1069">
        <v>48117669</v>
      </c>
      <c r="AJ1069" s="16">
        <v>45439.973356481481</v>
      </c>
      <c r="AK1069">
        <v>7</v>
      </c>
      <c r="AL1069">
        <v>272.33999999999997</v>
      </c>
      <c r="AM1069">
        <v>49.06</v>
      </c>
      <c r="AN1069">
        <v>321.39999999999998</v>
      </c>
      <c r="AO1069" s="14" t="e">
        <f>VLOOKUP(PaquetesTramos_estados_1[[#This Row],[tienda_stock]],#REF!,2,0)</f>
        <v>#REF!</v>
      </c>
      <c r="AP1069" s="18">
        <v>1.0138888888888888</v>
      </c>
      <c r="AQ1069" s="19">
        <f>IF(PaquetesTramos_estados_1[[#This Row],[estado_paquete]]="Empaquetado","listo",PaquetesTramos_estados_1[[#This Row],[pagado]]+(PaquetesTramos_estados_1[[#This Row],[Lead Time]]-1))</f>
        <v>45439.987245370372</v>
      </c>
      <c r="AR1069" s="16" t="e">
        <f ca="1">IF(PaquetesTramos_estados_1[[#This Row],[estado_paquete]]="empaquetado","listo",TEXT((DAY(TODAY())-DAY(PaquetesTramos_estados_1[[#This Row],[pagado]])),"dd")&amp;" Dias")</f>
        <v>#VALUE!</v>
      </c>
      <c r="AS10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69" s="19" t="str">
        <f t="shared" si="16"/>
        <v>23:21</v>
      </c>
    </row>
    <row r="1070" spans="1:46" x14ac:dyDescent="0.25">
      <c r="A1070" s="14" t="s">
        <v>5245</v>
      </c>
      <c r="B1070" s="14" t="s">
        <v>292</v>
      </c>
      <c r="C1070" s="14" t="s">
        <v>288</v>
      </c>
      <c r="D1070" s="14" t="s">
        <v>1</v>
      </c>
      <c r="E1070" s="14" t="s">
        <v>1</v>
      </c>
      <c r="F1070" s="14" t="s">
        <v>306</v>
      </c>
      <c r="G1070" s="14" t="s">
        <v>89</v>
      </c>
      <c r="H1070" s="14" t="s">
        <v>288</v>
      </c>
      <c r="I1070" s="14" t="s">
        <v>288</v>
      </c>
      <c r="J1070" s="15">
        <v>45441</v>
      </c>
      <c r="K1070" s="14" t="s">
        <v>5246</v>
      </c>
      <c r="L1070" s="16">
        <v>45440.023611111108</v>
      </c>
      <c r="M1070" s="16">
        <v>45440.146423611113</v>
      </c>
      <c r="N1070" s="16"/>
      <c r="O1070" s="14" t="s">
        <v>288</v>
      </c>
      <c r="P1070" s="14" t="s">
        <v>288</v>
      </c>
      <c r="Q1070" s="14" t="s">
        <v>288</v>
      </c>
      <c r="R1070" s="14" t="s">
        <v>288</v>
      </c>
      <c r="S1070" s="14" t="s">
        <v>288</v>
      </c>
      <c r="T1070" s="14" t="s">
        <v>292</v>
      </c>
      <c r="U1070" s="14" t="s">
        <v>5</v>
      </c>
      <c r="V1070" s="14" t="s">
        <v>87</v>
      </c>
      <c r="W1070" s="14" t="s">
        <v>288</v>
      </c>
      <c r="X1070" s="14" t="s">
        <v>288</v>
      </c>
      <c r="Y1070" s="14" t="s">
        <v>288</v>
      </c>
      <c r="Z1070" s="14" t="s">
        <v>288</v>
      </c>
      <c r="AA1070" s="14" t="s">
        <v>7</v>
      </c>
      <c r="AB1070" s="14" t="s">
        <v>4395</v>
      </c>
      <c r="AC1070" s="14" t="s">
        <v>8</v>
      </c>
      <c r="AD1070" s="14" t="s">
        <v>93</v>
      </c>
      <c r="AE1070" s="14" t="s">
        <v>5</v>
      </c>
      <c r="AF1070" s="14" t="s">
        <v>290</v>
      </c>
      <c r="AG1070" s="14" t="s">
        <v>291</v>
      </c>
      <c r="AH1070" s="14" t="s">
        <v>4396</v>
      </c>
      <c r="AI1070">
        <v>73429564</v>
      </c>
      <c r="AJ1070" s="16">
        <v>45440.023611111108</v>
      </c>
      <c r="AK1070">
        <v>2</v>
      </c>
      <c r="AL1070">
        <v>301.86</v>
      </c>
      <c r="AM1070">
        <v>54.34</v>
      </c>
      <c r="AN1070">
        <v>356.2</v>
      </c>
      <c r="AO1070" s="14" t="e">
        <f>VLOOKUP(PaquetesTramos_estados_1[[#This Row],[tienda_stock]],#REF!,2,0)</f>
        <v>#REF!</v>
      </c>
      <c r="AP1070" s="18">
        <v>1.0138888888888888</v>
      </c>
      <c r="AQ1070" s="19" t="str">
        <f>IF(PaquetesTramos_estados_1[[#This Row],[estado_paquete]]="Empaquetado","listo",PaquetesTramos_estados_1[[#This Row],[pagado]]+(PaquetesTramos_estados_1[[#This Row],[Lead Time]]-1))</f>
        <v>listo</v>
      </c>
      <c r="AR1070" s="16" t="str">
        <f ca="1">IF(PaquetesTramos_estados_1[[#This Row],[estado_paquete]]="empaquetado","listo",TEXT((DAY(TODAY())-DAY(PaquetesTramos_estados_1[[#This Row],[pagado]])),"dd")&amp;" Dias")</f>
        <v>listo</v>
      </c>
      <c r="AS1070" s="14" t="str">
        <f ca="1">IF(PaquetesTramos_estados_1[[#This Row],[estado_paquete]]="Empaquetado","listo",IF(NOW()&lt;PaquetesTramos_estados_1[[#This Row],[TimeLimite]],"Dentro de Tiempo","Fuera de Tiempo"))</f>
        <v>listo</v>
      </c>
      <c r="AT1070" s="19" t="str">
        <f t="shared" si="16"/>
        <v>00:34</v>
      </c>
    </row>
    <row r="1071" spans="1:46" x14ac:dyDescent="0.25">
      <c r="A1071" s="14" t="s">
        <v>5247</v>
      </c>
      <c r="B1071" s="14" t="s">
        <v>17</v>
      </c>
      <c r="C1071" s="14" t="s">
        <v>124</v>
      </c>
      <c r="D1071" s="14" t="s">
        <v>125</v>
      </c>
      <c r="E1071" s="14" t="s">
        <v>125</v>
      </c>
      <c r="F1071" s="14" t="s">
        <v>125</v>
      </c>
      <c r="G1071" s="14" t="s">
        <v>35</v>
      </c>
      <c r="H1071" s="14" t="s">
        <v>288</v>
      </c>
      <c r="I1071" s="14" t="s">
        <v>288</v>
      </c>
      <c r="J1071" s="15">
        <v>45446</v>
      </c>
      <c r="K1071" s="14" t="s">
        <v>5248</v>
      </c>
      <c r="L1071" s="16">
        <v>45440.039606481485</v>
      </c>
      <c r="M1071" s="16"/>
      <c r="N1071" s="16"/>
      <c r="O1071" s="14" t="s">
        <v>288</v>
      </c>
      <c r="P1071" s="14" t="s">
        <v>288</v>
      </c>
      <c r="Q1071" s="14" t="s">
        <v>288</v>
      </c>
      <c r="R1071" s="14" t="s">
        <v>288</v>
      </c>
      <c r="S1071" s="14" t="s">
        <v>288</v>
      </c>
      <c r="T1071" s="14" t="s">
        <v>17</v>
      </c>
      <c r="U1071" s="14" t="s">
        <v>5</v>
      </c>
      <c r="V1071" s="14" t="s">
        <v>6</v>
      </c>
      <c r="W1071" s="14" t="s">
        <v>124</v>
      </c>
      <c r="X1071" s="14" t="s">
        <v>125</v>
      </c>
      <c r="Y1071" s="14" t="s">
        <v>125</v>
      </c>
      <c r="Z1071" s="14" t="s">
        <v>125</v>
      </c>
      <c r="AA1071" s="14" t="s">
        <v>7</v>
      </c>
      <c r="AB1071" s="14" t="s">
        <v>5249</v>
      </c>
      <c r="AC1071" s="14" t="s">
        <v>8</v>
      </c>
      <c r="AD1071" s="14" t="s">
        <v>27</v>
      </c>
      <c r="AE1071" s="14" t="s">
        <v>5</v>
      </c>
      <c r="AF1071" s="14" t="s">
        <v>290</v>
      </c>
      <c r="AG1071" s="14" t="s">
        <v>291</v>
      </c>
      <c r="AH1071" s="14" t="s">
        <v>5250</v>
      </c>
      <c r="AI1071">
        <v>73319504</v>
      </c>
      <c r="AJ1071" s="16">
        <v>45440.039606481485</v>
      </c>
      <c r="AK1071">
        <v>1</v>
      </c>
      <c r="AL1071">
        <v>37.96</v>
      </c>
      <c r="AM1071">
        <v>6.84</v>
      </c>
      <c r="AN1071">
        <v>44.8</v>
      </c>
      <c r="AO1071" s="14" t="e">
        <f>VLOOKUP(PaquetesTramos_estados_1[[#This Row],[tienda_stock]],#REF!,2,0)</f>
        <v>#REF!</v>
      </c>
      <c r="AP1071" s="18">
        <v>1.0138888888888888</v>
      </c>
      <c r="AQ1071" s="19">
        <f>IF(PaquetesTramos_estados_1[[#This Row],[estado_paquete]]="Empaquetado","listo",PaquetesTramos_estados_1[[#This Row],[pagado]]+(PaquetesTramos_estados_1[[#This Row],[Lead Time]]-1))</f>
        <v>45440.053495370375</v>
      </c>
      <c r="AR1071" s="16" t="e">
        <f ca="1">IF(PaquetesTramos_estados_1[[#This Row],[estado_paquete]]="empaquetado","listo",TEXT((DAY(TODAY())-DAY(PaquetesTramos_estados_1[[#This Row],[pagado]])),"dd")&amp;" Dias")</f>
        <v>#VALUE!</v>
      </c>
      <c r="AS10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71" s="19" t="str">
        <f t="shared" si="16"/>
        <v>00:57</v>
      </c>
    </row>
    <row r="1072" spans="1:46" x14ac:dyDescent="0.25">
      <c r="A1072" s="14" t="s">
        <v>5251</v>
      </c>
      <c r="B1072" s="14" t="s">
        <v>17</v>
      </c>
      <c r="C1072" s="14" t="s">
        <v>145</v>
      </c>
      <c r="D1072" s="14" t="s">
        <v>1</v>
      </c>
      <c r="E1072" s="14" t="s">
        <v>1</v>
      </c>
      <c r="F1072" s="14" t="s">
        <v>121</v>
      </c>
      <c r="G1072" s="14" t="s">
        <v>288</v>
      </c>
      <c r="H1072" s="14" t="s">
        <v>288</v>
      </c>
      <c r="I1072" s="14" t="s">
        <v>288</v>
      </c>
      <c r="J1072" s="15">
        <v>45440</v>
      </c>
      <c r="K1072" s="14" t="s">
        <v>5252</v>
      </c>
      <c r="L1072" s="16">
        <v>45440.284861111111</v>
      </c>
      <c r="M1072" s="16"/>
      <c r="N1072" s="16"/>
      <c r="O1072" s="14" t="s">
        <v>288</v>
      </c>
      <c r="P1072" s="14" t="s">
        <v>288</v>
      </c>
      <c r="Q1072" s="14" t="s">
        <v>288</v>
      </c>
      <c r="R1072" s="14" t="s">
        <v>288</v>
      </c>
      <c r="S1072" s="14" t="s">
        <v>288</v>
      </c>
      <c r="T1072" s="14" t="s">
        <v>17</v>
      </c>
      <c r="U1072" s="14" t="s">
        <v>145</v>
      </c>
      <c r="V1072" s="14" t="s">
        <v>85</v>
      </c>
      <c r="W1072" s="14" t="s">
        <v>145</v>
      </c>
      <c r="X1072" s="14" t="s">
        <v>1</v>
      </c>
      <c r="Y1072" s="14" t="s">
        <v>1</v>
      </c>
      <c r="Z1072" s="14" t="s">
        <v>121</v>
      </c>
      <c r="AA1072" s="14" t="s">
        <v>7</v>
      </c>
      <c r="AB1072" s="14" t="s">
        <v>5253</v>
      </c>
      <c r="AC1072" s="14" t="s">
        <v>8</v>
      </c>
      <c r="AD1072" s="14" t="s">
        <v>27</v>
      </c>
      <c r="AE1072" s="14" t="s">
        <v>5</v>
      </c>
      <c r="AF1072" s="14" t="s">
        <v>290</v>
      </c>
      <c r="AG1072" s="14" t="s">
        <v>291</v>
      </c>
      <c r="AH1072" s="14" t="s">
        <v>5254</v>
      </c>
      <c r="AI1072">
        <v>48079075</v>
      </c>
      <c r="AJ1072" s="16">
        <v>45440.284861111111</v>
      </c>
      <c r="AK1072">
        <v>1</v>
      </c>
      <c r="AL1072">
        <v>127.03</v>
      </c>
      <c r="AM1072">
        <v>22.87</v>
      </c>
      <c r="AN1072">
        <v>149.9</v>
      </c>
      <c r="AO1072" s="14" t="e">
        <f>VLOOKUP(PaquetesTramos_estados_1[[#This Row],[tienda_stock]],#REF!,2,0)</f>
        <v>#REF!</v>
      </c>
      <c r="AP1072" s="18">
        <v>1.0138888888888888</v>
      </c>
      <c r="AQ1072" s="19">
        <f>IF(PaquetesTramos_estados_1[[#This Row],[estado_paquete]]="Empaquetado","listo",PaquetesTramos_estados_1[[#This Row],[pagado]]+(PaquetesTramos_estados_1[[#This Row],[Lead Time]]-1))</f>
        <v>45440.298750000002</v>
      </c>
      <c r="AR1072" s="16" t="e">
        <f ca="1">IF(PaquetesTramos_estados_1[[#This Row],[estado_paquete]]="empaquetado","listo",TEXT((DAY(TODAY())-DAY(PaquetesTramos_estados_1[[#This Row],[pagado]])),"dd")&amp;" Dias")</f>
        <v>#VALUE!</v>
      </c>
      <c r="AS107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72" s="19" t="str">
        <f t="shared" si="16"/>
        <v>06:50</v>
      </c>
    </row>
    <row r="1073" spans="1:46" x14ac:dyDescent="0.25">
      <c r="A1073" s="14" t="s">
        <v>5255</v>
      </c>
      <c r="B1073" s="14" t="s">
        <v>17</v>
      </c>
      <c r="C1073" s="14" t="s">
        <v>120</v>
      </c>
      <c r="D1073" s="14" t="s">
        <v>1</v>
      </c>
      <c r="E1073" s="14" t="s">
        <v>1</v>
      </c>
      <c r="F1073" s="14" t="s">
        <v>121</v>
      </c>
      <c r="G1073" s="14" t="s">
        <v>332</v>
      </c>
      <c r="H1073" s="14" t="s">
        <v>288</v>
      </c>
      <c r="I1073" s="14" t="s">
        <v>288</v>
      </c>
      <c r="J1073" s="15">
        <v>45441</v>
      </c>
      <c r="K1073" s="14" t="s">
        <v>5256</v>
      </c>
      <c r="L1073" s="16">
        <v>45440.324803240743</v>
      </c>
      <c r="M1073" s="16"/>
      <c r="N1073" s="16"/>
      <c r="O1073" s="14" t="s">
        <v>288</v>
      </c>
      <c r="P1073" s="14" t="s">
        <v>288</v>
      </c>
      <c r="Q1073" s="14" t="s">
        <v>288</v>
      </c>
      <c r="R1073" s="14" t="s">
        <v>288</v>
      </c>
      <c r="S1073" s="14" t="s">
        <v>288</v>
      </c>
      <c r="T1073" s="14" t="s">
        <v>17</v>
      </c>
      <c r="U1073" s="14" t="s">
        <v>5</v>
      </c>
      <c r="V1073" s="14" t="s">
        <v>6</v>
      </c>
      <c r="W1073" s="14" t="s">
        <v>120</v>
      </c>
      <c r="X1073" s="14" t="s">
        <v>1</v>
      </c>
      <c r="Y1073" s="14" t="s">
        <v>1</v>
      </c>
      <c r="Z1073" s="14" t="s">
        <v>121</v>
      </c>
      <c r="AA1073" s="14" t="s">
        <v>56</v>
      </c>
      <c r="AB1073" s="14" t="s">
        <v>4449</v>
      </c>
      <c r="AC1073" s="14" t="s">
        <v>8</v>
      </c>
      <c r="AD1073" s="14" t="s">
        <v>88</v>
      </c>
      <c r="AE1073" s="14" t="s">
        <v>5</v>
      </c>
      <c r="AF1073" s="14" t="s">
        <v>290</v>
      </c>
      <c r="AG1073" s="14" t="s">
        <v>291</v>
      </c>
      <c r="AH1073" s="14" t="s">
        <v>4450</v>
      </c>
      <c r="AI1073">
        <v>74900056</v>
      </c>
      <c r="AJ1073" s="16">
        <v>45440.324803240743</v>
      </c>
      <c r="AK1073">
        <v>2</v>
      </c>
      <c r="AL1073">
        <v>286.18</v>
      </c>
      <c r="AM1073">
        <v>51.52</v>
      </c>
      <c r="AN1073">
        <v>337.7</v>
      </c>
      <c r="AO1073" s="14" t="e">
        <f>VLOOKUP(PaquetesTramos_estados_1[[#This Row],[tienda_stock]],#REF!,2,0)</f>
        <v>#REF!</v>
      </c>
      <c r="AP1073" s="18">
        <v>1.0138888888888888</v>
      </c>
      <c r="AQ1073" s="19">
        <f>IF(PaquetesTramos_estados_1[[#This Row],[estado_paquete]]="Empaquetado","listo",PaquetesTramos_estados_1[[#This Row],[pagado]]+(PaquetesTramos_estados_1[[#This Row],[Lead Time]]-1))</f>
        <v>45440.338692129633</v>
      </c>
      <c r="AR1073" s="16" t="e">
        <f ca="1">IF(PaquetesTramos_estados_1[[#This Row],[estado_paquete]]="empaquetado","listo",TEXT((DAY(TODAY())-DAY(PaquetesTramos_estados_1[[#This Row],[pagado]])),"dd")&amp;" Dias")</f>
        <v>#VALUE!</v>
      </c>
      <c r="AS10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73" s="19" t="str">
        <f t="shared" si="16"/>
        <v>07:47</v>
      </c>
    </row>
    <row r="1074" spans="1:46" x14ac:dyDescent="0.25">
      <c r="A1074" s="14" t="s">
        <v>4451</v>
      </c>
      <c r="B1074" s="14" t="s">
        <v>292</v>
      </c>
      <c r="C1074" s="14" t="s">
        <v>52</v>
      </c>
      <c r="D1074" s="14" t="s">
        <v>53</v>
      </c>
      <c r="E1074" s="14" t="s">
        <v>54</v>
      </c>
      <c r="F1074" s="14" t="s">
        <v>55</v>
      </c>
      <c r="G1074" s="14" t="s">
        <v>30</v>
      </c>
      <c r="H1074" s="14" t="s">
        <v>4452</v>
      </c>
      <c r="I1074" s="14" t="s">
        <v>288</v>
      </c>
      <c r="J1074" s="15">
        <v>45447</v>
      </c>
      <c r="K1074" s="14" t="s">
        <v>4453</v>
      </c>
      <c r="L1074" s="16">
        <v>45438.357222222221</v>
      </c>
      <c r="M1074" s="16">
        <v>45438.430601851855</v>
      </c>
      <c r="N1074" s="16"/>
      <c r="O1074" s="14" t="s">
        <v>288</v>
      </c>
      <c r="P1074" s="14" t="s">
        <v>288</v>
      </c>
      <c r="Q1074" s="14" t="s">
        <v>288</v>
      </c>
      <c r="R1074" s="14" t="s">
        <v>288</v>
      </c>
      <c r="S1074" s="14" t="s">
        <v>288</v>
      </c>
      <c r="T1074" s="14" t="s">
        <v>292</v>
      </c>
      <c r="U1074" s="14" t="s">
        <v>122</v>
      </c>
      <c r="V1074" s="14" t="s">
        <v>6</v>
      </c>
      <c r="W1074" s="14" t="s">
        <v>52</v>
      </c>
      <c r="X1074" s="14" t="s">
        <v>53</v>
      </c>
      <c r="Y1074" s="14" t="s">
        <v>54</v>
      </c>
      <c r="Z1074" s="14" t="s">
        <v>55</v>
      </c>
      <c r="AA1074" s="14" t="s">
        <v>7</v>
      </c>
      <c r="AB1074" s="14" t="s">
        <v>4454</v>
      </c>
      <c r="AC1074" s="14" t="s">
        <v>8</v>
      </c>
      <c r="AD1074" s="14" t="s">
        <v>32</v>
      </c>
      <c r="AE1074" s="14" t="s">
        <v>5</v>
      </c>
      <c r="AF1074" s="14" t="s">
        <v>290</v>
      </c>
      <c r="AG1074" s="14" t="s">
        <v>291</v>
      </c>
      <c r="AH1074" s="14" t="s">
        <v>4455</v>
      </c>
      <c r="AI1074">
        <v>92919740</v>
      </c>
      <c r="AJ1074" s="16">
        <v>45438.357222222221</v>
      </c>
      <c r="AK1074">
        <v>3</v>
      </c>
      <c r="AL1074">
        <v>105.41</v>
      </c>
      <c r="AM1074">
        <v>18.989999999999998</v>
      </c>
      <c r="AN1074">
        <v>124.4</v>
      </c>
      <c r="AO1074" s="14" t="e">
        <f>VLOOKUP(PaquetesTramos_estados_1[[#This Row],[tienda_stock]],#REF!,2,0)</f>
        <v>#REF!</v>
      </c>
      <c r="AP1074" s="18">
        <v>1.0138888888888888</v>
      </c>
      <c r="AQ1074" s="19" t="str">
        <f>IF(PaquetesTramos_estados_1[[#This Row],[estado_paquete]]="Empaquetado","listo",PaquetesTramos_estados_1[[#This Row],[pagado]]+(PaquetesTramos_estados_1[[#This Row],[Lead Time]]-1))</f>
        <v>listo</v>
      </c>
      <c r="AR1074" s="16" t="str">
        <f ca="1">IF(PaquetesTramos_estados_1[[#This Row],[estado_paquete]]="empaquetado","listo",TEXT((DAY(TODAY())-DAY(PaquetesTramos_estados_1[[#This Row],[pagado]])),"dd")&amp;" Dias")</f>
        <v>listo</v>
      </c>
      <c r="AS1074" s="14" t="str">
        <f ca="1">IF(PaquetesTramos_estados_1[[#This Row],[estado_paquete]]="Empaquetado","listo",IF(NOW()&lt;PaquetesTramos_estados_1[[#This Row],[TimeLimite]],"Dentro de Tiempo","Fuera de Tiempo"))</f>
        <v>listo</v>
      </c>
      <c r="AT1074" s="19" t="str">
        <f t="shared" si="16"/>
        <v>08:34</v>
      </c>
    </row>
    <row r="1075" spans="1:46" x14ac:dyDescent="0.25">
      <c r="A1075" s="14" t="s">
        <v>4456</v>
      </c>
      <c r="B1075" s="14" t="s">
        <v>292</v>
      </c>
      <c r="C1075" s="14" t="s">
        <v>288</v>
      </c>
      <c r="D1075" s="14" t="s">
        <v>1</v>
      </c>
      <c r="E1075" s="14" t="s">
        <v>1</v>
      </c>
      <c r="F1075" s="14" t="s">
        <v>2</v>
      </c>
      <c r="G1075" s="14" t="s">
        <v>89</v>
      </c>
      <c r="H1075" s="14" t="s">
        <v>288</v>
      </c>
      <c r="I1075" s="14" t="s">
        <v>288</v>
      </c>
      <c r="J1075" s="15">
        <v>45439</v>
      </c>
      <c r="K1075" s="14" t="s">
        <v>4457</v>
      </c>
      <c r="L1075" s="16">
        <v>45438.61509259259</v>
      </c>
      <c r="M1075" s="16">
        <v>45438.927997685183</v>
      </c>
      <c r="N1075" s="16"/>
      <c r="O1075" s="14" t="s">
        <v>288</v>
      </c>
      <c r="P1075" s="14" t="s">
        <v>288</v>
      </c>
      <c r="Q1075" s="14" t="s">
        <v>288</v>
      </c>
      <c r="R1075" s="14" t="s">
        <v>288</v>
      </c>
      <c r="S1075" s="14" t="s">
        <v>288</v>
      </c>
      <c r="T1075" s="14" t="s">
        <v>292</v>
      </c>
      <c r="U1075" s="14" t="s">
        <v>5</v>
      </c>
      <c r="V1075" s="14" t="s">
        <v>87</v>
      </c>
      <c r="W1075" s="14" t="s">
        <v>288</v>
      </c>
      <c r="X1075" s="14" t="s">
        <v>288</v>
      </c>
      <c r="Y1075" s="14" t="s">
        <v>288</v>
      </c>
      <c r="Z1075" s="14" t="s">
        <v>288</v>
      </c>
      <c r="AA1075" s="14" t="s">
        <v>56</v>
      </c>
      <c r="AB1075" s="14" t="s">
        <v>4458</v>
      </c>
      <c r="AC1075" s="14" t="s">
        <v>8</v>
      </c>
      <c r="AD1075" s="14" t="s">
        <v>32</v>
      </c>
      <c r="AE1075" s="14" t="s">
        <v>5</v>
      </c>
      <c r="AF1075" s="14" t="s">
        <v>290</v>
      </c>
      <c r="AG1075" s="14" t="s">
        <v>291</v>
      </c>
      <c r="AH1075" s="14" t="s">
        <v>4459</v>
      </c>
      <c r="AI1075">
        <v>26730392</v>
      </c>
      <c r="AJ1075" s="16">
        <v>45438.61509259259</v>
      </c>
      <c r="AK1075">
        <v>4</v>
      </c>
      <c r="AL1075">
        <v>475.34</v>
      </c>
      <c r="AM1075">
        <v>85.56</v>
      </c>
      <c r="AN1075">
        <v>560.9</v>
      </c>
      <c r="AO1075" s="14" t="e">
        <f>VLOOKUP(PaquetesTramos_estados_1[[#This Row],[tienda_stock]],#REF!,2,0)</f>
        <v>#REF!</v>
      </c>
      <c r="AP1075" s="18">
        <v>1.0138888888888888</v>
      </c>
      <c r="AQ1075" s="19" t="str">
        <f>IF(PaquetesTramos_estados_1[[#This Row],[estado_paquete]]="Empaquetado","listo",PaquetesTramos_estados_1[[#This Row],[pagado]]+(PaquetesTramos_estados_1[[#This Row],[Lead Time]]-1))</f>
        <v>listo</v>
      </c>
      <c r="AR1075" s="16" t="str">
        <f ca="1">IF(PaquetesTramos_estados_1[[#This Row],[estado_paquete]]="empaquetado","listo",TEXT((DAY(TODAY())-DAY(PaquetesTramos_estados_1[[#This Row],[pagado]])),"dd")&amp;" Dias")</f>
        <v>listo</v>
      </c>
      <c r="AS1075" s="14" t="str">
        <f ca="1">IF(PaquetesTramos_estados_1[[#This Row],[estado_paquete]]="Empaquetado","listo",IF(NOW()&lt;PaquetesTramos_estados_1[[#This Row],[TimeLimite]],"Dentro de Tiempo","Fuera de Tiempo"))</f>
        <v>listo</v>
      </c>
      <c r="AT1075" s="19" t="str">
        <f t="shared" si="16"/>
        <v>14:45</v>
      </c>
    </row>
    <row r="1076" spans="1:46" x14ac:dyDescent="0.25">
      <c r="A1076" s="14" t="s">
        <v>5259</v>
      </c>
      <c r="B1076" s="14" t="s">
        <v>17</v>
      </c>
      <c r="C1076" s="14" t="s">
        <v>5</v>
      </c>
      <c r="D1076" s="14" t="s">
        <v>1</v>
      </c>
      <c r="E1076" s="14" t="s">
        <v>1</v>
      </c>
      <c r="F1076" s="14" t="s">
        <v>19</v>
      </c>
      <c r="G1076" s="14" t="s">
        <v>3</v>
      </c>
      <c r="H1076" s="14" t="s">
        <v>288</v>
      </c>
      <c r="I1076" s="14" t="s">
        <v>288</v>
      </c>
      <c r="J1076" s="15">
        <v>45442</v>
      </c>
      <c r="K1076" s="14" t="s">
        <v>4913</v>
      </c>
      <c r="L1076" s="16">
        <v>45438.959490740737</v>
      </c>
      <c r="M1076" s="16"/>
      <c r="N1076" s="16"/>
      <c r="O1076" s="14" t="s">
        <v>288</v>
      </c>
      <c r="P1076" s="14" t="s">
        <v>288</v>
      </c>
      <c r="Q1076" s="14" t="s">
        <v>288</v>
      </c>
      <c r="R1076" s="14" t="s">
        <v>288</v>
      </c>
      <c r="S1076" s="14" t="s">
        <v>288</v>
      </c>
      <c r="T1076" s="14" t="s">
        <v>17</v>
      </c>
      <c r="U1076" s="14" t="s">
        <v>18</v>
      </c>
      <c r="V1076" s="14" t="s">
        <v>6</v>
      </c>
      <c r="W1076" s="14" t="s">
        <v>126</v>
      </c>
      <c r="X1076" s="14" t="s">
        <v>91</v>
      </c>
      <c r="Y1076" s="14" t="s">
        <v>91</v>
      </c>
      <c r="Z1076" s="14" t="s">
        <v>91</v>
      </c>
      <c r="AA1076" s="14" t="s">
        <v>56</v>
      </c>
      <c r="AB1076" s="14" t="s">
        <v>4462</v>
      </c>
      <c r="AC1076" s="14" t="s">
        <v>8</v>
      </c>
      <c r="AD1076" s="14" t="s">
        <v>32</v>
      </c>
      <c r="AE1076" s="14" t="s">
        <v>5</v>
      </c>
      <c r="AF1076" s="14" t="s">
        <v>290</v>
      </c>
      <c r="AG1076" s="14" t="s">
        <v>291</v>
      </c>
      <c r="AH1076" s="14" t="s">
        <v>4463</v>
      </c>
      <c r="AI1076">
        <v>43134887</v>
      </c>
      <c r="AJ1076" s="16">
        <v>45438.959490740737</v>
      </c>
      <c r="AK1076">
        <v>5</v>
      </c>
      <c r="AL1076">
        <v>928.31</v>
      </c>
      <c r="AM1076">
        <v>167.09</v>
      </c>
      <c r="AN1076">
        <v>1095.4000000000001</v>
      </c>
      <c r="AO1076" s="14" t="e">
        <f>VLOOKUP(PaquetesTramos_estados_1[[#This Row],[tienda_stock]],#REF!,2,0)</f>
        <v>#REF!</v>
      </c>
      <c r="AP1076" s="18">
        <v>1.0138888888888888</v>
      </c>
      <c r="AQ1076" s="19">
        <f>IF(PaquetesTramos_estados_1[[#This Row],[estado_paquete]]="Empaquetado","listo",PaquetesTramos_estados_1[[#This Row],[pagado]]+(PaquetesTramos_estados_1[[#This Row],[Lead Time]]-1))</f>
        <v>45438.973379629628</v>
      </c>
      <c r="AR1076" s="16" t="e">
        <f ca="1">IF(PaquetesTramos_estados_1[[#This Row],[estado_paquete]]="empaquetado","listo",TEXT((DAY(TODAY())-DAY(PaquetesTramos_estados_1[[#This Row],[pagado]])),"dd")&amp;" Dias")</f>
        <v>#VALUE!</v>
      </c>
      <c r="AS10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76" s="19" t="str">
        <f t="shared" si="16"/>
        <v>23:01</v>
      </c>
    </row>
    <row r="1077" spans="1:46" x14ac:dyDescent="0.25">
      <c r="A1077" s="14" t="s">
        <v>4464</v>
      </c>
      <c r="B1077" s="14" t="s">
        <v>292</v>
      </c>
      <c r="C1077" s="14" t="s">
        <v>38</v>
      </c>
      <c r="D1077" s="14" t="s">
        <v>1</v>
      </c>
      <c r="E1077" s="14" t="s">
        <v>1</v>
      </c>
      <c r="F1077" s="14" t="s">
        <v>1</v>
      </c>
      <c r="G1077" s="14" t="s">
        <v>30</v>
      </c>
      <c r="H1077" s="14" t="s">
        <v>4465</v>
      </c>
      <c r="I1077" s="14" t="s">
        <v>288</v>
      </c>
      <c r="J1077" s="15">
        <v>45441</v>
      </c>
      <c r="K1077" s="14" t="s">
        <v>4466</v>
      </c>
      <c r="L1077" s="16">
        <v>45439.034826388888</v>
      </c>
      <c r="M1077" s="16">
        <v>45440.310543981483</v>
      </c>
      <c r="N1077" s="16"/>
      <c r="O1077" s="14" t="s">
        <v>288</v>
      </c>
      <c r="P1077" s="14" t="s">
        <v>288</v>
      </c>
      <c r="Q1077" s="14" t="s">
        <v>288</v>
      </c>
      <c r="R1077" s="14" t="s">
        <v>288</v>
      </c>
      <c r="S1077" s="14" t="s">
        <v>288</v>
      </c>
      <c r="T1077" s="14" t="s">
        <v>292</v>
      </c>
      <c r="U1077" s="14" t="s">
        <v>41</v>
      </c>
      <c r="V1077" s="14" t="s">
        <v>6</v>
      </c>
      <c r="W1077" s="14" t="s">
        <v>38</v>
      </c>
      <c r="X1077" s="14" t="s">
        <v>1</v>
      </c>
      <c r="Y1077" s="14" t="s">
        <v>1</v>
      </c>
      <c r="Z1077" s="14" t="s">
        <v>1</v>
      </c>
      <c r="AA1077" s="14" t="s">
        <v>7</v>
      </c>
      <c r="AB1077" s="14" t="s">
        <v>4467</v>
      </c>
      <c r="AC1077" s="14" t="s">
        <v>8</v>
      </c>
      <c r="AD1077" s="14" t="s">
        <v>88</v>
      </c>
      <c r="AE1077" s="14" t="s">
        <v>5</v>
      </c>
      <c r="AF1077" s="14" t="s">
        <v>290</v>
      </c>
      <c r="AG1077" s="14" t="s">
        <v>291</v>
      </c>
      <c r="AH1077" s="14" t="s">
        <v>4468</v>
      </c>
      <c r="AI1077">
        <v>41219526</v>
      </c>
      <c r="AJ1077" s="16">
        <v>45439.034826388888</v>
      </c>
      <c r="AK1077">
        <v>3</v>
      </c>
      <c r="AL1077">
        <v>25.76</v>
      </c>
      <c r="AM1077">
        <v>4.6399999999999997</v>
      </c>
      <c r="AN1077">
        <v>30.4</v>
      </c>
      <c r="AO1077" s="14" t="e">
        <f>VLOOKUP(PaquetesTramos_estados_1[[#This Row],[tienda_stock]],#REF!,2,0)</f>
        <v>#REF!</v>
      </c>
      <c r="AP1077" s="18">
        <v>1.0138888888888888</v>
      </c>
      <c r="AQ1077" s="19" t="str">
        <f>IF(PaquetesTramos_estados_1[[#This Row],[estado_paquete]]="Empaquetado","listo",PaquetesTramos_estados_1[[#This Row],[pagado]]+(PaquetesTramos_estados_1[[#This Row],[Lead Time]]-1))</f>
        <v>listo</v>
      </c>
      <c r="AR1077" s="16" t="str">
        <f ca="1">IF(PaquetesTramos_estados_1[[#This Row],[estado_paquete]]="empaquetado","listo",TEXT((DAY(TODAY())-DAY(PaquetesTramos_estados_1[[#This Row],[pagado]])),"dd")&amp;" Dias")</f>
        <v>listo</v>
      </c>
      <c r="AS1077" s="14" t="str">
        <f ca="1">IF(PaquetesTramos_estados_1[[#This Row],[estado_paquete]]="Empaquetado","listo",IF(NOW()&lt;PaquetesTramos_estados_1[[#This Row],[TimeLimite]],"Dentro de Tiempo","Fuera de Tiempo"))</f>
        <v>listo</v>
      </c>
      <c r="AT1077" s="19" t="str">
        <f t="shared" si="16"/>
        <v>00:50</v>
      </c>
    </row>
    <row r="1078" spans="1:46" x14ac:dyDescent="0.25">
      <c r="A1078" s="14" t="s">
        <v>4469</v>
      </c>
      <c r="B1078" s="14" t="s">
        <v>20</v>
      </c>
      <c r="C1078" s="14" t="s">
        <v>288</v>
      </c>
      <c r="D1078" s="14" t="s">
        <v>29</v>
      </c>
      <c r="E1078" s="14" t="s">
        <v>4470</v>
      </c>
      <c r="F1078" s="14" t="s">
        <v>4470</v>
      </c>
      <c r="G1078" s="14" t="s">
        <v>30</v>
      </c>
      <c r="H1078" s="14" t="s">
        <v>288</v>
      </c>
      <c r="I1078" s="14" t="s">
        <v>288</v>
      </c>
      <c r="J1078" s="15">
        <v>45442</v>
      </c>
      <c r="K1078" s="14" t="s">
        <v>4471</v>
      </c>
      <c r="L1078" s="16">
        <v>45439.614259259259</v>
      </c>
      <c r="M1078" s="16"/>
      <c r="N1078" s="16"/>
      <c r="O1078" s="14" t="s">
        <v>288</v>
      </c>
      <c r="P1078" s="14" t="s">
        <v>288</v>
      </c>
      <c r="Q1078" s="14" t="s">
        <v>288</v>
      </c>
      <c r="R1078" s="14" t="s">
        <v>288</v>
      </c>
      <c r="S1078" s="14" t="s">
        <v>288</v>
      </c>
      <c r="T1078" s="14" t="s">
        <v>20</v>
      </c>
      <c r="U1078" s="14" t="s">
        <v>5</v>
      </c>
      <c r="V1078" s="14" t="s">
        <v>87</v>
      </c>
      <c r="W1078" s="14" t="s">
        <v>288</v>
      </c>
      <c r="X1078" s="14" t="s">
        <v>288</v>
      </c>
      <c r="Y1078" s="14" t="s">
        <v>288</v>
      </c>
      <c r="Z1078" s="14" t="s">
        <v>288</v>
      </c>
      <c r="AA1078" s="14" t="s">
        <v>56</v>
      </c>
      <c r="AB1078" s="14" t="s">
        <v>4472</v>
      </c>
      <c r="AC1078" s="14" t="s">
        <v>8</v>
      </c>
      <c r="AD1078" s="14" t="s">
        <v>32</v>
      </c>
      <c r="AE1078" s="14" t="s">
        <v>5</v>
      </c>
      <c r="AF1078" s="14" t="s">
        <v>290</v>
      </c>
      <c r="AG1078" s="14" t="s">
        <v>291</v>
      </c>
      <c r="AH1078" s="14" t="s">
        <v>4473</v>
      </c>
      <c r="AI1078">
        <v>3499785</v>
      </c>
      <c r="AJ1078" s="16">
        <v>45439.614259259259</v>
      </c>
      <c r="AK1078">
        <v>4</v>
      </c>
      <c r="AL1078">
        <v>340.84</v>
      </c>
      <c r="AM1078">
        <v>61.36</v>
      </c>
      <c r="AN1078">
        <v>402.2</v>
      </c>
      <c r="AO1078" s="14" t="e">
        <f>VLOOKUP(PaquetesTramos_estados_1[[#This Row],[tienda_stock]],#REF!,2,0)</f>
        <v>#REF!</v>
      </c>
      <c r="AP1078" s="18">
        <v>1.0138888888888888</v>
      </c>
      <c r="AQ1078" s="19">
        <f>IF(PaquetesTramos_estados_1[[#This Row],[estado_paquete]]="Empaquetado","listo",PaquetesTramos_estados_1[[#This Row],[pagado]]+(PaquetesTramos_estados_1[[#This Row],[Lead Time]]-1))</f>
        <v>45439.628148148149</v>
      </c>
      <c r="AR1078" s="16" t="e">
        <f ca="1">IF(PaquetesTramos_estados_1[[#This Row],[estado_paquete]]="empaquetado","listo",TEXT((DAY(TODAY())-DAY(PaquetesTramos_estados_1[[#This Row],[pagado]])),"dd")&amp;" Dias")</f>
        <v>#VALUE!</v>
      </c>
      <c r="AS10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78" s="19" t="str">
        <f t="shared" si="16"/>
        <v>14:44</v>
      </c>
    </row>
    <row r="1079" spans="1:46" x14ac:dyDescent="0.25">
      <c r="A1079" s="14" t="s">
        <v>4474</v>
      </c>
      <c r="B1079" s="14" t="s">
        <v>292</v>
      </c>
      <c r="C1079" s="14" t="s">
        <v>0</v>
      </c>
      <c r="D1079" s="14" t="s">
        <v>1</v>
      </c>
      <c r="E1079" s="14" t="s">
        <v>1</v>
      </c>
      <c r="F1079" s="14" t="s">
        <v>2</v>
      </c>
      <c r="G1079" s="14" t="s">
        <v>399</v>
      </c>
      <c r="H1079" s="14" t="s">
        <v>288</v>
      </c>
      <c r="I1079" s="14" t="s">
        <v>288</v>
      </c>
      <c r="J1079" s="15">
        <v>45440</v>
      </c>
      <c r="K1079" s="14" t="s">
        <v>4475</v>
      </c>
      <c r="L1079" s="16">
        <v>45439.674317129633</v>
      </c>
      <c r="M1079" s="16">
        <v>45440.157002314816</v>
      </c>
      <c r="N1079" s="16"/>
      <c r="O1079" s="14" t="s">
        <v>288</v>
      </c>
      <c r="P1079" s="14" t="s">
        <v>288</v>
      </c>
      <c r="Q1079" s="14" t="s">
        <v>288</v>
      </c>
      <c r="R1079" s="14" t="s">
        <v>288</v>
      </c>
      <c r="S1079" s="14" t="s">
        <v>288</v>
      </c>
      <c r="T1079" s="14" t="s">
        <v>292</v>
      </c>
      <c r="U1079" s="14" t="s">
        <v>5</v>
      </c>
      <c r="V1079" s="14" t="s">
        <v>6</v>
      </c>
      <c r="W1079" s="14" t="s">
        <v>0</v>
      </c>
      <c r="X1079" s="14" t="s">
        <v>1</v>
      </c>
      <c r="Y1079" s="14" t="s">
        <v>1</v>
      </c>
      <c r="Z1079" s="14" t="s">
        <v>2</v>
      </c>
      <c r="AA1079" s="14" t="s">
        <v>7</v>
      </c>
      <c r="AB1079" s="14" t="s">
        <v>4476</v>
      </c>
      <c r="AC1079" s="14" t="s">
        <v>8</v>
      </c>
      <c r="AD1079" s="14" t="s">
        <v>88</v>
      </c>
      <c r="AE1079" s="14" t="s">
        <v>5</v>
      </c>
      <c r="AF1079" s="14" t="s">
        <v>290</v>
      </c>
      <c r="AG1079" s="14" t="s">
        <v>291</v>
      </c>
      <c r="AH1079" s="14" t="s">
        <v>4477</v>
      </c>
      <c r="AI1079">
        <v>10007193</v>
      </c>
      <c r="AJ1079" s="16">
        <v>45439.674317129633</v>
      </c>
      <c r="AK1079">
        <v>2</v>
      </c>
      <c r="AL1079">
        <v>131.19</v>
      </c>
      <c r="AM1079">
        <v>23.61</v>
      </c>
      <c r="AN1079">
        <v>154.80000000000001</v>
      </c>
      <c r="AO1079" s="14" t="e">
        <f>VLOOKUP(PaquetesTramos_estados_1[[#This Row],[tienda_stock]],#REF!,2,0)</f>
        <v>#REF!</v>
      </c>
      <c r="AP1079" s="18">
        <v>1.0138888888888888</v>
      </c>
      <c r="AQ1079" s="19" t="str">
        <f>IF(PaquetesTramos_estados_1[[#This Row],[estado_paquete]]="Empaquetado","listo",PaquetesTramos_estados_1[[#This Row],[pagado]]+(PaquetesTramos_estados_1[[#This Row],[Lead Time]]-1))</f>
        <v>listo</v>
      </c>
      <c r="AR1079" s="16" t="str">
        <f ca="1">IF(PaquetesTramos_estados_1[[#This Row],[estado_paquete]]="empaquetado","listo",TEXT((DAY(TODAY())-DAY(PaquetesTramos_estados_1[[#This Row],[pagado]])),"dd")&amp;" Dias")</f>
        <v>listo</v>
      </c>
      <c r="AS1079" s="14" t="str">
        <f ca="1">IF(PaquetesTramos_estados_1[[#This Row],[estado_paquete]]="Empaquetado","listo",IF(NOW()&lt;PaquetesTramos_estados_1[[#This Row],[TimeLimite]],"Dentro de Tiempo","Fuera de Tiempo"))</f>
        <v>listo</v>
      </c>
      <c r="AT1079" s="19" t="str">
        <f t="shared" si="16"/>
        <v>16:11</v>
      </c>
    </row>
    <row r="1080" spans="1:46" x14ac:dyDescent="0.25">
      <c r="A1080" s="14" t="s">
        <v>4439</v>
      </c>
      <c r="B1080" s="14" t="s">
        <v>20</v>
      </c>
      <c r="C1080" s="14" t="s">
        <v>95</v>
      </c>
      <c r="D1080" s="14" t="s">
        <v>96</v>
      </c>
      <c r="E1080" s="14" t="s">
        <v>97</v>
      </c>
      <c r="F1080" s="14" t="s">
        <v>98</v>
      </c>
      <c r="G1080" s="14" t="s">
        <v>35</v>
      </c>
      <c r="H1080" s="14" t="s">
        <v>288</v>
      </c>
      <c r="I1080" s="14" t="s">
        <v>288</v>
      </c>
      <c r="J1080" s="15">
        <v>45444</v>
      </c>
      <c r="K1080" s="14" t="s">
        <v>4440</v>
      </c>
      <c r="L1080" s="16">
        <v>45439.81422453704</v>
      </c>
      <c r="M1080" s="16"/>
      <c r="N1080" s="16"/>
      <c r="O1080" s="14" t="s">
        <v>288</v>
      </c>
      <c r="P1080" s="14" t="s">
        <v>288</v>
      </c>
      <c r="Q1080" s="14" t="s">
        <v>288</v>
      </c>
      <c r="R1080" s="14" t="s">
        <v>288</v>
      </c>
      <c r="S1080" s="14" t="s">
        <v>288</v>
      </c>
      <c r="T1080" s="14" t="s">
        <v>20</v>
      </c>
      <c r="U1080" s="14" t="s">
        <v>5</v>
      </c>
      <c r="V1080" s="14" t="s">
        <v>6</v>
      </c>
      <c r="W1080" s="14" t="s">
        <v>95</v>
      </c>
      <c r="X1080" s="14" t="s">
        <v>96</v>
      </c>
      <c r="Y1080" s="14" t="s">
        <v>97</v>
      </c>
      <c r="Z1080" s="14" t="s">
        <v>98</v>
      </c>
      <c r="AA1080" s="14" t="s">
        <v>7</v>
      </c>
      <c r="AB1080" s="14" t="s">
        <v>3845</v>
      </c>
      <c r="AC1080" s="14" t="s">
        <v>8</v>
      </c>
      <c r="AD1080" s="14" t="s">
        <v>32</v>
      </c>
      <c r="AE1080" s="14" t="s">
        <v>5</v>
      </c>
      <c r="AF1080" s="14" t="s">
        <v>290</v>
      </c>
      <c r="AG1080" s="14" t="s">
        <v>291</v>
      </c>
      <c r="AH1080" s="14" t="s">
        <v>3846</v>
      </c>
      <c r="AI1080">
        <v>70900804</v>
      </c>
      <c r="AJ1080" s="16">
        <v>45439.81422453704</v>
      </c>
      <c r="AK1080">
        <v>6</v>
      </c>
      <c r="AL1080">
        <v>342.87</v>
      </c>
      <c r="AM1080">
        <v>61.73</v>
      </c>
      <c r="AN1080">
        <v>404.6</v>
      </c>
      <c r="AO1080" s="14" t="e">
        <f>VLOOKUP(PaquetesTramos_estados_1[[#This Row],[tienda_stock]],#REF!,2,0)</f>
        <v>#REF!</v>
      </c>
      <c r="AP1080" s="18">
        <v>1.0138888888888888</v>
      </c>
      <c r="AQ1080" s="19">
        <f>IF(PaquetesTramos_estados_1[[#This Row],[estado_paquete]]="Empaquetado","listo",PaquetesTramos_estados_1[[#This Row],[pagado]]+(PaquetesTramos_estados_1[[#This Row],[Lead Time]]-1))</f>
        <v>45439.82811342593</v>
      </c>
      <c r="AR1080" s="16" t="e">
        <f ca="1">IF(PaquetesTramos_estados_1[[#This Row],[estado_paquete]]="empaquetado","listo",TEXT((DAY(TODAY())-DAY(PaquetesTramos_estados_1[[#This Row],[pagado]])),"dd")&amp;" Dias")</f>
        <v>#VALUE!</v>
      </c>
      <c r="AS10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80" s="19" t="str">
        <f t="shared" si="16"/>
        <v>19:32</v>
      </c>
    </row>
    <row r="1081" spans="1:46" x14ac:dyDescent="0.25">
      <c r="A1081" s="14" t="s">
        <v>4441</v>
      </c>
      <c r="B1081" s="14" t="s">
        <v>292</v>
      </c>
      <c r="C1081" s="14" t="s">
        <v>288</v>
      </c>
      <c r="D1081" s="14" t="s">
        <v>1</v>
      </c>
      <c r="E1081" s="14" t="s">
        <v>1</v>
      </c>
      <c r="F1081" s="14" t="s">
        <v>23</v>
      </c>
      <c r="G1081" s="14" t="s">
        <v>89</v>
      </c>
      <c r="H1081" s="14" t="s">
        <v>288</v>
      </c>
      <c r="I1081" s="14" t="s">
        <v>288</v>
      </c>
      <c r="J1081" s="15">
        <v>45440</v>
      </c>
      <c r="K1081" s="14" t="s">
        <v>4442</v>
      </c>
      <c r="L1081" s="16">
        <v>45439.821886574071</v>
      </c>
      <c r="M1081" s="16">
        <v>45440.170949074076</v>
      </c>
      <c r="N1081" s="16"/>
      <c r="O1081" s="14" t="s">
        <v>288</v>
      </c>
      <c r="P1081" s="14" t="s">
        <v>288</v>
      </c>
      <c r="Q1081" s="14" t="s">
        <v>288</v>
      </c>
      <c r="R1081" s="14" t="s">
        <v>288</v>
      </c>
      <c r="S1081" s="14" t="s">
        <v>288</v>
      </c>
      <c r="T1081" s="14" t="s">
        <v>292</v>
      </c>
      <c r="U1081" s="14" t="s">
        <v>5</v>
      </c>
      <c r="V1081" s="14" t="s">
        <v>87</v>
      </c>
      <c r="W1081" s="14" t="s">
        <v>288</v>
      </c>
      <c r="X1081" s="14" t="s">
        <v>288</v>
      </c>
      <c r="Y1081" s="14" t="s">
        <v>288</v>
      </c>
      <c r="Z1081" s="14" t="s">
        <v>288</v>
      </c>
      <c r="AA1081" s="14" t="s">
        <v>56</v>
      </c>
      <c r="AB1081" s="14" t="s">
        <v>3849</v>
      </c>
      <c r="AC1081" s="14" t="s">
        <v>8</v>
      </c>
      <c r="AD1081" s="14" t="s">
        <v>88</v>
      </c>
      <c r="AE1081" s="14" t="s">
        <v>5</v>
      </c>
      <c r="AF1081" s="14" t="s">
        <v>290</v>
      </c>
      <c r="AG1081" s="14" t="s">
        <v>291</v>
      </c>
      <c r="AH1081" s="14" t="s">
        <v>3850</v>
      </c>
      <c r="AI1081">
        <v>75402149</v>
      </c>
      <c r="AJ1081" s="16">
        <v>45439.821886574071</v>
      </c>
      <c r="AK1081">
        <v>2</v>
      </c>
      <c r="AL1081">
        <v>232.37</v>
      </c>
      <c r="AM1081">
        <v>41.83</v>
      </c>
      <c r="AN1081">
        <v>274.2</v>
      </c>
      <c r="AO1081" s="14" t="e">
        <f>VLOOKUP(PaquetesTramos_estados_1[[#This Row],[tienda_stock]],#REF!,2,0)</f>
        <v>#REF!</v>
      </c>
      <c r="AP1081" s="18">
        <v>1.0138888888888888</v>
      </c>
      <c r="AQ1081" s="19" t="str">
        <f>IF(PaquetesTramos_estados_1[[#This Row],[estado_paquete]]="Empaquetado","listo",PaquetesTramos_estados_1[[#This Row],[pagado]]+(PaquetesTramos_estados_1[[#This Row],[Lead Time]]-1))</f>
        <v>listo</v>
      </c>
      <c r="AR1081" s="16" t="str">
        <f ca="1">IF(PaquetesTramos_estados_1[[#This Row],[estado_paquete]]="empaquetado","listo",TEXT((DAY(TODAY())-DAY(PaquetesTramos_estados_1[[#This Row],[pagado]])),"dd")&amp;" Dias")</f>
        <v>listo</v>
      </c>
      <c r="AS1081" s="14" t="str">
        <f ca="1">IF(PaquetesTramos_estados_1[[#This Row],[estado_paquete]]="Empaquetado","listo",IF(NOW()&lt;PaquetesTramos_estados_1[[#This Row],[TimeLimite]],"Dentro de Tiempo","Fuera de Tiempo"))</f>
        <v>listo</v>
      </c>
      <c r="AT1081" s="19" t="str">
        <f t="shared" si="16"/>
        <v>19:43</v>
      </c>
    </row>
    <row r="1082" spans="1:46" x14ac:dyDescent="0.25">
      <c r="A1082" s="14" t="s">
        <v>4443</v>
      </c>
      <c r="B1082" s="14" t="s">
        <v>17</v>
      </c>
      <c r="C1082" s="14" t="s">
        <v>5</v>
      </c>
      <c r="D1082" s="14" t="s">
        <v>1</v>
      </c>
      <c r="E1082" s="14" t="s">
        <v>1</v>
      </c>
      <c r="F1082" s="14" t="s">
        <v>19</v>
      </c>
      <c r="G1082" s="14" t="s">
        <v>3</v>
      </c>
      <c r="H1082" s="14" t="s">
        <v>288</v>
      </c>
      <c r="I1082" s="14" t="s">
        <v>288</v>
      </c>
      <c r="J1082" s="15">
        <v>45440</v>
      </c>
      <c r="K1082" s="14" t="s">
        <v>4444</v>
      </c>
      <c r="L1082" s="16">
        <v>45439.84652777778</v>
      </c>
      <c r="M1082" s="16"/>
      <c r="N1082" s="16"/>
      <c r="O1082" s="14" t="s">
        <v>288</v>
      </c>
      <c r="P1082" s="14" t="s">
        <v>288</v>
      </c>
      <c r="Q1082" s="14" t="s">
        <v>288</v>
      </c>
      <c r="R1082" s="14" t="s">
        <v>288</v>
      </c>
      <c r="S1082" s="14" t="s">
        <v>288</v>
      </c>
      <c r="T1082" s="14" t="s">
        <v>17</v>
      </c>
      <c r="U1082" s="14" t="s">
        <v>75</v>
      </c>
      <c r="V1082" s="14" t="s">
        <v>6</v>
      </c>
      <c r="W1082" s="14" t="s">
        <v>160</v>
      </c>
      <c r="X1082" s="14" t="s">
        <v>147</v>
      </c>
      <c r="Y1082" s="14" t="s">
        <v>148</v>
      </c>
      <c r="Z1082" s="14" t="s">
        <v>147</v>
      </c>
      <c r="AA1082" s="14" t="s">
        <v>7</v>
      </c>
      <c r="AB1082" s="14" t="s">
        <v>4445</v>
      </c>
      <c r="AC1082" s="14" t="s">
        <v>8</v>
      </c>
      <c r="AD1082" s="14" t="s">
        <v>10</v>
      </c>
      <c r="AE1082" s="14" t="s">
        <v>160</v>
      </c>
      <c r="AF1082" s="14" t="s">
        <v>290</v>
      </c>
      <c r="AG1082" s="14" t="s">
        <v>291</v>
      </c>
      <c r="AH1082" s="14" t="s">
        <v>4446</v>
      </c>
      <c r="AI1082">
        <v>45234558</v>
      </c>
      <c r="AJ1082" s="16">
        <v>45439.84652777778</v>
      </c>
      <c r="AK1082">
        <v>1</v>
      </c>
      <c r="AL1082">
        <v>43.9</v>
      </c>
      <c r="AM1082">
        <v>7.9</v>
      </c>
      <c r="AN1082">
        <v>51.8</v>
      </c>
      <c r="AO1082" s="14" t="e">
        <f>VLOOKUP(PaquetesTramos_estados_1[[#This Row],[tienda_stock]],#REF!,2,0)</f>
        <v>#REF!</v>
      </c>
      <c r="AP1082" s="18">
        <v>1.0138888888888888</v>
      </c>
      <c r="AQ1082" s="19">
        <f>IF(PaquetesTramos_estados_1[[#This Row],[estado_paquete]]="Empaquetado","listo",PaquetesTramos_estados_1[[#This Row],[pagado]]+(PaquetesTramos_estados_1[[#This Row],[Lead Time]]-1))</f>
        <v>45439.86041666667</v>
      </c>
      <c r="AR1082" s="16" t="e">
        <f ca="1">IF(PaquetesTramos_estados_1[[#This Row],[estado_paquete]]="empaquetado","listo",TEXT((DAY(TODAY())-DAY(PaquetesTramos_estados_1[[#This Row],[pagado]])),"dd")&amp;" Dias")</f>
        <v>#VALUE!</v>
      </c>
      <c r="AS10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82" s="19" t="str">
        <f t="shared" si="16"/>
        <v>20:19</v>
      </c>
    </row>
    <row r="1083" spans="1:46" x14ac:dyDescent="0.25">
      <c r="A1083" s="14" t="s">
        <v>4498</v>
      </c>
      <c r="B1083" s="14" t="s">
        <v>292</v>
      </c>
      <c r="C1083" s="14" t="s">
        <v>0</v>
      </c>
      <c r="D1083" s="14" t="s">
        <v>1</v>
      </c>
      <c r="E1083" s="14" t="s">
        <v>1</v>
      </c>
      <c r="F1083" s="14" t="s">
        <v>2</v>
      </c>
      <c r="G1083" s="14" t="s">
        <v>399</v>
      </c>
      <c r="H1083" s="14" t="s">
        <v>288</v>
      </c>
      <c r="I1083" s="14" t="s">
        <v>288</v>
      </c>
      <c r="J1083" s="15">
        <v>45440</v>
      </c>
      <c r="K1083" s="14" t="s">
        <v>4499</v>
      </c>
      <c r="L1083" s="16">
        <v>45439.850729166668</v>
      </c>
      <c r="M1083" s="16">
        <v>45440.167199074072</v>
      </c>
      <c r="N1083" s="16"/>
      <c r="O1083" s="14" t="s">
        <v>288</v>
      </c>
      <c r="P1083" s="14" t="s">
        <v>288</v>
      </c>
      <c r="Q1083" s="14" t="s">
        <v>288</v>
      </c>
      <c r="R1083" s="14" t="s">
        <v>288</v>
      </c>
      <c r="S1083" s="14" t="s">
        <v>288</v>
      </c>
      <c r="T1083" s="14" t="s">
        <v>292</v>
      </c>
      <c r="U1083" s="14" t="s">
        <v>5</v>
      </c>
      <c r="V1083" s="14" t="s">
        <v>6</v>
      </c>
      <c r="W1083" s="14" t="s">
        <v>0</v>
      </c>
      <c r="X1083" s="14" t="s">
        <v>1</v>
      </c>
      <c r="Y1083" s="14" t="s">
        <v>1</v>
      </c>
      <c r="Z1083" s="14" t="s">
        <v>2</v>
      </c>
      <c r="AA1083" s="14" t="s">
        <v>7</v>
      </c>
      <c r="AB1083" s="14" t="s">
        <v>4500</v>
      </c>
      <c r="AC1083" s="14" t="s">
        <v>8</v>
      </c>
      <c r="AD1083" s="14" t="s">
        <v>27</v>
      </c>
      <c r="AE1083" s="14" t="s">
        <v>5</v>
      </c>
      <c r="AF1083" s="14" t="s">
        <v>290</v>
      </c>
      <c r="AG1083" s="14" t="s">
        <v>291</v>
      </c>
      <c r="AH1083" s="14" t="s">
        <v>4501</v>
      </c>
      <c r="AI1083">
        <v>29688858</v>
      </c>
      <c r="AJ1083" s="16">
        <v>45439.850729166668</v>
      </c>
      <c r="AK1083">
        <v>2</v>
      </c>
      <c r="AL1083">
        <v>274.33</v>
      </c>
      <c r="AM1083">
        <v>49.37</v>
      </c>
      <c r="AN1083">
        <v>323.7</v>
      </c>
      <c r="AO1083" s="14" t="e">
        <f>VLOOKUP(PaquetesTramos_estados_1[[#This Row],[tienda_stock]],#REF!,2,0)</f>
        <v>#REF!</v>
      </c>
      <c r="AP1083" s="18">
        <v>1.0138888888888888</v>
      </c>
      <c r="AQ1083" s="19" t="str">
        <f>IF(PaquetesTramos_estados_1[[#This Row],[estado_paquete]]="Empaquetado","listo",PaquetesTramos_estados_1[[#This Row],[pagado]]+(PaquetesTramos_estados_1[[#This Row],[Lead Time]]-1))</f>
        <v>listo</v>
      </c>
      <c r="AR1083" s="16" t="str">
        <f ca="1">IF(PaquetesTramos_estados_1[[#This Row],[estado_paquete]]="empaquetado","listo",TEXT((DAY(TODAY())-DAY(PaquetesTramos_estados_1[[#This Row],[pagado]])),"dd")&amp;" Dias")</f>
        <v>listo</v>
      </c>
      <c r="AS1083" s="14" t="str">
        <f ca="1">IF(PaquetesTramos_estados_1[[#This Row],[estado_paquete]]="Empaquetado","listo",IF(NOW()&lt;PaquetesTramos_estados_1[[#This Row],[TimeLimite]],"Dentro de Tiempo","Fuera de Tiempo"))</f>
        <v>listo</v>
      </c>
      <c r="AT1083" s="19" t="str">
        <f t="shared" si="16"/>
        <v>20:25</v>
      </c>
    </row>
    <row r="1084" spans="1:46" x14ac:dyDescent="0.25">
      <c r="A1084" s="14" t="s">
        <v>4502</v>
      </c>
      <c r="B1084" s="14" t="s">
        <v>17</v>
      </c>
      <c r="C1084" s="14" t="s">
        <v>5</v>
      </c>
      <c r="D1084" s="14" t="s">
        <v>1</v>
      </c>
      <c r="E1084" s="14" t="s">
        <v>1</v>
      </c>
      <c r="F1084" s="14" t="s">
        <v>19</v>
      </c>
      <c r="G1084" s="14" t="s">
        <v>3</v>
      </c>
      <c r="H1084" s="14" t="s">
        <v>288</v>
      </c>
      <c r="I1084" s="14" t="s">
        <v>288</v>
      </c>
      <c r="J1084" s="15">
        <v>45443</v>
      </c>
      <c r="K1084" s="14" t="s">
        <v>4503</v>
      </c>
      <c r="L1084" s="16">
        <v>45439.899780092594</v>
      </c>
      <c r="M1084" s="16"/>
      <c r="N1084" s="16"/>
      <c r="O1084" s="14" t="s">
        <v>288</v>
      </c>
      <c r="P1084" s="14" t="s">
        <v>288</v>
      </c>
      <c r="Q1084" s="14" t="s">
        <v>288</v>
      </c>
      <c r="R1084" s="14" t="s">
        <v>288</v>
      </c>
      <c r="S1084" s="14" t="s">
        <v>288</v>
      </c>
      <c r="T1084" s="14" t="s">
        <v>17</v>
      </c>
      <c r="U1084" s="14" t="s">
        <v>18</v>
      </c>
      <c r="V1084" s="14" t="s">
        <v>6</v>
      </c>
      <c r="W1084" s="14" t="s">
        <v>34</v>
      </c>
      <c r="X1084" s="14" t="s">
        <v>64</v>
      </c>
      <c r="Y1084" s="14" t="s">
        <v>112</v>
      </c>
      <c r="Z1084" s="14" t="s">
        <v>112</v>
      </c>
      <c r="AA1084" s="14" t="s">
        <v>7</v>
      </c>
      <c r="AB1084" s="14" t="s">
        <v>4504</v>
      </c>
      <c r="AC1084" s="14" t="s">
        <v>8</v>
      </c>
      <c r="AD1084" s="14" t="s">
        <v>88</v>
      </c>
      <c r="AE1084" s="14" t="s">
        <v>5</v>
      </c>
      <c r="AF1084" s="14" t="s">
        <v>290</v>
      </c>
      <c r="AG1084" s="14" t="s">
        <v>291</v>
      </c>
      <c r="AH1084" s="14" t="s">
        <v>4505</v>
      </c>
      <c r="AI1084">
        <v>41682248</v>
      </c>
      <c r="AJ1084" s="16">
        <v>45439.899780092594</v>
      </c>
      <c r="AK1084">
        <v>1</v>
      </c>
      <c r="AL1084">
        <v>88.81</v>
      </c>
      <c r="AM1084">
        <v>15.99</v>
      </c>
      <c r="AN1084">
        <v>104.8</v>
      </c>
      <c r="AO1084" s="14" t="e">
        <f>VLOOKUP(PaquetesTramos_estados_1[[#This Row],[tienda_stock]],#REF!,2,0)</f>
        <v>#REF!</v>
      </c>
      <c r="AP1084" s="18">
        <v>1.0138888888888888</v>
      </c>
      <c r="AQ1084" s="19">
        <f>IF(PaquetesTramos_estados_1[[#This Row],[estado_paquete]]="Empaquetado","listo",PaquetesTramos_estados_1[[#This Row],[pagado]]+(PaquetesTramos_estados_1[[#This Row],[Lead Time]]-1))</f>
        <v>45439.913668981484</v>
      </c>
      <c r="AR1084" s="16" t="e">
        <f ca="1">IF(PaquetesTramos_estados_1[[#This Row],[estado_paquete]]="empaquetado","listo",TEXT((DAY(TODAY())-DAY(PaquetesTramos_estados_1[[#This Row],[pagado]])),"dd")&amp;" Dias")</f>
        <v>#VALUE!</v>
      </c>
      <c r="AS108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84" s="19" t="str">
        <f t="shared" si="16"/>
        <v>21:35</v>
      </c>
    </row>
    <row r="1085" spans="1:46" x14ac:dyDescent="0.25">
      <c r="A1085" s="14" t="s">
        <v>4506</v>
      </c>
      <c r="B1085" s="14" t="s">
        <v>17</v>
      </c>
      <c r="C1085" s="14" t="s">
        <v>5</v>
      </c>
      <c r="D1085" s="14" t="s">
        <v>1</v>
      </c>
      <c r="E1085" s="14" t="s">
        <v>1</v>
      </c>
      <c r="F1085" s="14" t="s">
        <v>19</v>
      </c>
      <c r="G1085" s="14" t="s">
        <v>3</v>
      </c>
      <c r="H1085" s="14" t="s">
        <v>288</v>
      </c>
      <c r="I1085" s="14" t="s">
        <v>288</v>
      </c>
      <c r="J1085" s="15">
        <v>45440</v>
      </c>
      <c r="K1085" s="14" t="s">
        <v>4507</v>
      </c>
      <c r="L1085" s="16">
        <v>45439.904479166667</v>
      </c>
      <c r="M1085" s="16"/>
      <c r="N1085" s="16"/>
      <c r="O1085" s="14" t="s">
        <v>288</v>
      </c>
      <c r="P1085" s="14" t="s">
        <v>288</v>
      </c>
      <c r="Q1085" s="14" t="s">
        <v>288</v>
      </c>
      <c r="R1085" s="14" t="s">
        <v>288</v>
      </c>
      <c r="S1085" s="14" t="s">
        <v>288</v>
      </c>
      <c r="T1085" s="14" t="s">
        <v>17</v>
      </c>
      <c r="U1085" s="14" t="s">
        <v>75</v>
      </c>
      <c r="V1085" s="14" t="s">
        <v>87</v>
      </c>
      <c r="W1085" s="14" t="s">
        <v>288</v>
      </c>
      <c r="X1085" s="14" t="s">
        <v>288</v>
      </c>
      <c r="Y1085" s="14" t="s">
        <v>288</v>
      </c>
      <c r="Z1085" s="14" t="s">
        <v>288</v>
      </c>
      <c r="AA1085" s="14" t="s">
        <v>56</v>
      </c>
      <c r="AB1085" s="14" t="s">
        <v>3853</v>
      </c>
      <c r="AC1085" s="14" t="s">
        <v>8</v>
      </c>
      <c r="AD1085" s="14" t="s">
        <v>93</v>
      </c>
      <c r="AE1085" s="14" t="s">
        <v>5</v>
      </c>
      <c r="AF1085" s="14" t="s">
        <v>290</v>
      </c>
      <c r="AG1085" s="14" t="s">
        <v>291</v>
      </c>
      <c r="AH1085" s="14" t="s">
        <v>3854</v>
      </c>
      <c r="AI1085">
        <v>40640312</v>
      </c>
      <c r="AJ1085" s="16">
        <v>45439.904479166667</v>
      </c>
      <c r="AK1085">
        <v>4</v>
      </c>
      <c r="AL1085">
        <v>47.04</v>
      </c>
      <c r="AM1085">
        <v>8.4600000000000009</v>
      </c>
      <c r="AN1085">
        <v>55.5</v>
      </c>
      <c r="AO1085" s="14" t="e">
        <f>VLOOKUP(PaquetesTramos_estados_1[[#This Row],[tienda_stock]],#REF!,2,0)</f>
        <v>#REF!</v>
      </c>
      <c r="AP1085" s="18">
        <v>1.0138888888888888</v>
      </c>
      <c r="AQ1085" s="19">
        <f>IF(PaquetesTramos_estados_1[[#This Row],[estado_paquete]]="Empaquetado","listo",PaquetesTramos_estados_1[[#This Row],[pagado]]+(PaquetesTramos_estados_1[[#This Row],[Lead Time]]-1))</f>
        <v>45439.918368055558</v>
      </c>
      <c r="AR1085" s="16" t="e">
        <f ca="1">IF(PaquetesTramos_estados_1[[#This Row],[estado_paquete]]="empaquetado","listo",TEXT((DAY(TODAY())-DAY(PaquetesTramos_estados_1[[#This Row],[pagado]])),"dd")&amp;" Dias")</f>
        <v>#VALUE!</v>
      </c>
      <c r="AS10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85" s="19" t="str">
        <f t="shared" si="16"/>
        <v>21:42</v>
      </c>
    </row>
    <row r="1086" spans="1:46" x14ac:dyDescent="0.25">
      <c r="A1086" s="14" t="s">
        <v>4508</v>
      </c>
      <c r="B1086" s="14" t="s">
        <v>292</v>
      </c>
      <c r="C1086" s="14" t="s">
        <v>288</v>
      </c>
      <c r="D1086" s="14" t="s">
        <v>1</v>
      </c>
      <c r="E1086" s="14" t="s">
        <v>1</v>
      </c>
      <c r="F1086" s="14" t="s">
        <v>94</v>
      </c>
      <c r="G1086" s="14" t="s">
        <v>89</v>
      </c>
      <c r="H1086" s="14" t="s">
        <v>288</v>
      </c>
      <c r="I1086" s="14" t="s">
        <v>288</v>
      </c>
      <c r="J1086" s="15">
        <v>45440</v>
      </c>
      <c r="K1086" s="14" t="s">
        <v>4509</v>
      </c>
      <c r="L1086" s="16">
        <v>45439.916342592594</v>
      </c>
      <c r="M1086" s="16">
        <v>45440.154502314814</v>
      </c>
      <c r="N1086" s="16"/>
      <c r="O1086" s="14" t="s">
        <v>288</v>
      </c>
      <c r="P1086" s="14" t="s">
        <v>288</v>
      </c>
      <c r="Q1086" s="14" t="s">
        <v>288</v>
      </c>
      <c r="R1086" s="14" t="s">
        <v>288</v>
      </c>
      <c r="S1086" s="14" t="s">
        <v>288</v>
      </c>
      <c r="T1086" s="14" t="s">
        <v>292</v>
      </c>
      <c r="U1086" s="14" t="s">
        <v>5</v>
      </c>
      <c r="V1086" s="14" t="s">
        <v>87</v>
      </c>
      <c r="W1086" s="14" t="s">
        <v>288</v>
      </c>
      <c r="X1086" s="14" t="s">
        <v>288</v>
      </c>
      <c r="Y1086" s="14" t="s">
        <v>288</v>
      </c>
      <c r="Z1086" s="14" t="s">
        <v>288</v>
      </c>
      <c r="AA1086" s="14" t="s">
        <v>7</v>
      </c>
      <c r="AB1086" s="14" t="s">
        <v>4510</v>
      </c>
      <c r="AC1086" s="14" t="s">
        <v>8</v>
      </c>
      <c r="AD1086" s="14" t="s">
        <v>27</v>
      </c>
      <c r="AE1086" s="14" t="s">
        <v>5</v>
      </c>
      <c r="AF1086" s="14" t="s">
        <v>290</v>
      </c>
      <c r="AG1086" s="14" t="s">
        <v>291</v>
      </c>
      <c r="AH1086" s="14" t="s">
        <v>4511</v>
      </c>
      <c r="AI1086">
        <v>9383845</v>
      </c>
      <c r="AJ1086" s="16">
        <v>45439.916342592594</v>
      </c>
      <c r="AK1086">
        <v>1</v>
      </c>
      <c r="AL1086">
        <v>30.34</v>
      </c>
      <c r="AM1086">
        <v>5.46</v>
      </c>
      <c r="AN1086">
        <v>35.799999999999997</v>
      </c>
      <c r="AO1086" s="14" t="e">
        <f>VLOOKUP(PaquetesTramos_estados_1[[#This Row],[tienda_stock]],#REF!,2,0)</f>
        <v>#REF!</v>
      </c>
      <c r="AP1086" s="18">
        <v>1.0138888888888888</v>
      </c>
      <c r="AQ1086" s="19" t="str">
        <f>IF(PaquetesTramos_estados_1[[#This Row],[estado_paquete]]="Empaquetado","listo",PaquetesTramos_estados_1[[#This Row],[pagado]]+(PaquetesTramos_estados_1[[#This Row],[Lead Time]]-1))</f>
        <v>listo</v>
      </c>
      <c r="AR1086" s="16" t="str">
        <f ca="1">IF(PaquetesTramos_estados_1[[#This Row],[estado_paquete]]="empaquetado","listo",TEXT((DAY(TODAY())-DAY(PaquetesTramos_estados_1[[#This Row],[pagado]])),"dd")&amp;" Dias")</f>
        <v>listo</v>
      </c>
      <c r="AS1086" s="14" t="str">
        <f ca="1">IF(PaquetesTramos_estados_1[[#This Row],[estado_paquete]]="Empaquetado","listo",IF(NOW()&lt;PaquetesTramos_estados_1[[#This Row],[TimeLimite]],"Dentro de Tiempo","Fuera de Tiempo"))</f>
        <v>listo</v>
      </c>
      <c r="AT1086" s="19" t="str">
        <f t="shared" si="16"/>
        <v>21:59</v>
      </c>
    </row>
    <row r="1087" spans="1:46" x14ac:dyDescent="0.25">
      <c r="A1087" s="14" t="s">
        <v>4512</v>
      </c>
      <c r="B1087" s="14" t="s">
        <v>17</v>
      </c>
      <c r="C1087" s="14" t="s">
        <v>5</v>
      </c>
      <c r="D1087" s="14" t="s">
        <v>1</v>
      </c>
      <c r="E1087" s="14" t="s">
        <v>1</v>
      </c>
      <c r="F1087" s="14" t="s">
        <v>19</v>
      </c>
      <c r="G1087" s="14" t="s">
        <v>3</v>
      </c>
      <c r="H1087" s="14" t="s">
        <v>288</v>
      </c>
      <c r="I1087" s="14" t="s">
        <v>288</v>
      </c>
      <c r="J1087" s="15">
        <v>45440</v>
      </c>
      <c r="K1087" s="14" t="s">
        <v>4513</v>
      </c>
      <c r="L1087" s="16">
        <v>45439.957025462965</v>
      </c>
      <c r="M1087" s="16"/>
      <c r="N1087" s="16"/>
      <c r="O1087" s="14" t="s">
        <v>288</v>
      </c>
      <c r="P1087" s="14" t="s">
        <v>288</v>
      </c>
      <c r="Q1087" s="14" t="s">
        <v>288</v>
      </c>
      <c r="R1087" s="14" t="s">
        <v>288</v>
      </c>
      <c r="S1087" s="14" t="s">
        <v>288</v>
      </c>
      <c r="T1087" s="14" t="s">
        <v>17</v>
      </c>
      <c r="U1087" s="14" t="s">
        <v>18</v>
      </c>
      <c r="V1087" s="14" t="s">
        <v>6</v>
      </c>
      <c r="W1087" s="14" t="s">
        <v>36</v>
      </c>
      <c r="X1087" s="14" t="s">
        <v>1</v>
      </c>
      <c r="Y1087" s="14" t="s">
        <v>1</v>
      </c>
      <c r="Z1087" s="14" t="s">
        <v>37</v>
      </c>
      <c r="AA1087" s="14" t="s">
        <v>56</v>
      </c>
      <c r="AB1087" s="14" t="s">
        <v>3857</v>
      </c>
      <c r="AC1087" s="14" t="s">
        <v>8</v>
      </c>
      <c r="AD1087" s="14" t="s">
        <v>27</v>
      </c>
      <c r="AE1087" s="14" t="s">
        <v>5</v>
      </c>
      <c r="AF1087" s="14" t="s">
        <v>290</v>
      </c>
      <c r="AG1087" s="14" t="s">
        <v>291</v>
      </c>
      <c r="AH1087" s="14" t="s">
        <v>3858</v>
      </c>
      <c r="AI1087">
        <v>71618821</v>
      </c>
      <c r="AJ1087" s="16">
        <v>45439.957025462965</v>
      </c>
      <c r="AK1087">
        <v>2</v>
      </c>
      <c r="AL1087">
        <v>250.67</v>
      </c>
      <c r="AM1087">
        <v>45.13</v>
      </c>
      <c r="AN1087">
        <v>295.8</v>
      </c>
      <c r="AO1087" s="14" t="e">
        <f>VLOOKUP(PaquetesTramos_estados_1[[#This Row],[tienda_stock]],#REF!,2,0)</f>
        <v>#REF!</v>
      </c>
      <c r="AP1087" s="18">
        <v>1.0138888888888888</v>
      </c>
      <c r="AQ1087" s="19">
        <f>IF(PaquetesTramos_estados_1[[#This Row],[estado_paquete]]="Empaquetado","listo",PaquetesTramos_estados_1[[#This Row],[pagado]]+(PaquetesTramos_estados_1[[#This Row],[Lead Time]]-1))</f>
        <v>45439.970914351856</v>
      </c>
      <c r="AR1087" s="16" t="e">
        <f ca="1">IF(PaquetesTramos_estados_1[[#This Row],[estado_paquete]]="empaquetado","listo",TEXT((DAY(TODAY())-DAY(PaquetesTramos_estados_1[[#This Row],[pagado]])),"dd")&amp;" Dias")</f>
        <v>#VALUE!</v>
      </c>
      <c r="AS10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87" s="19" t="str">
        <f t="shared" si="16"/>
        <v>22:58</v>
      </c>
    </row>
    <row r="1088" spans="1:46" x14ac:dyDescent="0.25">
      <c r="A1088" s="14" t="s">
        <v>4514</v>
      </c>
      <c r="B1088" s="14" t="s">
        <v>17</v>
      </c>
      <c r="C1088" s="14" t="s">
        <v>14</v>
      </c>
      <c r="D1088" s="14" t="s">
        <v>1</v>
      </c>
      <c r="E1088" s="14" t="s">
        <v>1</v>
      </c>
      <c r="F1088" s="14" t="s">
        <v>15</v>
      </c>
      <c r="G1088" s="14" t="s">
        <v>30</v>
      </c>
      <c r="H1088" s="14" t="s">
        <v>288</v>
      </c>
      <c r="I1088" s="14" t="s">
        <v>288</v>
      </c>
      <c r="J1088" s="15">
        <v>45444</v>
      </c>
      <c r="K1088" s="14" t="s">
        <v>4515</v>
      </c>
      <c r="L1088" s="16">
        <v>45439.973333333335</v>
      </c>
      <c r="M1088" s="16"/>
      <c r="N1088" s="16"/>
      <c r="O1088" s="14" t="s">
        <v>288</v>
      </c>
      <c r="P1088" s="14" t="s">
        <v>288</v>
      </c>
      <c r="Q1088" s="14" t="s">
        <v>288</v>
      </c>
      <c r="R1088" s="14" t="s">
        <v>288</v>
      </c>
      <c r="S1088" s="14" t="s">
        <v>288</v>
      </c>
      <c r="T1088" s="14" t="s">
        <v>17</v>
      </c>
      <c r="U1088" s="14" t="s">
        <v>49</v>
      </c>
      <c r="V1088" s="14" t="s">
        <v>6</v>
      </c>
      <c r="W1088" s="14" t="s">
        <v>14</v>
      </c>
      <c r="X1088" s="14" t="s">
        <v>1</v>
      </c>
      <c r="Y1088" s="14" t="s">
        <v>1</v>
      </c>
      <c r="Z1088" s="14" t="s">
        <v>15</v>
      </c>
      <c r="AA1088" s="14" t="s">
        <v>7</v>
      </c>
      <c r="AB1088" s="14" t="s">
        <v>3861</v>
      </c>
      <c r="AC1088" s="14" t="s">
        <v>8</v>
      </c>
      <c r="AD1088" s="14" t="s">
        <v>27</v>
      </c>
      <c r="AE1088" s="14" t="s">
        <v>5</v>
      </c>
      <c r="AF1088" s="14" t="s">
        <v>290</v>
      </c>
      <c r="AG1088" s="14" t="s">
        <v>291</v>
      </c>
      <c r="AH1088" s="14" t="s">
        <v>3862</v>
      </c>
      <c r="AI1088">
        <v>44793305</v>
      </c>
      <c r="AJ1088" s="16">
        <v>45439.973333333335</v>
      </c>
      <c r="AK1088">
        <v>2</v>
      </c>
      <c r="AL1088">
        <v>204.4</v>
      </c>
      <c r="AM1088">
        <v>36.799999999999997</v>
      </c>
      <c r="AN1088">
        <v>241.2</v>
      </c>
      <c r="AO1088" s="14" t="e">
        <f>VLOOKUP(PaquetesTramos_estados_1[[#This Row],[tienda_stock]],#REF!,2,0)</f>
        <v>#REF!</v>
      </c>
      <c r="AP1088" s="18">
        <v>1.0138888888888888</v>
      </c>
      <c r="AQ1088" s="19">
        <f>IF(PaquetesTramos_estados_1[[#This Row],[estado_paquete]]="Empaquetado","listo",PaquetesTramos_estados_1[[#This Row],[pagado]]+(PaquetesTramos_estados_1[[#This Row],[Lead Time]]-1))</f>
        <v>45439.987222222226</v>
      </c>
      <c r="AR1088" s="16" t="e">
        <f ca="1">IF(PaquetesTramos_estados_1[[#This Row],[estado_paquete]]="empaquetado","listo",TEXT((DAY(TODAY())-DAY(PaquetesTramos_estados_1[[#This Row],[pagado]])),"dd")&amp;" Dias")</f>
        <v>#VALUE!</v>
      </c>
      <c r="AS10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88" s="19" t="str">
        <f t="shared" si="16"/>
        <v>23:21</v>
      </c>
    </row>
    <row r="1089" spans="1:46" x14ac:dyDescent="0.25">
      <c r="A1089" s="14" t="s">
        <v>4516</v>
      </c>
      <c r="B1089" s="14" t="s">
        <v>292</v>
      </c>
      <c r="C1089" s="14" t="s">
        <v>49</v>
      </c>
      <c r="D1089" s="14" t="s">
        <v>50</v>
      </c>
      <c r="E1089" s="14" t="s">
        <v>51</v>
      </c>
      <c r="F1089" s="14" t="s">
        <v>51</v>
      </c>
      <c r="G1089" s="14" t="s">
        <v>35</v>
      </c>
      <c r="H1089" s="14" t="s">
        <v>288</v>
      </c>
      <c r="I1089" s="14" t="s">
        <v>288</v>
      </c>
      <c r="J1089" s="15">
        <v>45443</v>
      </c>
      <c r="K1089" s="14" t="s">
        <v>4517</v>
      </c>
      <c r="L1089" s="16">
        <v>45439.984895833331</v>
      </c>
      <c r="M1089" s="16">
        <v>45440.310648148145</v>
      </c>
      <c r="N1089" s="16"/>
      <c r="O1089" s="14" t="s">
        <v>288</v>
      </c>
      <c r="P1089" s="14" t="s">
        <v>288</v>
      </c>
      <c r="Q1089" s="14" t="s">
        <v>288</v>
      </c>
      <c r="R1089" s="14" t="s">
        <v>288</v>
      </c>
      <c r="S1089" s="14" t="s">
        <v>288</v>
      </c>
      <c r="T1089" s="14" t="s">
        <v>292</v>
      </c>
      <c r="U1089" s="14" t="s">
        <v>5</v>
      </c>
      <c r="V1089" s="14" t="s">
        <v>6</v>
      </c>
      <c r="W1089" s="14" t="s">
        <v>49</v>
      </c>
      <c r="X1089" s="14" t="s">
        <v>50</v>
      </c>
      <c r="Y1089" s="14" t="s">
        <v>51</v>
      </c>
      <c r="Z1089" s="14" t="s">
        <v>51</v>
      </c>
      <c r="AA1089" s="14" t="s">
        <v>7</v>
      </c>
      <c r="AB1089" s="14" t="s">
        <v>4518</v>
      </c>
      <c r="AC1089" s="14" t="s">
        <v>8</v>
      </c>
      <c r="AD1089" s="14" t="s">
        <v>32</v>
      </c>
      <c r="AE1089" s="14" t="s">
        <v>5</v>
      </c>
      <c r="AF1089" s="14" t="s">
        <v>290</v>
      </c>
      <c r="AG1089" s="14" t="s">
        <v>291</v>
      </c>
      <c r="AH1089" s="14" t="s">
        <v>4519</v>
      </c>
      <c r="AI1089">
        <v>46664118</v>
      </c>
      <c r="AJ1089" s="16">
        <v>45439.984895833331</v>
      </c>
      <c r="AK1089">
        <v>2</v>
      </c>
      <c r="AL1089">
        <v>25.17</v>
      </c>
      <c r="AM1089">
        <v>4.53</v>
      </c>
      <c r="AN1089">
        <v>29.7</v>
      </c>
      <c r="AO1089" s="14" t="e">
        <f>VLOOKUP(PaquetesTramos_estados_1[[#This Row],[tienda_stock]],#REF!,2,0)</f>
        <v>#REF!</v>
      </c>
      <c r="AP1089" s="18">
        <v>1.0138888888888888</v>
      </c>
      <c r="AQ1089" s="19" t="str">
        <f>IF(PaquetesTramos_estados_1[[#This Row],[estado_paquete]]="Empaquetado","listo",PaquetesTramos_estados_1[[#This Row],[pagado]]+(PaquetesTramos_estados_1[[#This Row],[Lead Time]]-1))</f>
        <v>listo</v>
      </c>
      <c r="AR1089" s="16" t="str">
        <f ca="1">IF(PaquetesTramos_estados_1[[#This Row],[estado_paquete]]="empaquetado","listo",TEXT((DAY(TODAY())-DAY(PaquetesTramos_estados_1[[#This Row],[pagado]])),"dd")&amp;" Dias")</f>
        <v>listo</v>
      </c>
      <c r="AS1089" s="14" t="str">
        <f ca="1">IF(PaquetesTramos_estados_1[[#This Row],[estado_paquete]]="Empaquetado","listo",IF(NOW()&lt;PaquetesTramos_estados_1[[#This Row],[TimeLimite]],"Dentro de Tiempo","Fuera de Tiempo"))</f>
        <v>listo</v>
      </c>
      <c r="AT1089" s="19" t="str">
        <f t="shared" si="16"/>
        <v>23:38</v>
      </c>
    </row>
    <row r="1090" spans="1:46" x14ac:dyDescent="0.25">
      <c r="A1090" s="14" t="s">
        <v>4520</v>
      </c>
      <c r="B1090" s="14" t="s">
        <v>17</v>
      </c>
      <c r="C1090" s="14" t="s">
        <v>288</v>
      </c>
      <c r="D1090" s="14" t="s">
        <v>50</v>
      </c>
      <c r="E1090" s="14" t="s">
        <v>620</v>
      </c>
      <c r="F1090" s="14" t="s">
        <v>3663</v>
      </c>
      <c r="G1090" s="14" t="s">
        <v>30</v>
      </c>
      <c r="H1090" s="14" t="s">
        <v>288</v>
      </c>
      <c r="I1090" s="14" t="s">
        <v>288</v>
      </c>
      <c r="J1090" s="15">
        <v>45443</v>
      </c>
      <c r="K1090" s="14" t="s">
        <v>4521</v>
      </c>
      <c r="L1090" s="16">
        <v>45440.178715277776</v>
      </c>
      <c r="M1090" s="16"/>
      <c r="N1090" s="16"/>
      <c r="O1090" s="14" t="s">
        <v>288</v>
      </c>
      <c r="P1090" s="14" t="s">
        <v>288</v>
      </c>
      <c r="Q1090" s="14" t="s">
        <v>288</v>
      </c>
      <c r="R1090" s="14" t="s">
        <v>288</v>
      </c>
      <c r="S1090" s="14" t="s">
        <v>288</v>
      </c>
      <c r="T1090" s="14" t="s">
        <v>17</v>
      </c>
      <c r="U1090" s="14" t="s">
        <v>5</v>
      </c>
      <c r="V1090" s="14" t="s">
        <v>87</v>
      </c>
      <c r="W1090" s="14" t="s">
        <v>288</v>
      </c>
      <c r="X1090" s="14" t="s">
        <v>288</v>
      </c>
      <c r="Y1090" s="14" t="s">
        <v>288</v>
      </c>
      <c r="Z1090" s="14" t="s">
        <v>288</v>
      </c>
      <c r="AA1090" s="14" t="s">
        <v>7</v>
      </c>
      <c r="AB1090" s="14" t="s">
        <v>4522</v>
      </c>
      <c r="AC1090" s="14" t="s">
        <v>8</v>
      </c>
      <c r="AD1090" s="14" t="s">
        <v>32</v>
      </c>
      <c r="AE1090" s="14" t="s">
        <v>5</v>
      </c>
      <c r="AF1090" s="14" t="s">
        <v>290</v>
      </c>
      <c r="AG1090" s="14" t="s">
        <v>291</v>
      </c>
      <c r="AH1090" s="14" t="s">
        <v>4523</v>
      </c>
      <c r="AI1090">
        <v>47287363</v>
      </c>
      <c r="AJ1090" s="16">
        <v>45440.178715277776</v>
      </c>
      <c r="AK1090">
        <v>8</v>
      </c>
      <c r="AL1090">
        <v>70.84</v>
      </c>
      <c r="AM1090">
        <v>12.76</v>
      </c>
      <c r="AN1090">
        <v>83.6</v>
      </c>
      <c r="AO1090" s="14" t="e">
        <f>VLOOKUP(PaquetesTramos_estados_1[[#This Row],[tienda_stock]],#REF!,2,0)</f>
        <v>#REF!</v>
      </c>
      <c r="AP1090" s="18">
        <v>1.0138888888888888</v>
      </c>
      <c r="AQ1090" s="19">
        <f>IF(PaquetesTramos_estados_1[[#This Row],[estado_paquete]]="Empaquetado","listo",PaquetesTramos_estados_1[[#This Row],[pagado]]+(PaquetesTramos_estados_1[[#This Row],[Lead Time]]-1))</f>
        <v>45440.192604166667</v>
      </c>
      <c r="AR1090" s="16" t="e">
        <f ca="1">IF(PaquetesTramos_estados_1[[#This Row],[estado_paquete]]="empaquetado","listo",TEXT((DAY(TODAY())-DAY(PaquetesTramos_estados_1[[#This Row],[pagado]])),"dd")&amp;" Dias")</f>
        <v>#VALUE!</v>
      </c>
      <c r="AS10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90" s="19" t="str">
        <f t="shared" ref="AT1090:AT1153" si="17">TEXT(L1090,"HH:MM")</f>
        <v>04:17</v>
      </c>
    </row>
    <row r="1091" spans="1:46" x14ac:dyDescent="0.25">
      <c r="A1091" s="14" t="s">
        <v>3863</v>
      </c>
      <c r="B1091" s="14" t="s">
        <v>292</v>
      </c>
      <c r="C1091" s="14" t="s">
        <v>80</v>
      </c>
      <c r="D1091" s="14" t="s">
        <v>81</v>
      </c>
      <c r="E1091" s="14" t="s">
        <v>82</v>
      </c>
      <c r="F1091" s="14" t="s">
        <v>82</v>
      </c>
      <c r="G1091" s="14" t="s">
        <v>3</v>
      </c>
      <c r="H1091" s="14" t="s">
        <v>288</v>
      </c>
      <c r="I1091" s="14" t="s">
        <v>288</v>
      </c>
      <c r="J1091" s="15">
        <v>45440</v>
      </c>
      <c r="K1091" s="14" t="s">
        <v>3864</v>
      </c>
      <c r="L1091" s="16">
        <v>45437.012071759258</v>
      </c>
      <c r="M1091" s="16">
        <v>45437.486666666664</v>
      </c>
      <c r="N1091" s="16"/>
      <c r="O1091" s="14" t="s">
        <v>288</v>
      </c>
      <c r="P1091" s="14" t="s">
        <v>288</v>
      </c>
      <c r="Q1091" s="14" t="s">
        <v>288</v>
      </c>
      <c r="R1091" s="14" t="s">
        <v>288</v>
      </c>
      <c r="S1091" s="14" t="s">
        <v>288</v>
      </c>
      <c r="T1091" s="14" t="s">
        <v>292</v>
      </c>
      <c r="U1091" s="14" t="s">
        <v>151</v>
      </c>
      <c r="V1091" s="14" t="s">
        <v>6</v>
      </c>
      <c r="W1091" s="14" t="s">
        <v>80</v>
      </c>
      <c r="X1091" s="14" t="s">
        <v>81</v>
      </c>
      <c r="Y1091" s="14" t="s">
        <v>82</v>
      </c>
      <c r="Z1091" s="14" t="s">
        <v>82</v>
      </c>
      <c r="AA1091" s="14" t="s">
        <v>7</v>
      </c>
      <c r="AB1091" s="14" t="s">
        <v>3865</v>
      </c>
      <c r="AC1091" s="14" t="s">
        <v>8</v>
      </c>
      <c r="AD1091" s="14" t="s">
        <v>27</v>
      </c>
      <c r="AE1091" s="14" t="s">
        <v>5</v>
      </c>
      <c r="AF1091" s="14" t="s">
        <v>290</v>
      </c>
      <c r="AG1091" s="14" t="s">
        <v>291</v>
      </c>
      <c r="AH1091" s="14" t="s">
        <v>3866</v>
      </c>
      <c r="AI1091">
        <v>75502268</v>
      </c>
      <c r="AJ1091" s="16">
        <v>45437.012071759258</v>
      </c>
      <c r="AK1091">
        <v>1</v>
      </c>
      <c r="AL1091">
        <v>103.22</v>
      </c>
      <c r="AM1091">
        <v>18.579999999999998</v>
      </c>
      <c r="AN1091">
        <v>121.8</v>
      </c>
      <c r="AO1091" s="14" t="e">
        <f>VLOOKUP(PaquetesTramos_estados_1[[#This Row],[tienda_stock]],#REF!,2,0)</f>
        <v>#REF!</v>
      </c>
      <c r="AP1091" s="18">
        <v>1.0138888888888888</v>
      </c>
      <c r="AQ1091" s="19" t="str">
        <f>IF(PaquetesTramos_estados_1[[#This Row],[estado_paquete]]="Empaquetado","listo",PaquetesTramos_estados_1[[#This Row],[pagado]]+(PaquetesTramos_estados_1[[#This Row],[Lead Time]]-1))</f>
        <v>listo</v>
      </c>
      <c r="AR1091" s="16" t="str">
        <f ca="1">IF(PaquetesTramos_estados_1[[#This Row],[estado_paquete]]="empaquetado","listo",TEXT((DAY(TODAY())-DAY(PaquetesTramos_estados_1[[#This Row],[pagado]])),"dd")&amp;" Dias")</f>
        <v>listo</v>
      </c>
      <c r="AS1091" s="14" t="str">
        <f ca="1">IF(PaquetesTramos_estados_1[[#This Row],[estado_paquete]]="Empaquetado","listo",IF(NOW()&lt;PaquetesTramos_estados_1[[#This Row],[TimeLimite]],"Dentro de Tiempo","Fuera de Tiempo"))</f>
        <v>listo</v>
      </c>
      <c r="AT1091" s="19" t="str">
        <f t="shared" si="17"/>
        <v>00:17</v>
      </c>
    </row>
    <row r="1092" spans="1:46" x14ac:dyDescent="0.25">
      <c r="A1092" s="14" t="s">
        <v>3867</v>
      </c>
      <c r="B1092" s="14" t="s">
        <v>292</v>
      </c>
      <c r="C1092" s="14" t="s">
        <v>67</v>
      </c>
      <c r="D1092" s="14" t="s">
        <v>64</v>
      </c>
      <c r="E1092" s="14" t="s">
        <v>65</v>
      </c>
      <c r="F1092" s="14" t="s">
        <v>66</v>
      </c>
      <c r="G1092" s="14" t="s">
        <v>35</v>
      </c>
      <c r="H1092" s="14" t="s">
        <v>288</v>
      </c>
      <c r="I1092" s="14" t="s">
        <v>288</v>
      </c>
      <c r="J1092" s="15">
        <v>45442</v>
      </c>
      <c r="K1092" s="14" t="s">
        <v>3868</v>
      </c>
      <c r="L1092" s="16">
        <v>45438.596851851849</v>
      </c>
      <c r="M1092" s="16">
        <v>45439.364328703705</v>
      </c>
      <c r="N1092" s="16"/>
      <c r="O1092" s="14" t="s">
        <v>288</v>
      </c>
      <c r="P1092" s="14" t="s">
        <v>288</v>
      </c>
      <c r="Q1092" s="14" t="s">
        <v>288</v>
      </c>
      <c r="R1092" s="14" t="s">
        <v>288</v>
      </c>
      <c r="S1092" s="14" t="s">
        <v>288</v>
      </c>
      <c r="T1092" s="14" t="s">
        <v>292</v>
      </c>
      <c r="U1092" s="14" t="s">
        <v>5</v>
      </c>
      <c r="V1092" s="14" t="s">
        <v>6</v>
      </c>
      <c r="W1092" s="14" t="s">
        <v>67</v>
      </c>
      <c r="X1092" s="14" t="s">
        <v>64</v>
      </c>
      <c r="Y1092" s="14" t="s">
        <v>65</v>
      </c>
      <c r="Z1092" s="14" t="s">
        <v>66</v>
      </c>
      <c r="AA1092" s="14" t="s">
        <v>7</v>
      </c>
      <c r="AB1092" s="14" t="s">
        <v>3869</v>
      </c>
      <c r="AC1092" s="14" t="s">
        <v>8</v>
      </c>
      <c r="AD1092" s="14" t="s">
        <v>93</v>
      </c>
      <c r="AE1092" s="14" t="s">
        <v>5</v>
      </c>
      <c r="AF1092" s="14" t="s">
        <v>290</v>
      </c>
      <c r="AG1092" s="14" t="s">
        <v>291</v>
      </c>
      <c r="AH1092" s="14" t="s">
        <v>3870</v>
      </c>
      <c r="AI1092">
        <v>73201980</v>
      </c>
      <c r="AJ1092" s="16">
        <v>45438.596851851849</v>
      </c>
      <c r="AK1092">
        <v>1</v>
      </c>
      <c r="AL1092">
        <v>98.98</v>
      </c>
      <c r="AM1092">
        <v>17.82</v>
      </c>
      <c r="AN1092">
        <v>116.8</v>
      </c>
      <c r="AO1092" s="14" t="e">
        <f>VLOOKUP(PaquetesTramos_estados_1[[#This Row],[tienda_stock]],#REF!,2,0)</f>
        <v>#REF!</v>
      </c>
      <c r="AP1092" s="18">
        <v>1.0138888888888888</v>
      </c>
      <c r="AQ1092" s="19" t="str">
        <f>IF(PaquetesTramos_estados_1[[#This Row],[estado_paquete]]="Empaquetado","listo",PaquetesTramos_estados_1[[#This Row],[pagado]]+(PaquetesTramos_estados_1[[#This Row],[Lead Time]]-1))</f>
        <v>listo</v>
      </c>
      <c r="AR1092" s="16" t="str">
        <f ca="1">IF(PaquetesTramos_estados_1[[#This Row],[estado_paquete]]="empaquetado","listo",TEXT((DAY(TODAY())-DAY(PaquetesTramos_estados_1[[#This Row],[pagado]])),"dd")&amp;" Dias")</f>
        <v>listo</v>
      </c>
      <c r="AS1092" s="14" t="str">
        <f ca="1">IF(PaquetesTramos_estados_1[[#This Row],[estado_paquete]]="Empaquetado","listo",IF(NOW()&lt;PaquetesTramos_estados_1[[#This Row],[TimeLimite]],"Dentro de Tiempo","Fuera de Tiempo"))</f>
        <v>listo</v>
      </c>
      <c r="AT1092" s="19" t="str">
        <f t="shared" si="17"/>
        <v>14:19</v>
      </c>
    </row>
    <row r="1093" spans="1:46" x14ac:dyDescent="0.25">
      <c r="A1093" s="14" t="s">
        <v>3871</v>
      </c>
      <c r="B1093" s="14" t="s">
        <v>292</v>
      </c>
      <c r="C1093" s="14" t="s">
        <v>139</v>
      </c>
      <c r="D1093" s="14" t="s">
        <v>29</v>
      </c>
      <c r="E1093" s="14" t="s">
        <v>140</v>
      </c>
      <c r="F1093" s="14" t="s">
        <v>140</v>
      </c>
      <c r="G1093" s="14" t="s">
        <v>35</v>
      </c>
      <c r="H1093" s="14" t="s">
        <v>288</v>
      </c>
      <c r="I1093" s="14" t="s">
        <v>288</v>
      </c>
      <c r="J1093" s="15">
        <v>45443</v>
      </c>
      <c r="K1093" s="14" t="s">
        <v>3872</v>
      </c>
      <c r="L1093" s="16">
        <v>45438.637696759259</v>
      </c>
      <c r="M1093" s="16">
        <v>45439.657280092593</v>
      </c>
      <c r="N1093" s="16"/>
      <c r="O1093" s="14" t="s">
        <v>288</v>
      </c>
      <c r="P1093" s="14" t="s">
        <v>288</v>
      </c>
      <c r="Q1093" s="14" t="s">
        <v>288</v>
      </c>
      <c r="R1093" s="14" t="s">
        <v>288</v>
      </c>
      <c r="S1093" s="14" t="s">
        <v>288</v>
      </c>
      <c r="T1093" s="14" t="s">
        <v>292</v>
      </c>
      <c r="U1093" s="14" t="s">
        <v>5</v>
      </c>
      <c r="V1093" s="14" t="s">
        <v>6</v>
      </c>
      <c r="W1093" s="14" t="s">
        <v>139</v>
      </c>
      <c r="X1093" s="14" t="s">
        <v>29</v>
      </c>
      <c r="Y1093" s="14" t="s">
        <v>140</v>
      </c>
      <c r="Z1093" s="14" t="s">
        <v>140</v>
      </c>
      <c r="AA1093" s="14" t="s">
        <v>57</v>
      </c>
      <c r="AB1093" s="14" t="s">
        <v>3873</v>
      </c>
      <c r="AC1093" s="14" t="s">
        <v>8</v>
      </c>
      <c r="AD1093" s="14" t="s">
        <v>10</v>
      </c>
      <c r="AE1093" s="14" t="s">
        <v>5</v>
      </c>
      <c r="AF1093" s="14" t="s">
        <v>290</v>
      </c>
      <c r="AG1093" s="14" t="s">
        <v>291</v>
      </c>
      <c r="AH1093" s="14" t="s">
        <v>3874</v>
      </c>
      <c r="AI1093">
        <v>76237567</v>
      </c>
      <c r="AJ1093" s="16">
        <v>45438.637696759259</v>
      </c>
      <c r="AK1093">
        <v>3</v>
      </c>
      <c r="AL1093">
        <v>81.78</v>
      </c>
      <c r="AM1093">
        <v>14.72</v>
      </c>
      <c r="AN1093">
        <v>96.5</v>
      </c>
      <c r="AO1093" s="14" t="e">
        <f>VLOOKUP(PaquetesTramos_estados_1[[#This Row],[tienda_stock]],#REF!,2,0)</f>
        <v>#REF!</v>
      </c>
      <c r="AP1093" s="18">
        <v>1.0138888888888888</v>
      </c>
      <c r="AQ1093" s="19" t="str">
        <f>IF(PaquetesTramos_estados_1[[#This Row],[estado_paquete]]="Empaquetado","listo",PaquetesTramos_estados_1[[#This Row],[pagado]]+(PaquetesTramos_estados_1[[#This Row],[Lead Time]]-1))</f>
        <v>listo</v>
      </c>
      <c r="AR1093" s="16" t="str">
        <f ca="1">IF(PaquetesTramos_estados_1[[#This Row],[estado_paquete]]="empaquetado","listo",TEXT((DAY(TODAY())-DAY(PaquetesTramos_estados_1[[#This Row],[pagado]])),"dd")&amp;" Dias")</f>
        <v>listo</v>
      </c>
      <c r="AS1093" s="14" t="str">
        <f ca="1">IF(PaquetesTramos_estados_1[[#This Row],[estado_paquete]]="Empaquetado","listo",IF(NOW()&lt;PaquetesTramos_estados_1[[#This Row],[TimeLimite]],"Dentro de Tiempo","Fuera de Tiempo"))</f>
        <v>listo</v>
      </c>
      <c r="AT1093" s="19" t="str">
        <f t="shared" si="17"/>
        <v>15:18</v>
      </c>
    </row>
    <row r="1094" spans="1:46" x14ac:dyDescent="0.25">
      <c r="A1094" s="14" t="s">
        <v>3875</v>
      </c>
      <c r="B1094" s="14" t="s">
        <v>292</v>
      </c>
      <c r="C1094" s="14" t="s">
        <v>72</v>
      </c>
      <c r="D1094" s="14" t="s">
        <v>73</v>
      </c>
      <c r="E1094" s="14" t="s">
        <v>74</v>
      </c>
      <c r="F1094" s="14" t="s">
        <v>74</v>
      </c>
      <c r="G1094" s="14" t="s">
        <v>3</v>
      </c>
      <c r="H1094" s="14" t="s">
        <v>288</v>
      </c>
      <c r="I1094" s="14" t="s">
        <v>288</v>
      </c>
      <c r="J1094" s="15">
        <v>45441</v>
      </c>
      <c r="K1094" s="14" t="s">
        <v>3876</v>
      </c>
      <c r="L1094" s="16">
        <v>45439.044027777774</v>
      </c>
      <c r="M1094" s="16">
        <v>45439.421956018516</v>
      </c>
      <c r="N1094" s="16"/>
      <c r="O1094" s="14" t="s">
        <v>288</v>
      </c>
      <c r="P1094" s="14" t="s">
        <v>288</v>
      </c>
      <c r="Q1094" s="14" t="s">
        <v>288</v>
      </c>
      <c r="R1094" s="14" t="s">
        <v>288</v>
      </c>
      <c r="S1094" s="14" t="s">
        <v>288</v>
      </c>
      <c r="T1094" s="14" t="s">
        <v>292</v>
      </c>
      <c r="U1094" s="14" t="s">
        <v>136</v>
      </c>
      <c r="V1094" s="14" t="s">
        <v>6</v>
      </c>
      <c r="W1094" s="14" t="s">
        <v>72</v>
      </c>
      <c r="X1094" s="14" t="s">
        <v>73</v>
      </c>
      <c r="Y1094" s="14" t="s">
        <v>74</v>
      </c>
      <c r="Z1094" s="14" t="s">
        <v>74</v>
      </c>
      <c r="AA1094" s="14" t="s">
        <v>7</v>
      </c>
      <c r="AB1094" s="14" t="s">
        <v>3877</v>
      </c>
      <c r="AC1094" s="14" t="s">
        <v>8</v>
      </c>
      <c r="AD1094" s="14" t="s">
        <v>27</v>
      </c>
      <c r="AE1094" s="14" t="s">
        <v>5</v>
      </c>
      <c r="AF1094" s="14" t="s">
        <v>290</v>
      </c>
      <c r="AG1094" s="14" t="s">
        <v>291</v>
      </c>
      <c r="AH1094" s="14" t="s">
        <v>3878</v>
      </c>
      <c r="AI1094">
        <v>45354809</v>
      </c>
      <c r="AJ1094" s="16">
        <v>45439.044027777774</v>
      </c>
      <c r="AK1094">
        <v>1</v>
      </c>
      <c r="AL1094">
        <v>111.69</v>
      </c>
      <c r="AM1094">
        <v>20.11</v>
      </c>
      <c r="AN1094">
        <v>131.80000000000001</v>
      </c>
      <c r="AO1094" s="14" t="e">
        <f>VLOOKUP(PaquetesTramos_estados_1[[#This Row],[tienda_stock]],#REF!,2,0)</f>
        <v>#REF!</v>
      </c>
      <c r="AP1094" s="18">
        <v>1.0138888888888888</v>
      </c>
      <c r="AQ1094" s="19" t="str">
        <f>IF(PaquetesTramos_estados_1[[#This Row],[estado_paquete]]="Empaquetado","listo",PaquetesTramos_estados_1[[#This Row],[pagado]]+(PaquetesTramos_estados_1[[#This Row],[Lead Time]]-1))</f>
        <v>listo</v>
      </c>
      <c r="AR1094" s="16" t="str">
        <f ca="1">IF(PaquetesTramos_estados_1[[#This Row],[estado_paquete]]="empaquetado","listo",TEXT((DAY(TODAY())-DAY(PaquetesTramos_estados_1[[#This Row],[pagado]])),"dd")&amp;" Dias")</f>
        <v>listo</v>
      </c>
      <c r="AS1094" s="14" t="str">
        <f ca="1">IF(PaquetesTramos_estados_1[[#This Row],[estado_paquete]]="Empaquetado","listo",IF(NOW()&lt;PaquetesTramos_estados_1[[#This Row],[TimeLimite]],"Dentro de Tiempo","Fuera de Tiempo"))</f>
        <v>listo</v>
      </c>
      <c r="AT1094" s="19" t="str">
        <f t="shared" si="17"/>
        <v>01:03</v>
      </c>
    </row>
    <row r="1095" spans="1:46" x14ac:dyDescent="0.25">
      <c r="A1095" s="14" t="s">
        <v>3879</v>
      </c>
      <c r="B1095" s="14" t="s">
        <v>292</v>
      </c>
      <c r="C1095" s="14" t="s">
        <v>305</v>
      </c>
      <c r="D1095" s="14" t="s">
        <v>29</v>
      </c>
      <c r="E1095" s="14" t="s">
        <v>236</v>
      </c>
      <c r="F1095" s="14" t="s">
        <v>235</v>
      </c>
      <c r="G1095" s="14" t="s">
        <v>35</v>
      </c>
      <c r="H1095" s="14" t="s">
        <v>288</v>
      </c>
      <c r="I1095" s="14" t="s">
        <v>288</v>
      </c>
      <c r="J1095" s="15">
        <v>45444</v>
      </c>
      <c r="K1095" s="14" t="s">
        <v>3880</v>
      </c>
      <c r="L1095" s="16">
        <v>45439.39335648148</v>
      </c>
      <c r="M1095" s="16">
        <v>45439.601666666669</v>
      </c>
      <c r="N1095" s="16"/>
      <c r="O1095" s="14" t="s">
        <v>288</v>
      </c>
      <c r="P1095" s="14" t="s">
        <v>288</v>
      </c>
      <c r="Q1095" s="14" t="s">
        <v>288</v>
      </c>
      <c r="R1095" s="14" t="s">
        <v>288</v>
      </c>
      <c r="S1095" s="14" t="s">
        <v>288</v>
      </c>
      <c r="T1095" s="14" t="s">
        <v>292</v>
      </c>
      <c r="U1095" s="14" t="s">
        <v>5</v>
      </c>
      <c r="V1095" s="14" t="s">
        <v>6</v>
      </c>
      <c r="W1095" s="14" t="s">
        <v>305</v>
      </c>
      <c r="X1095" s="14" t="s">
        <v>29</v>
      </c>
      <c r="Y1095" s="14" t="s">
        <v>236</v>
      </c>
      <c r="Z1095" s="14" t="s">
        <v>235</v>
      </c>
      <c r="AA1095" s="14" t="s">
        <v>7</v>
      </c>
      <c r="AB1095" s="14" t="s">
        <v>3881</v>
      </c>
      <c r="AC1095" s="14" t="s">
        <v>8</v>
      </c>
      <c r="AD1095" s="14" t="s">
        <v>88</v>
      </c>
      <c r="AE1095" s="14" t="s">
        <v>5</v>
      </c>
      <c r="AF1095" s="14" t="s">
        <v>290</v>
      </c>
      <c r="AG1095" s="14" t="s">
        <v>291</v>
      </c>
      <c r="AH1095" s="14" t="s">
        <v>3882</v>
      </c>
      <c r="AI1095">
        <v>72271378</v>
      </c>
      <c r="AJ1095" s="16">
        <v>45439.39335648148</v>
      </c>
      <c r="AK1095">
        <v>1</v>
      </c>
      <c r="AL1095">
        <v>145.93</v>
      </c>
      <c r="AM1095">
        <v>26.27</v>
      </c>
      <c r="AN1095">
        <v>172.2</v>
      </c>
      <c r="AO1095" s="14" t="e">
        <f>VLOOKUP(PaquetesTramos_estados_1[[#This Row],[tienda_stock]],#REF!,2,0)</f>
        <v>#REF!</v>
      </c>
      <c r="AP1095" s="18">
        <v>1.0138888888888888</v>
      </c>
      <c r="AQ1095" s="19" t="str">
        <f>IF(PaquetesTramos_estados_1[[#This Row],[estado_paquete]]="Empaquetado","listo",PaquetesTramos_estados_1[[#This Row],[pagado]]+(PaquetesTramos_estados_1[[#This Row],[Lead Time]]-1))</f>
        <v>listo</v>
      </c>
      <c r="AR1095" s="16" t="str">
        <f ca="1">IF(PaquetesTramos_estados_1[[#This Row],[estado_paquete]]="empaquetado","listo",TEXT((DAY(TODAY())-DAY(PaquetesTramos_estados_1[[#This Row],[pagado]])),"dd")&amp;" Dias")</f>
        <v>listo</v>
      </c>
      <c r="AS1095" s="14" t="str">
        <f ca="1">IF(PaquetesTramos_estados_1[[#This Row],[estado_paquete]]="Empaquetado","listo",IF(NOW()&lt;PaquetesTramos_estados_1[[#This Row],[TimeLimite]],"Dentro de Tiempo","Fuera de Tiempo"))</f>
        <v>listo</v>
      </c>
      <c r="AT1095" s="19" t="str">
        <f t="shared" si="17"/>
        <v>09:26</v>
      </c>
    </row>
    <row r="1096" spans="1:46" x14ac:dyDescent="0.25">
      <c r="A1096" s="14" t="s">
        <v>3883</v>
      </c>
      <c r="B1096" s="14" t="s">
        <v>292</v>
      </c>
      <c r="C1096" s="14" t="s">
        <v>68</v>
      </c>
      <c r="D1096" s="14" t="s">
        <v>69</v>
      </c>
      <c r="E1096" s="14" t="s">
        <v>70</v>
      </c>
      <c r="F1096" s="14" t="s">
        <v>70</v>
      </c>
      <c r="G1096" s="14" t="s">
        <v>35</v>
      </c>
      <c r="H1096" s="14" t="s">
        <v>288</v>
      </c>
      <c r="I1096" s="14" t="s">
        <v>288</v>
      </c>
      <c r="J1096" s="15">
        <v>45443</v>
      </c>
      <c r="K1096" s="14" t="s">
        <v>3884</v>
      </c>
      <c r="L1096" s="16">
        <v>45439.399699074071</v>
      </c>
      <c r="M1096" s="16">
        <v>45439.760150462964</v>
      </c>
      <c r="N1096" s="16"/>
      <c r="O1096" s="14" t="s">
        <v>288</v>
      </c>
      <c r="P1096" s="14" t="s">
        <v>288</v>
      </c>
      <c r="Q1096" s="14" t="s">
        <v>288</v>
      </c>
      <c r="R1096" s="14" t="s">
        <v>288</v>
      </c>
      <c r="S1096" s="14" t="s">
        <v>288</v>
      </c>
      <c r="T1096" s="14" t="s">
        <v>292</v>
      </c>
      <c r="U1096" s="14" t="s">
        <v>5</v>
      </c>
      <c r="V1096" s="14" t="s">
        <v>6</v>
      </c>
      <c r="W1096" s="14" t="s">
        <v>68</v>
      </c>
      <c r="X1096" s="14" t="s">
        <v>69</v>
      </c>
      <c r="Y1096" s="14" t="s">
        <v>70</v>
      </c>
      <c r="Z1096" s="14" t="s">
        <v>70</v>
      </c>
      <c r="AA1096" s="14" t="s">
        <v>57</v>
      </c>
      <c r="AB1096" s="14" t="s">
        <v>3885</v>
      </c>
      <c r="AC1096" s="14" t="s">
        <v>8</v>
      </c>
      <c r="AD1096" s="14" t="s">
        <v>27</v>
      </c>
      <c r="AE1096" s="14" t="s">
        <v>5</v>
      </c>
      <c r="AF1096" s="14" t="s">
        <v>290</v>
      </c>
      <c r="AG1096" s="14" t="s">
        <v>291</v>
      </c>
      <c r="AH1096" s="14" t="s">
        <v>3886</v>
      </c>
      <c r="AI1096">
        <v>42351250</v>
      </c>
      <c r="AJ1096" s="16">
        <v>45439.399699074071</v>
      </c>
      <c r="AK1096">
        <v>5</v>
      </c>
      <c r="AL1096">
        <v>234.05</v>
      </c>
      <c r="AM1096">
        <v>42.15</v>
      </c>
      <c r="AN1096">
        <v>276.2</v>
      </c>
      <c r="AO1096" s="14" t="e">
        <f>VLOOKUP(PaquetesTramos_estados_1[[#This Row],[tienda_stock]],#REF!,2,0)</f>
        <v>#REF!</v>
      </c>
      <c r="AP1096" s="18">
        <v>1.0138888888888888</v>
      </c>
      <c r="AQ1096" s="19" t="str">
        <f>IF(PaquetesTramos_estados_1[[#This Row],[estado_paquete]]="Empaquetado","listo",PaquetesTramos_estados_1[[#This Row],[pagado]]+(PaquetesTramos_estados_1[[#This Row],[Lead Time]]-1))</f>
        <v>listo</v>
      </c>
      <c r="AR1096" s="16" t="str">
        <f ca="1">IF(PaquetesTramos_estados_1[[#This Row],[estado_paquete]]="empaquetado","listo",TEXT((DAY(TODAY())-DAY(PaquetesTramos_estados_1[[#This Row],[pagado]])),"dd")&amp;" Dias")</f>
        <v>listo</v>
      </c>
      <c r="AS1096" s="14" t="str">
        <f ca="1">IF(PaquetesTramos_estados_1[[#This Row],[estado_paquete]]="Empaquetado","listo",IF(NOW()&lt;PaquetesTramos_estados_1[[#This Row],[TimeLimite]],"Dentro de Tiempo","Fuera de Tiempo"))</f>
        <v>listo</v>
      </c>
      <c r="AT1096" s="19" t="str">
        <f t="shared" si="17"/>
        <v>09:35</v>
      </c>
    </row>
    <row r="1097" spans="1:46" x14ac:dyDescent="0.25">
      <c r="A1097" s="14" t="s">
        <v>3887</v>
      </c>
      <c r="B1097" s="14" t="s">
        <v>292</v>
      </c>
      <c r="C1097" s="14" t="s">
        <v>153</v>
      </c>
      <c r="D1097" s="14" t="s">
        <v>91</v>
      </c>
      <c r="E1097" s="14" t="s">
        <v>91</v>
      </c>
      <c r="F1097" s="14" t="s">
        <v>309</v>
      </c>
      <c r="G1097" s="14" t="s">
        <v>35</v>
      </c>
      <c r="H1097" s="14" t="s">
        <v>288</v>
      </c>
      <c r="I1097" s="14" t="s">
        <v>288</v>
      </c>
      <c r="J1097" s="15">
        <v>45443</v>
      </c>
      <c r="K1097" s="14" t="s">
        <v>3888</v>
      </c>
      <c r="L1097" s="16">
        <v>45439.529641203706</v>
      </c>
      <c r="M1097" s="16">
        <v>45439.711099537039</v>
      </c>
      <c r="N1097" s="16"/>
      <c r="O1097" s="14" t="s">
        <v>288</v>
      </c>
      <c r="P1097" s="14" t="s">
        <v>288</v>
      </c>
      <c r="Q1097" s="14" t="s">
        <v>288</v>
      </c>
      <c r="R1097" s="14" t="s">
        <v>288</v>
      </c>
      <c r="S1097" s="14" t="s">
        <v>288</v>
      </c>
      <c r="T1097" s="14" t="s">
        <v>292</v>
      </c>
      <c r="U1097" s="14" t="s">
        <v>5</v>
      </c>
      <c r="V1097" s="14" t="s">
        <v>6</v>
      </c>
      <c r="W1097" s="14" t="s">
        <v>153</v>
      </c>
      <c r="X1097" s="14" t="s">
        <v>91</v>
      </c>
      <c r="Y1097" s="14" t="s">
        <v>91</v>
      </c>
      <c r="Z1097" s="14" t="s">
        <v>309</v>
      </c>
      <c r="AA1097" s="14" t="s">
        <v>7</v>
      </c>
      <c r="AB1097" s="14" t="s">
        <v>3889</v>
      </c>
      <c r="AC1097" s="14" t="s">
        <v>8</v>
      </c>
      <c r="AD1097" s="14" t="s">
        <v>88</v>
      </c>
      <c r="AE1097" s="14" t="s">
        <v>153</v>
      </c>
      <c r="AF1097" s="14" t="s">
        <v>290</v>
      </c>
      <c r="AG1097" s="14" t="s">
        <v>291</v>
      </c>
      <c r="AH1097" s="14" t="s">
        <v>3890</v>
      </c>
      <c r="AI1097">
        <v>42049597</v>
      </c>
      <c r="AJ1097" s="16">
        <v>45439.529641203706</v>
      </c>
      <c r="AK1097">
        <v>2</v>
      </c>
      <c r="AL1097">
        <v>164.57</v>
      </c>
      <c r="AM1097">
        <v>29.63</v>
      </c>
      <c r="AN1097">
        <v>194.2</v>
      </c>
      <c r="AO1097" s="14" t="e">
        <f>VLOOKUP(PaquetesTramos_estados_1[[#This Row],[tienda_stock]],#REF!,2,0)</f>
        <v>#REF!</v>
      </c>
      <c r="AP1097" s="18">
        <v>1.0138888888888888</v>
      </c>
      <c r="AQ1097" s="19" t="str">
        <f>IF(PaquetesTramos_estados_1[[#This Row],[estado_paquete]]="Empaquetado","listo",PaquetesTramos_estados_1[[#This Row],[pagado]]+(PaquetesTramos_estados_1[[#This Row],[Lead Time]]-1))</f>
        <v>listo</v>
      </c>
      <c r="AR1097" s="16" t="str">
        <f ca="1">IF(PaquetesTramos_estados_1[[#This Row],[estado_paquete]]="empaquetado","listo",TEXT((DAY(TODAY())-DAY(PaquetesTramos_estados_1[[#This Row],[pagado]])),"dd")&amp;" Dias")</f>
        <v>listo</v>
      </c>
      <c r="AS1097" s="14" t="str">
        <f ca="1">IF(PaquetesTramos_estados_1[[#This Row],[estado_paquete]]="Empaquetado","listo",IF(NOW()&lt;PaquetesTramos_estados_1[[#This Row],[TimeLimite]],"Dentro de Tiempo","Fuera de Tiempo"))</f>
        <v>listo</v>
      </c>
      <c r="AT1097" s="19" t="str">
        <f t="shared" si="17"/>
        <v>12:42</v>
      </c>
    </row>
    <row r="1098" spans="1:46" x14ac:dyDescent="0.25">
      <c r="A1098" s="14" t="s">
        <v>3891</v>
      </c>
      <c r="B1098" s="14" t="s">
        <v>17</v>
      </c>
      <c r="C1098" s="14" t="s">
        <v>5</v>
      </c>
      <c r="D1098" s="14" t="s">
        <v>1</v>
      </c>
      <c r="E1098" s="14" t="s">
        <v>1</v>
      </c>
      <c r="F1098" s="14" t="s">
        <v>19</v>
      </c>
      <c r="G1098" s="14" t="s">
        <v>3</v>
      </c>
      <c r="H1098" s="14" t="s">
        <v>288</v>
      </c>
      <c r="I1098" s="14" t="s">
        <v>288</v>
      </c>
      <c r="J1098" s="15">
        <v>45442</v>
      </c>
      <c r="K1098" s="14" t="s">
        <v>3892</v>
      </c>
      <c r="L1098" s="16">
        <v>45439.505844907406</v>
      </c>
      <c r="M1098" s="16"/>
      <c r="N1098" s="16"/>
      <c r="O1098" s="14" t="s">
        <v>288</v>
      </c>
      <c r="P1098" s="14" t="s">
        <v>288</v>
      </c>
      <c r="Q1098" s="14" t="s">
        <v>288</v>
      </c>
      <c r="R1098" s="14" t="s">
        <v>288</v>
      </c>
      <c r="S1098" s="14" t="s">
        <v>288</v>
      </c>
      <c r="T1098" s="14" t="s">
        <v>17</v>
      </c>
      <c r="U1098" s="14" t="s">
        <v>18</v>
      </c>
      <c r="V1098" s="14" t="s">
        <v>87</v>
      </c>
      <c r="W1098" s="14" t="s">
        <v>288</v>
      </c>
      <c r="X1098" s="14" t="s">
        <v>288</v>
      </c>
      <c r="Y1098" s="14" t="s">
        <v>288</v>
      </c>
      <c r="Z1098" s="14" t="s">
        <v>288</v>
      </c>
      <c r="AA1098" s="14" t="s">
        <v>56</v>
      </c>
      <c r="AB1098" s="14" t="s">
        <v>3893</v>
      </c>
      <c r="AC1098" s="14" t="s">
        <v>8</v>
      </c>
      <c r="AD1098" s="14" t="s">
        <v>32</v>
      </c>
      <c r="AE1098" s="14" t="s">
        <v>5</v>
      </c>
      <c r="AF1098" s="14" t="s">
        <v>290</v>
      </c>
      <c r="AG1098" s="14" t="s">
        <v>291</v>
      </c>
      <c r="AH1098" s="14" t="s">
        <v>3894</v>
      </c>
      <c r="AI1098">
        <v>19333492</v>
      </c>
      <c r="AJ1098" s="16">
        <v>45439.505844907406</v>
      </c>
      <c r="AK1098">
        <v>3</v>
      </c>
      <c r="AL1098">
        <v>136.61000000000001</v>
      </c>
      <c r="AM1098">
        <v>24.59</v>
      </c>
      <c r="AN1098">
        <v>161.19999999999999</v>
      </c>
      <c r="AO1098" s="14" t="e">
        <f>VLOOKUP(PaquetesTramos_estados_1[[#This Row],[tienda_stock]],#REF!,2,0)</f>
        <v>#REF!</v>
      </c>
      <c r="AP1098" s="18">
        <v>1.0138888888888888</v>
      </c>
      <c r="AQ1098" s="19">
        <f>IF(PaquetesTramos_estados_1[[#This Row],[estado_paquete]]="Empaquetado","listo",PaquetesTramos_estados_1[[#This Row],[pagado]]+(PaquetesTramos_estados_1[[#This Row],[Lead Time]]-1))</f>
        <v>45439.519733796296</v>
      </c>
      <c r="AR1098" s="16" t="e">
        <f ca="1">IF(PaquetesTramos_estados_1[[#This Row],[estado_paquete]]="empaquetado","listo",TEXT((DAY(TODAY())-DAY(PaquetesTramos_estados_1[[#This Row],[pagado]])),"dd")&amp;" Dias")</f>
        <v>#VALUE!</v>
      </c>
      <c r="AS10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098" s="19" t="str">
        <f t="shared" si="17"/>
        <v>12:08</v>
      </c>
    </row>
    <row r="1099" spans="1:46" x14ac:dyDescent="0.25">
      <c r="A1099" s="14" t="s">
        <v>3895</v>
      </c>
      <c r="B1099" s="14" t="s">
        <v>292</v>
      </c>
      <c r="C1099" s="14" t="s">
        <v>288</v>
      </c>
      <c r="D1099" s="14" t="s">
        <v>81</v>
      </c>
      <c r="E1099" s="14" t="s">
        <v>223</v>
      </c>
      <c r="F1099" s="14" t="s">
        <v>223</v>
      </c>
      <c r="G1099" s="14" t="s">
        <v>30</v>
      </c>
      <c r="H1099" s="14" t="s">
        <v>288</v>
      </c>
      <c r="I1099" s="14" t="s">
        <v>288</v>
      </c>
      <c r="J1099" s="15">
        <v>45442</v>
      </c>
      <c r="K1099" s="14" t="s">
        <v>3896</v>
      </c>
      <c r="L1099" s="16">
        <v>45439.505844907406</v>
      </c>
      <c r="M1099" s="16">
        <v>45439.650706018518</v>
      </c>
      <c r="N1099" s="16"/>
      <c r="O1099" s="14" t="s">
        <v>288</v>
      </c>
      <c r="P1099" s="14" t="s">
        <v>288</v>
      </c>
      <c r="Q1099" s="14" t="s">
        <v>288</v>
      </c>
      <c r="R1099" s="14" t="s">
        <v>288</v>
      </c>
      <c r="S1099" s="14" t="s">
        <v>288</v>
      </c>
      <c r="T1099" s="14" t="s">
        <v>292</v>
      </c>
      <c r="U1099" s="14" t="s">
        <v>5</v>
      </c>
      <c r="V1099" s="14" t="s">
        <v>87</v>
      </c>
      <c r="W1099" s="14" t="s">
        <v>288</v>
      </c>
      <c r="X1099" s="14" t="s">
        <v>288</v>
      </c>
      <c r="Y1099" s="14" t="s">
        <v>288</v>
      </c>
      <c r="Z1099" s="14" t="s">
        <v>288</v>
      </c>
      <c r="AA1099" s="14" t="s">
        <v>56</v>
      </c>
      <c r="AB1099" s="14" t="s">
        <v>3893</v>
      </c>
      <c r="AC1099" s="14" t="s">
        <v>8</v>
      </c>
      <c r="AD1099" s="14" t="s">
        <v>32</v>
      </c>
      <c r="AE1099" s="14" t="s">
        <v>5</v>
      </c>
      <c r="AF1099" s="14" t="s">
        <v>290</v>
      </c>
      <c r="AG1099" s="14" t="s">
        <v>291</v>
      </c>
      <c r="AH1099" s="14" t="s">
        <v>3894</v>
      </c>
      <c r="AI1099">
        <v>19333492</v>
      </c>
      <c r="AJ1099" s="16">
        <v>45439.505844907406</v>
      </c>
      <c r="AK1099">
        <v>3</v>
      </c>
      <c r="AL1099">
        <v>136.61000000000001</v>
      </c>
      <c r="AM1099">
        <v>24.59</v>
      </c>
      <c r="AN1099">
        <v>161.19999999999999</v>
      </c>
      <c r="AO1099" s="14" t="e">
        <f>VLOOKUP(PaquetesTramos_estados_1[[#This Row],[tienda_stock]],#REF!,2,0)</f>
        <v>#REF!</v>
      </c>
      <c r="AP1099" s="18">
        <v>1.0138888888888888</v>
      </c>
      <c r="AQ1099" s="19" t="str">
        <f>IF(PaquetesTramos_estados_1[[#This Row],[estado_paquete]]="Empaquetado","listo",PaquetesTramos_estados_1[[#This Row],[pagado]]+(PaquetesTramos_estados_1[[#This Row],[Lead Time]]-1))</f>
        <v>listo</v>
      </c>
      <c r="AR1099" s="16" t="str">
        <f ca="1">IF(PaquetesTramos_estados_1[[#This Row],[estado_paquete]]="empaquetado","listo",TEXT((DAY(TODAY())-DAY(PaquetesTramos_estados_1[[#This Row],[pagado]])),"dd")&amp;" Dias")</f>
        <v>listo</v>
      </c>
      <c r="AS1099" s="14" t="str">
        <f ca="1">IF(PaquetesTramos_estados_1[[#This Row],[estado_paquete]]="Empaquetado","listo",IF(NOW()&lt;PaquetesTramos_estados_1[[#This Row],[TimeLimite]],"Dentro de Tiempo","Fuera de Tiempo"))</f>
        <v>listo</v>
      </c>
      <c r="AT1099" s="19" t="str">
        <f t="shared" si="17"/>
        <v>12:08</v>
      </c>
    </row>
    <row r="1100" spans="1:46" x14ac:dyDescent="0.25">
      <c r="A1100" s="14" t="s">
        <v>3897</v>
      </c>
      <c r="B1100" s="14" t="s">
        <v>292</v>
      </c>
      <c r="C1100" s="14" t="s">
        <v>43</v>
      </c>
      <c r="D1100" s="14" t="s">
        <v>1</v>
      </c>
      <c r="E1100" s="14" t="s">
        <v>137</v>
      </c>
      <c r="F1100" s="14" t="s">
        <v>138</v>
      </c>
      <c r="G1100" s="14" t="s">
        <v>35</v>
      </c>
      <c r="H1100" s="14" t="s">
        <v>288</v>
      </c>
      <c r="I1100" s="14" t="s">
        <v>288</v>
      </c>
      <c r="J1100" s="15">
        <v>45442</v>
      </c>
      <c r="K1100" s="14" t="s">
        <v>3898</v>
      </c>
      <c r="L1100" s="16">
        <v>45439.51190972222</v>
      </c>
      <c r="M1100" s="16">
        <v>45439.579305555555</v>
      </c>
      <c r="N1100" s="16"/>
      <c r="O1100" s="14" t="s">
        <v>288</v>
      </c>
      <c r="P1100" s="14" t="s">
        <v>288</v>
      </c>
      <c r="Q1100" s="14" t="s">
        <v>288</v>
      </c>
      <c r="R1100" s="14" t="s">
        <v>288</v>
      </c>
      <c r="S1100" s="14" t="s">
        <v>288</v>
      </c>
      <c r="T1100" s="14" t="s">
        <v>292</v>
      </c>
      <c r="U1100" s="14" t="s">
        <v>5</v>
      </c>
      <c r="V1100" s="14" t="s">
        <v>6</v>
      </c>
      <c r="W1100" s="14" t="s">
        <v>43</v>
      </c>
      <c r="X1100" s="14" t="s">
        <v>1</v>
      </c>
      <c r="Y1100" s="14" t="s">
        <v>137</v>
      </c>
      <c r="Z1100" s="14" t="s">
        <v>138</v>
      </c>
      <c r="AA1100" s="14" t="s">
        <v>7</v>
      </c>
      <c r="AB1100" s="14" t="s">
        <v>3899</v>
      </c>
      <c r="AC1100" s="14" t="s">
        <v>8</v>
      </c>
      <c r="AD1100" s="14" t="s">
        <v>88</v>
      </c>
      <c r="AE1100" s="14" t="s">
        <v>5</v>
      </c>
      <c r="AF1100" s="14" t="s">
        <v>290</v>
      </c>
      <c r="AG1100" s="14" t="s">
        <v>291</v>
      </c>
      <c r="AH1100" s="14" t="s">
        <v>3900</v>
      </c>
      <c r="AI1100">
        <v>47842747</v>
      </c>
      <c r="AJ1100" s="16">
        <v>45439.51190972222</v>
      </c>
      <c r="AK1100">
        <v>1</v>
      </c>
      <c r="AL1100">
        <v>554.15</v>
      </c>
      <c r="AM1100">
        <v>99.75</v>
      </c>
      <c r="AN1100">
        <v>653.9</v>
      </c>
      <c r="AO1100" s="14" t="e">
        <f>VLOOKUP(PaquetesTramos_estados_1[[#This Row],[tienda_stock]],#REF!,2,0)</f>
        <v>#REF!</v>
      </c>
      <c r="AP1100" s="18">
        <v>1.0138888888888888</v>
      </c>
      <c r="AQ1100" s="19" t="str">
        <f>IF(PaquetesTramos_estados_1[[#This Row],[estado_paquete]]="Empaquetado","listo",PaquetesTramos_estados_1[[#This Row],[pagado]]+(PaquetesTramos_estados_1[[#This Row],[Lead Time]]-1))</f>
        <v>listo</v>
      </c>
      <c r="AR1100" s="16" t="str">
        <f ca="1">IF(PaquetesTramos_estados_1[[#This Row],[estado_paquete]]="empaquetado","listo",TEXT((DAY(TODAY())-DAY(PaquetesTramos_estados_1[[#This Row],[pagado]])),"dd")&amp;" Dias")</f>
        <v>listo</v>
      </c>
      <c r="AS1100" s="14" t="str">
        <f ca="1">IF(PaquetesTramos_estados_1[[#This Row],[estado_paquete]]="Empaquetado","listo",IF(NOW()&lt;PaquetesTramos_estados_1[[#This Row],[TimeLimite]],"Dentro de Tiempo","Fuera de Tiempo"))</f>
        <v>listo</v>
      </c>
      <c r="AT1100" s="19" t="str">
        <f t="shared" si="17"/>
        <v>12:17</v>
      </c>
    </row>
    <row r="1101" spans="1:46" x14ac:dyDescent="0.25">
      <c r="A1101" s="14" t="s">
        <v>3901</v>
      </c>
      <c r="B1101" s="14" t="s">
        <v>292</v>
      </c>
      <c r="C1101" s="14" t="s">
        <v>68</v>
      </c>
      <c r="D1101" s="14" t="s">
        <v>69</v>
      </c>
      <c r="E1101" s="14" t="s">
        <v>70</v>
      </c>
      <c r="F1101" s="14" t="s">
        <v>70</v>
      </c>
      <c r="G1101" s="14" t="s">
        <v>35</v>
      </c>
      <c r="H1101" s="14" t="s">
        <v>288</v>
      </c>
      <c r="I1101" s="14" t="s">
        <v>288</v>
      </c>
      <c r="J1101" s="15">
        <v>45443</v>
      </c>
      <c r="K1101" s="14" t="s">
        <v>3902</v>
      </c>
      <c r="L1101" s="16">
        <v>45439.51190972222</v>
      </c>
      <c r="M1101" s="16">
        <v>45439.66673611111</v>
      </c>
      <c r="N1101" s="16"/>
      <c r="O1101" s="14" t="s">
        <v>288</v>
      </c>
      <c r="P1101" s="14" t="s">
        <v>288</v>
      </c>
      <c r="Q1101" s="14" t="s">
        <v>288</v>
      </c>
      <c r="R1101" s="14" t="s">
        <v>288</v>
      </c>
      <c r="S1101" s="14" t="s">
        <v>288</v>
      </c>
      <c r="T1101" s="14" t="s">
        <v>292</v>
      </c>
      <c r="U1101" s="14" t="s">
        <v>5</v>
      </c>
      <c r="V1101" s="14" t="s">
        <v>6</v>
      </c>
      <c r="W1101" s="14" t="s">
        <v>68</v>
      </c>
      <c r="X1101" s="14" t="s">
        <v>69</v>
      </c>
      <c r="Y1101" s="14" t="s">
        <v>70</v>
      </c>
      <c r="Z1101" s="14" t="s">
        <v>70</v>
      </c>
      <c r="AA1101" s="14" t="s">
        <v>7</v>
      </c>
      <c r="AB1101" s="14" t="s">
        <v>3903</v>
      </c>
      <c r="AC1101" s="14" t="s">
        <v>8</v>
      </c>
      <c r="AD1101" s="14" t="s">
        <v>10</v>
      </c>
      <c r="AE1101" s="14" t="s">
        <v>68</v>
      </c>
      <c r="AF1101" s="14" t="s">
        <v>290</v>
      </c>
      <c r="AG1101" s="14" t="s">
        <v>291</v>
      </c>
      <c r="AH1101" s="14" t="s">
        <v>3904</v>
      </c>
      <c r="AI1101">
        <v>78378106</v>
      </c>
      <c r="AJ1101" s="16">
        <v>45439.51190972222</v>
      </c>
      <c r="AK1101">
        <v>1</v>
      </c>
      <c r="AL1101">
        <v>131.18</v>
      </c>
      <c r="AM1101">
        <v>23.62</v>
      </c>
      <c r="AN1101">
        <v>154.80000000000001</v>
      </c>
      <c r="AO1101" s="14" t="e">
        <f>VLOOKUP(PaquetesTramos_estados_1[[#This Row],[tienda_stock]],#REF!,2,0)</f>
        <v>#REF!</v>
      </c>
      <c r="AP1101" s="18">
        <v>1.0138888888888888</v>
      </c>
      <c r="AQ1101" s="19" t="str">
        <f>IF(PaquetesTramos_estados_1[[#This Row],[estado_paquete]]="Empaquetado","listo",PaquetesTramos_estados_1[[#This Row],[pagado]]+(PaquetesTramos_estados_1[[#This Row],[Lead Time]]-1))</f>
        <v>listo</v>
      </c>
      <c r="AR1101" s="16" t="str">
        <f ca="1">IF(PaquetesTramos_estados_1[[#This Row],[estado_paquete]]="empaquetado","listo",TEXT((DAY(TODAY())-DAY(PaquetesTramos_estados_1[[#This Row],[pagado]])),"dd")&amp;" Dias")</f>
        <v>listo</v>
      </c>
      <c r="AS1101" s="14" t="str">
        <f ca="1">IF(PaquetesTramos_estados_1[[#This Row],[estado_paquete]]="Empaquetado","listo",IF(NOW()&lt;PaquetesTramos_estados_1[[#This Row],[TimeLimite]],"Dentro de Tiempo","Fuera de Tiempo"))</f>
        <v>listo</v>
      </c>
      <c r="AT1101" s="19" t="str">
        <f t="shared" si="17"/>
        <v>12:17</v>
      </c>
    </row>
    <row r="1102" spans="1:46" x14ac:dyDescent="0.25">
      <c r="A1102" s="14" t="s">
        <v>3905</v>
      </c>
      <c r="B1102" s="14" t="s">
        <v>292</v>
      </c>
      <c r="C1102" s="14" t="s">
        <v>145</v>
      </c>
      <c r="D1102" s="14" t="s">
        <v>1</v>
      </c>
      <c r="E1102" s="14" t="s">
        <v>1</v>
      </c>
      <c r="F1102" s="14" t="s">
        <v>121</v>
      </c>
      <c r="G1102" s="14" t="s">
        <v>332</v>
      </c>
      <c r="H1102" s="14" t="s">
        <v>288</v>
      </c>
      <c r="I1102" s="14" t="s">
        <v>288</v>
      </c>
      <c r="J1102" s="15">
        <v>45440</v>
      </c>
      <c r="K1102" s="14" t="s">
        <v>3906</v>
      </c>
      <c r="L1102" s="16">
        <v>45439.56486111111</v>
      </c>
      <c r="M1102" s="16">
        <v>45439.59574074074</v>
      </c>
      <c r="N1102" s="16"/>
      <c r="O1102" s="14" t="s">
        <v>288</v>
      </c>
      <c r="P1102" s="14" t="s">
        <v>288</v>
      </c>
      <c r="Q1102" s="14" t="s">
        <v>288</v>
      </c>
      <c r="R1102" s="14" t="s">
        <v>288</v>
      </c>
      <c r="S1102" s="14" t="s">
        <v>288</v>
      </c>
      <c r="T1102" s="14" t="s">
        <v>292</v>
      </c>
      <c r="U1102" s="14" t="s">
        <v>5</v>
      </c>
      <c r="V1102" s="14" t="s">
        <v>6</v>
      </c>
      <c r="W1102" s="14" t="s">
        <v>145</v>
      </c>
      <c r="X1102" s="14" t="s">
        <v>1</v>
      </c>
      <c r="Y1102" s="14" t="s">
        <v>1</v>
      </c>
      <c r="Z1102" s="14" t="s">
        <v>121</v>
      </c>
      <c r="AA1102" s="14" t="s">
        <v>56</v>
      </c>
      <c r="AB1102" s="14" t="s">
        <v>3907</v>
      </c>
      <c r="AC1102" s="14" t="s">
        <v>8</v>
      </c>
      <c r="AD1102" s="14" t="s">
        <v>9</v>
      </c>
      <c r="AE1102" s="14" t="s">
        <v>145</v>
      </c>
      <c r="AF1102" s="14" t="s">
        <v>290</v>
      </c>
      <c r="AG1102" s="14" t="s">
        <v>291</v>
      </c>
      <c r="AH1102" s="14" t="s">
        <v>3908</v>
      </c>
      <c r="AI1102">
        <v>9741015</v>
      </c>
      <c r="AJ1102" s="16">
        <v>45439.56486111111</v>
      </c>
      <c r="AK1102">
        <v>2</v>
      </c>
      <c r="AL1102">
        <v>432.12</v>
      </c>
      <c r="AM1102">
        <v>77.78</v>
      </c>
      <c r="AN1102">
        <v>509.9</v>
      </c>
      <c r="AO1102" s="14" t="e">
        <f>VLOOKUP(PaquetesTramos_estados_1[[#This Row],[tienda_stock]],#REF!,2,0)</f>
        <v>#REF!</v>
      </c>
      <c r="AP1102" s="18">
        <v>1.0138888888888888</v>
      </c>
      <c r="AQ1102" s="19" t="str">
        <f>IF(PaquetesTramos_estados_1[[#This Row],[estado_paquete]]="Empaquetado","listo",PaquetesTramos_estados_1[[#This Row],[pagado]]+(PaquetesTramos_estados_1[[#This Row],[Lead Time]]-1))</f>
        <v>listo</v>
      </c>
      <c r="AR1102" s="16" t="str">
        <f ca="1">IF(PaquetesTramos_estados_1[[#This Row],[estado_paquete]]="empaquetado","listo",TEXT((DAY(TODAY())-DAY(PaquetesTramos_estados_1[[#This Row],[pagado]])),"dd")&amp;" Dias")</f>
        <v>listo</v>
      </c>
      <c r="AS1102" s="14" t="str">
        <f ca="1">IF(PaquetesTramos_estados_1[[#This Row],[estado_paquete]]="Empaquetado","listo",IF(NOW()&lt;PaquetesTramos_estados_1[[#This Row],[TimeLimite]],"Dentro de Tiempo","Fuera de Tiempo"))</f>
        <v>listo</v>
      </c>
      <c r="AT1102" s="19" t="str">
        <f t="shared" si="17"/>
        <v>13:33</v>
      </c>
    </row>
    <row r="1103" spans="1:46" x14ac:dyDescent="0.25">
      <c r="A1103" s="14" t="s">
        <v>3909</v>
      </c>
      <c r="B1103" s="14" t="s">
        <v>292</v>
      </c>
      <c r="C1103" s="14" t="s">
        <v>95</v>
      </c>
      <c r="D1103" s="14" t="s">
        <v>96</v>
      </c>
      <c r="E1103" s="14" t="s">
        <v>97</v>
      </c>
      <c r="F1103" s="14" t="s">
        <v>98</v>
      </c>
      <c r="G1103" s="14" t="s">
        <v>35</v>
      </c>
      <c r="H1103" s="14" t="s">
        <v>288</v>
      </c>
      <c r="I1103" s="14" t="s">
        <v>288</v>
      </c>
      <c r="J1103" s="15">
        <v>45444</v>
      </c>
      <c r="K1103" s="14" t="s">
        <v>3910</v>
      </c>
      <c r="L1103" s="16">
        <v>45439.58556712963</v>
      </c>
      <c r="M1103" s="16">
        <v>45439.866030092591</v>
      </c>
      <c r="N1103" s="16"/>
      <c r="O1103" s="14" t="s">
        <v>288</v>
      </c>
      <c r="P1103" s="14" t="s">
        <v>288</v>
      </c>
      <c r="Q1103" s="14" t="s">
        <v>288</v>
      </c>
      <c r="R1103" s="14" t="s">
        <v>288</v>
      </c>
      <c r="S1103" s="14" t="s">
        <v>288</v>
      </c>
      <c r="T1103" s="14" t="s">
        <v>292</v>
      </c>
      <c r="U1103" s="14" t="s">
        <v>5</v>
      </c>
      <c r="V1103" s="14" t="s">
        <v>6</v>
      </c>
      <c r="W1103" s="14" t="s">
        <v>95</v>
      </c>
      <c r="X1103" s="14" t="s">
        <v>96</v>
      </c>
      <c r="Y1103" s="14" t="s">
        <v>97</v>
      </c>
      <c r="Z1103" s="14" t="s">
        <v>98</v>
      </c>
      <c r="AA1103" s="14" t="s">
        <v>7</v>
      </c>
      <c r="AB1103" s="14" t="s">
        <v>3911</v>
      </c>
      <c r="AC1103" s="14" t="s">
        <v>8</v>
      </c>
      <c r="AD1103" s="14" t="s">
        <v>32</v>
      </c>
      <c r="AE1103" s="14" t="s">
        <v>5</v>
      </c>
      <c r="AF1103" s="14" t="s">
        <v>290</v>
      </c>
      <c r="AG1103" s="14" t="s">
        <v>291</v>
      </c>
      <c r="AH1103" s="14" t="s">
        <v>3912</v>
      </c>
      <c r="AI1103">
        <v>70170453</v>
      </c>
      <c r="AJ1103" s="16">
        <v>45439.58556712963</v>
      </c>
      <c r="AK1103">
        <v>2</v>
      </c>
      <c r="AL1103">
        <v>370.76</v>
      </c>
      <c r="AM1103">
        <v>66.739999999999995</v>
      </c>
      <c r="AN1103">
        <v>437.5</v>
      </c>
      <c r="AO1103" s="14" t="e">
        <f>VLOOKUP(PaquetesTramos_estados_1[[#This Row],[tienda_stock]],#REF!,2,0)</f>
        <v>#REF!</v>
      </c>
      <c r="AP1103" s="18">
        <v>1.0138888888888888</v>
      </c>
      <c r="AQ1103" s="19" t="str">
        <f>IF(PaquetesTramos_estados_1[[#This Row],[estado_paquete]]="Empaquetado","listo",PaquetesTramos_estados_1[[#This Row],[pagado]]+(PaquetesTramos_estados_1[[#This Row],[Lead Time]]-1))</f>
        <v>listo</v>
      </c>
      <c r="AR1103" s="16" t="str">
        <f ca="1">IF(PaquetesTramos_estados_1[[#This Row],[estado_paquete]]="empaquetado","listo",TEXT((DAY(TODAY())-DAY(PaquetesTramos_estados_1[[#This Row],[pagado]])),"dd")&amp;" Dias")</f>
        <v>listo</v>
      </c>
      <c r="AS1103" s="14" t="str">
        <f ca="1">IF(PaquetesTramos_estados_1[[#This Row],[estado_paquete]]="Empaquetado","listo",IF(NOW()&lt;PaquetesTramos_estados_1[[#This Row],[TimeLimite]],"Dentro de Tiempo","Fuera de Tiempo"))</f>
        <v>listo</v>
      </c>
      <c r="AT1103" s="19" t="str">
        <f t="shared" si="17"/>
        <v>14:03</v>
      </c>
    </row>
    <row r="1104" spans="1:46" x14ac:dyDescent="0.25">
      <c r="A1104" s="14" t="s">
        <v>3913</v>
      </c>
      <c r="B1104" s="14" t="s">
        <v>292</v>
      </c>
      <c r="C1104" s="14" t="s">
        <v>288</v>
      </c>
      <c r="D1104" s="14" t="s">
        <v>118</v>
      </c>
      <c r="E1104" s="14" t="s">
        <v>3668</v>
      </c>
      <c r="F1104" s="14" t="s">
        <v>3669</v>
      </c>
      <c r="G1104" s="14" t="s">
        <v>494</v>
      </c>
      <c r="H1104" s="14" t="s">
        <v>3914</v>
      </c>
      <c r="I1104" s="14" t="s">
        <v>288</v>
      </c>
      <c r="J1104" s="15">
        <v>45444</v>
      </c>
      <c r="K1104" s="14" t="s">
        <v>3915</v>
      </c>
      <c r="L1104" s="16">
        <v>45439.606782407405</v>
      </c>
      <c r="M1104" s="16">
        <v>45439.723263888889</v>
      </c>
      <c r="N1104" s="16"/>
      <c r="O1104" s="14" t="s">
        <v>288</v>
      </c>
      <c r="P1104" s="14" t="s">
        <v>288</v>
      </c>
      <c r="Q1104" s="14" t="s">
        <v>288</v>
      </c>
      <c r="R1104" s="14" t="s">
        <v>288</v>
      </c>
      <c r="S1104" s="14" t="s">
        <v>288</v>
      </c>
      <c r="T1104" s="14" t="s">
        <v>292</v>
      </c>
      <c r="U1104" s="14" t="s">
        <v>5</v>
      </c>
      <c r="V1104" s="14" t="s">
        <v>87</v>
      </c>
      <c r="W1104" s="14" t="s">
        <v>288</v>
      </c>
      <c r="X1104" s="14" t="s">
        <v>288</v>
      </c>
      <c r="Y1104" s="14" t="s">
        <v>288</v>
      </c>
      <c r="Z1104" s="14" t="s">
        <v>288</v>
      </c>
      <c r="AA1104" s="14" t="s">
        <v>7</v>
      </c>
      <c r="AB1104" s="14" t="s">
        <v>3916</v>
      </c>
      <c r="AC1104" s="14" t="s">
        <v>8</v>
      </c>
      <c r="AD1104" s="14" t="s">
        <v>10</v>
      </c>
      <c r="AE1104" s="14" t="s">
        <v>5</v>
      </c>
      <c r="AF1104" s="14" t="s">
        <v>290</v>
      </c>
      <c r="AG1104" s="14" t="s">
        <v>291</v>
      </c>
      <c r="AH1104" s="14" t="s">
        <v>3917</v>
      </c>
      <c r="AI1104">
        <v>46464771</v>
      </c>
      <c r="AJ1104" s="16">
        <v>45439.606782407405</v>
      </c>
      <c r="AK1104">
        <v>1</v>
      </c>
      <c r="AL1104">
        <v>33.81</v>
      </c>
      <c r="AM1104">
        <v>6.09</v>
      </c>
      <c r="AN1104">
        <v>39.9</v>
      </c>
      <c r="AO1104" s="14" t="e">
        <f>VLOOKUP(PaquetesTramos_estados_1[[#This Row],[tienda_stock]],#REF!,2,0)</f>
        <v>#REF!</v>
      </c>
      <c r="AP1104" s="18">
        <v>1.0138888888888888</v>
      </c>
      <c r="AQ1104" s="19" t="str">
        <f>IF(PaquetesTramos_estados_1[[#This Row],[estado_paquete]]="Empaquetado","listo",PaquetesTramos_estados_1[[#This Row],[pagado]]+(PaquetesTramos_estados_1[[#This Row],[Lead Time]]-1))</f>
        <v>listo</v>
      </c>
      <c r="AR1104" s="16" t="str">
        <f ca="1">IF(PaquetesTramos_estados_1[[#This Row],[estado_paquete]]="empaquetado","listo",TEXT((DAY(TODAY())-DAY(PaquetesTramos_estados_1[[#This Row],[pagado]])),"dd")&amp;" Dias")</f>
        <v>listo</v>
      </c>
      <c r="AS1104" s="14" t="str">
        <f ca="1">IF(PaquetesTramos_estados_1[[#This Row],[estado_paquete]]="Empaquetado","listo",IF(NOW()&lt;PaquetesTramos_estados_1[[#This Row],[TimeLimite]],"Dentro de Tiempo","Fuera de Tiempo"))</f>
        <v>listo</v>
      </c>
      <c r="AT1104" s="19" t="str">
        <f t="shared" si="17"/>
        <v>14:33</v>
      </c>
    </row>
    <row r="1105" spans="1:46" x14ac:dyDescent="0.25">
      <c r="A1105" s="14" t="s">
        <v>3918</v>
      </c>
      <c r="B1105" s="14" t="s">
        <v>292</v>
      </c>
      <c r="C1105" s="14" t="s">
        <v>80</v>
      </c>
      <c r="D1105" s="14" t="s">
        <v>81</v>
      </c>
      <c r="E1105" s="14" t="s">
        <v>82</v>
      </c>
      <c r="F1105" s="14" t="s">
        <v>82</v>
      </c>
      <c r="G1105" s="14" t="s">
        <v>35</v>
      </c>
      <c r="H1105" s="14" t="s">
        <v>288</v>
      </c>
      <c r="I1105" s="14" t="s">
        <v>288</v>
      </c>
      <c r="J1105" s="15">
        <v>45443</v>
      </c>
      <c r="K1105" s="14" t="s">
        <v>3919</v>
      </c>
      <c r="L1105" s="16">
        <v>45439.636157407411</v>
      </c>
      <c r="M1105" s="16">
        <v>45440.201377314814</v>
      </c>
      <c r="N1105" s="16"/>
      <c r="O1105" s="14" t="s">
        <v>288</v>
      </c>
      <c r="P1105" s="14" t="s">
        <v>288</v>
      </c>
      <c r="Q1105" s="14" t="s">
        <v>288</v>
      </c>
      <c r="R1105" s="14" t="s">
        <v>288</v>
      </c>
      <c r="S1105" s="14" t="s">
        <v>288</v>
      </c>
      <c r="T1105" s="14" t="s">
        <v>292</v>
      </c>
      <c r="U1105" s="14" t="s">
        <v>5</v>
      </c>
      <c r="V1105" s="14" t="s">
        <v>6</v>
      </c>
      <c r="W1105" s="14" t="s">
        <v>80</v>
      </c>
      <c r="X1105" s="14" t="s">
        <v>81</v>
      </c>
      <c r="Y1105" s="14" t="s">
        <v>82</v>
      </c>
      <c r="Z1105" s="14" t="s">
        <v>82</v>
      </c>
      <c r="AA1105" s="14" t="s">
        <v>7</v>
      </c>
      <c r="AB1105" s="14" t="s">
        <v>3920</v>
      </c>
      <c r="AC1105" s="14" t="s">
        <v>8</v>
      </c>
      <c r="AD1105" s="14" t="s">
        <v>88</v>
      </c>
      <c r="AE1105" s="14" t="s">
        <v>5</v>
      </c>
      <c r="AF1105" s="14" t="s">
        <v>290</v>
      </c>
      <c r="AG1105" s="14" t="s">
        <v>291</v>
      </c>
      <c r="AH1105" s="14" t="s">
        <v>3921</v>
      </c>
      <c r="AI1105">
        <v>73344832</v>
      </c>
      <c r="AJ1105" s="16">
        <v>45439.636157407411</v>
      </c>
      <c r="AK1105">
        <v>4</v>
      </c>
      <c r="AL1105">
        <v>156.34</v>
      </c>
      <c r="AM1105">
        <v>28.16</v>
      </c>
      <c r="AN1105">
        <v>184.5</v>
      </c>
      <c r="AO1105" s="14" t="e">
        <f>VLOOKUP(PaquetesTramos_estados_1[[#This Row],[tienda_stock]],#REF!,2,0)</f>
        <v>#REF!</v>
      </c>
      <c r="AP1105" s="18">
        <v>1.0138888888888888</v>
      </c>
      <c r="AQ1105" s="19" t="str">
        <f>IF(PaquetesTramos_estados_1[[#This Row],[estado_paquete]]="Empaquetado","listo",PaquetesTramos_estados_1[[#This Row],[pagado]]+(PaquetesTramos_estados_1[[#This Row],[Lead Time]]-1))</f>
        <v>listo</v>
      </c>
      <c r="AR1105" s="16" t="str">
        <f ca="1">IF(PaquetesTramos_estados_1[[#This Row],[estado_paquete]]="empaquetado","listo",TEXT((DAY(TODAY())-DAY(PaquetesTramos_estados_1[[#This Row],[pagado]])),"dd")&amp;" Dias")</f>
        <v>listo</v>
      </c>
      <c r="AS1105" s="14" t="str">
        <f ca="1">IF(PaquetesTramos_estados_1[[#This Row],[estado_paquete]]="Empaquetado","listo",IF(NOW()&lt;PaquetesTramos_estados_1[[#This Row],[TimeLimite]],"Dentro de Tiempo","Fuera de Tiempo"))</f>
        <v>listo</v>
      </c>
      <c r="AT1105" s="19" t="str">
        <f t="shared" si="17"/>
        <v>15:16</v>
      </c>
    </row>
    <row r="1106" spans="1:46" x14ac:dyDescent="0.25">
      <c r="A1106" s="14" t="s">
        <v>3922</v>
      </c>
      <c r="B1106" s="14" t="s">
        <v>17</v>
      </c>
      <c r="C1106" s="14" t="s">
        <v>5</v>
      </c>
      <c r="D1106" s="14" t="s">
        <v>1</v>
      </c>
      <c r="E1106" s="14" t="s">
        <v>1</v>
      </c>
      <c r="F1106" s="14" t="s">
        <v>19</v>
      </c>
      <c r="G1106" s="14" t="s">
        <v>3</v>
      </c>
      <c r="H1106" s="14" t="s">
        <v>288</v>
      </c>
      <c r="I1106" s="14" t="s">
        <v>288</v>
      </c>
      <c r="J1106" s="15">
        <v>45442</v>
      </c>
      <c r="K1106" s="14" t="s">
        <v>3923</v>
      </c>
      <c r="L1106" s="16">
        <v>45439.637175925927</v>
      </c>
      <c r="M1106" s="16"/>
      <c r="N1106" s="16"/>
      <c r="O1106" s="14" t="s">
        <v>288</v>
      </c>
      <c r="P1106" s="14" t="s">
        <v>288</v>
      </c>
      <c r="Q1106" s="14" t="s">
        <v>288</v>
      </c>
      <c r="R1106" s="14" t="s">
        <v>288</v>
      </c>
      <c r="S1106" s="14" t="s">
        <v>288</v>
      </c>
      <c r="T1106" s="14" t="s">
        <v>17</v>
      </c>
      <c r="U1106" s="14" t="s">
        <v>18</v>
      </c>
      <c r="V1106" s="14" t="s">
        <v>6</v>
      </c>
      <c r="W1106" s="14" t="s">
        <v>156</v>
      </c>
      <c r="X1106" s="14" t="s">
        <v>46</v>
      </c>
      <c r="Y1106" s="14" t="s">
        <v>157</v>
      </c>
      <c r="Z1106" s="14" t="s">
        <v>158</v>
      </c>
      <c r="AA1106" s="14" t="s">
        <v>56</v>
      </c>
      <c r="AB1106" s="14" t="s">
        <v>3924</v>
      </c>
      <c r="AC1106" s="14" t="s">
        <v>8</v>
      </c>
      <c r="AD1106" s="14" t="s">
        <v>32</v>
      </c>
      <c r="AE1106" s="14" t="s">
        <v>5</v>
      </c>
      <c r="AF1106" s="14" t="s">
        <v>290</v>
      </c>
      <c r="AG1106" s="14" t="s">
        <v>291</v>
      </c>
      <c r="AH1106" s="14" t="s">
        <v>3925</v>
      </c>
      <c r="AI1106">
        <v>40949401</v>
      </c>
      <c r="AJ1106" s="16">
        <v>45439.637175925927</v>
      </c>
      <c r="AK1106">
        <v>2</v>
      </c>
      <c r="AL1106">
        <v>111.61</v>
      </c>
      <c r="AM1106">
        <v>20.09</v>
      </c>
      <c r="AN1106">
        <v>131.69999999999999</v>
      </c>
      <c r="AO1106" s="14" t="e">
        <f>VLOOKUP(PaquetesTramos_estados_1[[#This Row],[tienda_stock]],#REF!,2,0)</f>
        <v>#REF!</v>
      </c>
      <c r="AP1106" s="18">
        <v>1.0138888888888888</v>
      </c>
      <c r="AQ1106" s="19">
        <f>IF(PaquetesTramos_estados_1[[#This Row],[estado_paquete]]="Empaquetado","listo",PaquetesTramos_estados_1[[#This Row],[pagado]]+(PaquetesTramos_estados_1[[#This Row],[Lead Time]]-1))</f>
        <v>45439.651064814818</v>
      </c>
      <c r="AR1106" s="16" t="e">
        <f ca="1">IF(PaquetesTramos_estados_1[[#This Row],[estado_paquete]]="empaquetado","listo",TEXT((DAY(TODAY())-DAY(PaquetesTramos_estados_1[[#This Row],[pagado]])),"dd")&amp;" Dias")</f>
        <v>#VALUE!</v>
      </c>
      <c r="AS11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06" s="19" t="str">
        <f t="shared" si="17"/>
        <v>15:17</v>
      </c>
    </row>
    <row r="1107" spans="1:46" x14ac:dyDescent="0.25">
      <c r="A1107" s="14" t="s">
        <v>3926</v>
      </c>
      <c r="B1107" s="14" t="s">
        <v>292</v>
      </c>
      <c r="C1107" s="14" t="s">
        <v>156</v>
      </c>
      <c r="D1107" s="14" t="s">
        <v>46</v>
      </c>
      <c r="E1107" s="14" t="s">
        <v>157</v>
      </c>
      <c r="F1107" s="14" t="s">
        <v>158</v>
      </c>
      <c r="G1107" s="14" t="s">
        <v>35</v>
      </c>
      <c r="H1107" s="14" t="s">
        <v>288</v>
      </c>
      <c r="I1107" s="14" t="s">
        <v>288</v>
      </c>
      <c r="J1107" s="15">
        <v>45442</v>
      </c>
      <c r="K1107" s="14" t="s">
        <v>3927</v>
      </c>
      <c r="L1107" s="16">
        <v>45439.637175925927</v>
      </c>
      <c r="M1107" s="16">
        <v>45439.765127314815</v>
      </c>
      <c r="N1107" s="16"/>
      <c r="O1107" s="14" t="s">
        <v>288</v>
      </c>
      <c r="P1107" s="14" t="s">
        <v>288</v>
      </c>
      <c r="Q1107" s="14" t="s">
        <v>288</v>
      </c>
      <c r="R1107" s="14" t="s">
        <v>288</v>
      </c>
      <c r="S1107" s="14" t="s">
        <v>288</v>
      </c>
      <c r="T1107" s="14" t="s">
        <v>292</v>
      </c>
      <c r="U1107" s="14" t="s">
        <v>5</v>
      </c>
      <c r="V1107" s="14" t="s">
        <v>6</v>
      </c>
      <c r="W1107" s="14" t="s">
        <v>156</v>
      </c>
      <c r="X1107" s="14" t="s">
        <v>46</v>
      </c>
      <c r="Y1107" s="14" t="s">
        <v>157</v>
      </c>
      <c r="Z1107" s="14" t="s">
        <v>158</v>
      </c>
      <c r="AA1107" s="14" t="s">
        <v>56</v>
      </c>
      <c r="AB1107" s="14" t="s">
        <v>3924</v>
      </c>
      <c r="AC1107" s="14" t="s">
        <v>8</v>
      </c>
      <c r="AD1107" s="14" t="s">
        <v>32</v>
      </c>
      <c r="AE1107" s="14" t="s">
        <v>5</v>
      </c>
      <c r="AF1107" s="14" t="s">
        <v>290</v>
      </c>
      <c r="AG1107" s="14" t="s">
        <v>291</v>
      </c>
      <c r="AH1107" s="14" t="s">
        <v>3925</v>
      </c>
      <c r="AI1107">
        <v>40949401</v>
      </c>
      <c r="AJ1107" s="16">
        <v>45439.637175925927</v>
      </c>
      <c r="AK1107">
        <v>2</v>
      </c>
      <c r="AL1107">
        <v>111.61</v>
      </c>
      <c r="AM1107">
        <v>20.09</v>
      </c>
      <c r="AN1107">
        <v>131.69999999999999</v>
      </c>
      <c r="AO1107" s="14" t="e">
        <f>VLOOKUP(PaquetesTramos_estados_1[[#This Row],[tienda_stock]],#REF!,2,0)</f>
        <v>#REF!</v>
      </c>
      <c r="AP1107" s="18">
        <v>1.0138888888888888</v>
      </c>
      <c r="AQ1107" s="19" t="str">
        <f>IF(PaquetesTramos_estados_1[[#This Row],[estado_paquete]]="Empaquetado","listo",PaquetesTramos_estados_1[[#This Row],[pagado]]+(PaquetesTramos_estados_1[[#This Row],[Lead Time]]-1))</f>
        <v>listo</v>
      </c>
      <c r="AR1107" s="16" t="str">
        <f ca="1">IF(PaquetesTramos_estados_1[[#This Row],[estado_paquete]]="empaquetado","listo",TEXT((DAY(TODAY())-DAY(PaquetesTramos_estados_1[[#This Row],[pagado]])),"dd")&amp;" Dias")</f>
        <v>listo</v>
      </c>
      <c r="AS1107" s="14" t="str">
        <f ca="1">IF(PaquetesTramos_estados_1[[#This Row],[estado_paquete]]="Empaquetado","listo",IF(NOW()&lt;PaquetesTramos_estados_1[[#This Row],[TimeLimite]],"Dentro de Tiempo","Fuera de Tiempo"))</f>
        <v>listo</v>
      </c>
      <c r="AT1107" s="19" t="str">
        <f t="shared" si="17"/>
        <v>15:17</v>
      </c>
    </row>
    <row r="1108" spans="1:46" x14ac:dyDescent="0.25">
      <c r="A1108" s="14" t="s">
        <v>3928</v>
      </c>
      <c r="B1108" s="14" t="s">
        <v>292</v>
      </c>
      <c r="C1108" s="14" t="s">
        <v>45</v>
      </c>
      <c r="D1108" s="14" t="s">
        <v>46</v>
      </c>
      <c r="E1108" s="14" t="s">
        <v>46</v>
      </c>
      <c r="F1108" s="14" t="s">
        <v>46</v>
      </c>
      <c r="G1108" s="14" t="s">
        <v>35</v>
      </c>
      <c r="H1108" s="14" t="s">
        <v>288</v>
      </c>
      <c r="I1108" s="14" t="s">
        <v>288</v>
      </c>
      <c r="J1108" s="15">
        <v>45442</v>
      </c>
      <c r="K1108" s="14" t="s">
        <v>3929</v>
      </c>
      <c r="L1108" s="16">
        <v>45439.668807870374</v>
      </c>
      <c r="M1108" s="16">
        <v>45440.203611111108</v>
      </c>
      <c r="N1108" s="16"/>
      <c r="O1108" s="14" t="s">
        <v>288</v>
      </c>
      <c r="P1108" s="14" t="s">
        <v>288</v>
      </c>
      <c r="Q1108" s="14" t="s">
        <v>288</v>
      </c>
      <c r="R1108" s="14" t="s">
        <v>288</v>
      </c>
      <c r="S1108" s="14" t="s">
        <v>288</v>
      </c>
      <c r="T1108" s="14" t="s">
        <v>292</v>
      </c>
      <c r="U1108" s="14" t="s">
        <v>5</v>
      </c>
      <c r="V1108" s="14" t="s">
        <v>6</v>
      </c>
      <c r="W1108" s="14" t="s">
        <v>45</v>
      </c>
      <c r="X1108" s="14" t="s">
        <v>46</v>
      </c>
      <c r="Y1108" s="14" t="s">
        <v>46</v>
      </c>
      <c r="Z1108" s="14" t="s">
        <v>46</v>
      </c>
      <c r="AA1108" s="14" t="s">
        <v>56</v>
      </c>
      <c r="AB1108" s="14" t="s">
        <v>3930</v>
      </c>
      <c r="AC1108" s="14" t="s">
        <v>8</v>
      </c>
      <c r="AD1108" s="14" t="s">
        <v>27</v>
      </c>
      <c r="AE1108" s="14" t="s">
        <v>5</v>
      </c>
      <c r="AF1108" s="14" t="s">
        <v>290</v>
      </c>
      <c r="AG1108" s="14" t="s">
        <v>291</v>
      </c>
      <c r="AH1108" s="14" t="s">
        <v>3931</v>
      </c>
      <c r="AI1108">
        <v>45984897</v>
      </c>
      <c r="AJ1108" s="16">
        <v>45439.668807870374</v>
      </c>
      <c r="AK1108">
        <v>3</v>
      </c>
      <c r="AL1108">
        <v>276.44</v>
      </c>
      <c r="AM1108">
        <v>49.76</v>
      </c>
      <c r="AN1108">
        <v>326.2</v>
      </c>
      <c r="AO1108" s="14" t="e">
        <f>VLOOKUP(PaquetesTramos_estados_1[[#This Row],[tienda_stock]],#REF!,2,0)</f>
        <v>#REF!</v>
      </c>
      <c r="AP1108" s="18">
        <v>1.0138888888888888</v>
      </c>
      <c r="AQ1108" s="19" t="str">
        <f>IF(PaquetesTramos_estados_1[[#This Row],[estado_paquete]]="Empaquetado","listo",PaquetesTramos_estados_1[[#This Row],[pagado]]+(PaquetesTramos_estados_1[[#This Row],[Lead Time]]-1))</f>
        <v>listo</v>
      </c>
      <c r="AR1108" s="16" t="str">
        <f ca="1">IF(PaquetesTramos_estados_1[[#This Row],[estado_paquete]]="empaquetado","listo",TEXT((DAY(TODAY())-DAY(PaquetesTramos_estados_1[[#This Row],[pagado]])),"dd")&amp;" Dias")</f>
        <v>listo</v>
      </c>
      <c r="AS1108" s="14" t="str">
        <f ca="1">IF(PaquetesTramos_estados_1[[#This Row],[estado_paquete]]="Empaquetado","listo",IF(NOW()&lt;PaquetesTramos_estados_1[[#This Row],[TimeLimite]],"Dentro de Tiempo","Fuera de Tiempo"))</f>
        <v>listo</v>
      </c>
      <c r="AT1108" s="19" t="str">
        <f t="shared" si="17"/>
        <v>16:03</v>
      </c>
    </row>
    <row r="1109" spans="1:46" x14ac:dyDescent="0.25">
      <c r="A1109" s="14" t="s">
        <v>3932</v>
      </c>
      <c r="B1109" s="14" t="s">
        <v>20</v>
      </c>
      <c r="C1109" s="14" t="s">
        <v>123</v>
      </c>
      <c r="D1109" s="14" t="s">
        <v>105</v>
      </c>
      <c r="E1109" s="14" t="s">
        <v>105</v>
      </c>
      <c r="F1109" s="14" t="s">
        <v>105</v>
      </c>
      <c r="G1109" s="14" t="s">
        <v>30</v>
      </c>
      <c r="H1109" s="14" t="s">
        <v>288</v>
      </c>
      <c r="I1109" s="14" t="s">
        <v>288</v>
      </c>
      <c r="J1109" s="15">
        <v>45448</v>
      </c>
      <c r="K1109" s="14" t="s">
        <v>3933</v>
      </c>
      <c r="L1109" s="16">
        <v>45439.702268518522</v>
      </c>
      <c r="M1109" s="16"/>
      <c r="N1109" s="16"/>
      <c r="O1109" s="14" t="s">
        <v>288</v>
      </c>
      <c r="P1109" s="14" t="s">
        <v>288</v>
      </c>
      <c r="Q1109" s="14" t="s">
        <v>288</v>
      </c>
      <c r="R1109" s="14" t="s">
        <v>288</v>
      </c>
      <c r="S1109" s="14" t="s">
        <v>288</v>
      </c>
      <c r="T1109" s="14" t="s">
        <v>20</v>
      </c>
      <c r="U1109" s="14" t="s">
        <v>135</v>
      </c>
      <c r="V1109" s="14" t="s">
        <v>6</v>
      </c>
      <c r="W1109" s="14" t="s">
        <v>123</v>
      </c>
      <c r="X1109" s="14" t="s">
        <v>105</v>
      </c>
      <c r="Y1109" s="14" t="s">
        <v>105</v>
      </c>
      <c r="Z1109" s="14" t="s">
        <v>105</v>
      </c>
      <c r="AA1109" s="14" t="s">
        <v>7</v>
      </c>
      <c r="AB1109" s="14" t="s">
        <v>3934</v>
      </c>
      <c r="AC1109" s="14" t="s">
        <v>8</v>
      </c>
      <c r="AD1109" s="14" t="s">
        <v>10</v>
      </c>
      <c r="AE1109" s="14" t="s">
        <v>5</v>
      </c>
      <c r="AF1109" s="14" t="s">
        <v>290</v>
      </c>
      <c r="AG1109" s="14" t="s">
        <v>291</v>
      </c>
      <c r="AH1109" s="14" t="s">
        <v>3935</v>
      </c>
      <c r="AI1109">
        <v>70039939</v>
      </c>
      <c r="AJ1109" s="16">
        <v>45439.702268518522</v>
      </c>
      <c r="AK1109">
        <v>1</v>
      </c>
      <c r="AL1109">
        <v>37.96</v>
      </c>
      <c r="AM1109">
        <v>6.84</v>
      </c>
      <c r="AN1109">
        <v>44.8</v>
      </c>
      <c r="AO1109" s="14" t="e">
        <f>VLOOKUP(PaquetesTramos_estados_1[[#This Row],[tienda_stock]],#REF!,2,0)</f>
        <v>#REF!</v>
      </c>
      <c r="AP1109" s="18">
        <v>1.0138888888888888</v>
      </c>
      <c r="AQ1109" s="19">
        <f>IF(PaquetesTramos_estados_1[[#This Row],[estado_paquete]]="Empaquetado","listo",PaquetesTramos_estados_1[[#This Row],[pagado]]+(PaquetesTramos_estados_1[[#This Row],[Lead Time]]-1))</f>
        <v>45439.716157407413</v>
      </c>
      <c r="AR1109" s="16" t="e">
        <f ca="1">IF(PaquetesTramos_estados_1[[#This Row],[estado_paquete]]="empaquetado","listo",TEXT((DAY(TODAY())-DAY(PaquetesTramos_estados_1[[#This Row],[pagado]])),"dd")&amp;" Dias")</f>
        <v>#VALUE!</v>
      </c>
      <c r="AS110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09" s="19" t="str">
        <f t="shared" si="17"/>
        <v>16:51</v>
      </c>
    </row>
    <row r="1110" spans="1:46" x14ac:dyDescent="0.25">
      <c r="A1110" s="14" t="s">
        <v>3936</v>
      </c>
      <c r="B1110" s="14" t="s">
        <v>17</v>
      </c>
      <c r="C1110" s="14" t="s">
        <v>5</v>
      </c>
      <c r="D1110" s="14" t="s">
        <v>1</v>
      </c>
      <c r="E1110" s="14" t="s">
        <v>1</v>
      </c>
      <c r="F1110" s="14" t="s">
        <v>19</v>
      </c>
      <c r="G1110" s="14" t="s">
        <v>3</v>
      </c>
      <c r="H1110" s="14" t="s">
        <v>288</v>
      </c>
      <c r="I1110" s="14" t="s">
        <v>288</v>
      </c>
      <c r="J1110" s="15">
        <v>45446</v>
      </c>
      <c r="K1110" s="14" t="s">
        <v>3937</v>
      </c>
      <c r="L1110" s="16">
        <v>45439.737500000003</v>
      </c>
      <c r="M1110" s="16"/>
      <c r="N1110" s="16"/>
      <c r="O1110" s="14" t="s">
        <v>288</v>
      </c>
      <c r="P1110" s="14" t="s">
        <v>288</v>
      </c>
      <c r="Q1110" s="14" t="s">
        <v>288</v>
      </c>
      <c r="R1110" s="14" t="s">
        <v>288</v>
      </c>
      <c r="S1110" s="14" t="s">
        <v>288</v>
      </c>
      <c r="T1110" s="14" t="s">
        <v>17</v>
      </c>
      <c r="U1110" s="14" t="s">
        <v>18</v>
      </c>
      <c r="V1110" s="14" t="s">
        <v>6</v>
      </c>
      <c r="W1110" s="14" t="s">
        <v>150</v>
      </c>
      <c r="X1110" s="14" t="s">
        <v>109</v>
      </c>
      <c r="Y1110" s="14" t="s">
        <v>310</v>
      </c>
      <c r="Z1110" s="14" t="s">
        <v>310</v>
      </c>
      <c r="AA1110" s="14" t="s">
        <v>7</v>
      </c>
      <c r="AB1110" s="14" t="s">
        <v>3938</v>
      </c>
      <c r="AC1110" s="14" t="s">
        <v>8</v>
      </c>
      <c r="AD1110" s="14" t="s">
        <v>9</v>
      </c>
      <c r="AE1110" s="14" t="s">
        <v>150</v>
      </c>
      <c r="AF1110" s="14" t="s">
        <v>290</v>
      </c>
      <c r="AG1110" s="14" t="s">
        <v>291</v>
      </c>
      <c r="AH1110" s="14" t="s">
        <v>3939</v>
      </c>
      <c r="AI1110">
        <v>70761862</v>
      </c>
      <c r="AJ1110" s="16">
        <v>45439.737500000003</v>
      </c>
      <c r="AK1110">
        <v>1</v>
      </c>
      <c r="AL1110">
        <v>172.96</v>
      </c>
      <c r="AM1110">
        <v>31.14</v>
      </c>
      <c r="AN1110">
        <v>204.1</v>
      </c>
      <c r="AO1110" s="14" t="e">
        <f>VLOOKUP(PaquetesTramos_estados_1[[#This Row],[tienda_stock]],#REF!,2,0)</f>
        <v>#REF!</v>
      </c>
      <c r="AP1110" s="18">
        <v>1.0138888888888888</v>
      </c>
      <c r="AQ1110" s="19">
        <f>IF(PaquetesTramos_estados_1[[#This Row],[estado_paquete]]="Empaquetado","listo",PaquetesTramos_estados_1[[#This Row],[pagado]]+(PaquetesTramos_estados_1[[#This Row],[Lead Time]]-1))</f>
        <v>45439.751388888893</v>
      </c>
      <c r="AR1110" s="16" t="e">
        <f ca="1">IF(PaquetesTramos_estados_1[[#This Row],[estado_paquete]]="empaquetado","listo",TEXT((DAY(TODAY())-DAY(PaquetesTramos_estados_1[[#This Row],[pagado]])),"dd")&amp;" Dias")</f>
        <v>#VALUE!</v>
      </c>
      <c r="AS11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10" s="19" t="str">
        <f t="shared" si="17"/>
        <v>17:42</v>
      </c>
    </row>
    <row r="1111" spans="1:46" x14ac:dyDescent="0.25">
      <c r="A1111" s="14" t="s">
        <v>3940</v>
      </c>
      <c r="B1111" s="14" t="s">
        <v>292</v>
      </c>
      <c r="C1111" s="14" t="s">
        <v>68</v>
      </c>
      <c r="D1111" s="14" t="s">
        <v>69</v>
      </c>
      <c r="E1111" s="14" t="s">
        <v>70</v>
      </c>
      <c r="F1111" s="14" t="s">
        <v>70</v>
      </c>
      <c r="G1111" s="14" t="s">
        <v>35</v>
      </c>
      <c r="H1111" s="14" t="s">
        <v>288</v>
      </c>
      <c r="I1111" s="14" t="s">
        <v>288</v>
      </c>
      <c r="J1111" s="15">
        <v>45443</v>
      </c>
      <c r="K1111" s="14" t="s">
        <v>3941</v>
      </c>
      <c r="L1111" s="16">
        <v>45439.739027777781</v>
      </c>
      <c r="M1111" s="16">
        <v>45439.844837962963</v>
      </c>
      <c r="N1111" s="16"/>
      <c r="O1111" s="14" t="s">
        <v>288</v>
      </c>
      <c r="P1111" s="14" t="s">
        <v>288</v>
      </c>
      <c r="Q1111" s="14" t="s">
        <v>288</v>
      </c>
      <c r="R1111" s="14" t="s">
        <v>288</v>
      </c>
      <c r="S1111" s="14" t="s">
        <v>288</v>
      </c>
      <c r="T1111" s="14" t="s">
        <v>292</v>
      </c>
      <c r="U1111" s="14" t="s">
        <v>5</v>
      </c>
      <c r="V1111" s="14" t="s">
        <v>6</v>
      </c>
      <c r="W1111" s="14" t="s">
        <v>68</v>
      </c>
      <c r="X1111" s="14" t="s">
        <v>69</v>
      </c>
      <c r="Y1111" s="14" t="s">
        <v>70</v>
      </c>
      <c r="Z1111" s="14" t="s">
        <v>70</v>
      </c>
      <c r="AA1111" s="14" t="s">
        <v>7</v>
      </c>
      <c r="AB1111" s="14" t="s">
        <v>3942</v>
      </c>
      <c r="AC1111" s="14" t="s">
        <v>8</v>
      </c>
      <c r="AD1111" s="14" t="s">
        <v>9</v>
      </c>
      <c r="AE1111" s="14" t="s">
        <v>68</v>
      </c>
      <c r="AF1111" s="14" t="s">
        <v>290</v>
      </c>
      <c r="AG1111" s="14" t="s">
        <v>291</v>
      </c>
      <c r="AH1111" s="14" t="s">
        <v>3943</v>
      </c>
      <c r="AI1111">
        <v>20076411</v>
      </c>
      <c r="AJ1111" s="16">
        <v>45439.739027777781</v>
      </c>
      <c r="AK1111">
        <v>1</v>
      </c>
      <c r="AL1111">
        <v>105.76</v>
      </c>
      <c r="AM1111">
        <v>19.04</v>
      </c>
      <c r="AN1111">
        <v>124.8</v>
      </c>
      <c r="AO1111" s="14" t="e">
        <f>VLOOKUP(PaquetesTramos_estados_1[[#This Row],[tienda_stock]],#REF!,2,0)</f>
        <v>#REF!</v>
      </c>
      <c r="AP1111" s="18">
        <v>1.0138888888888888</v>
      </c>
      <c r="AQ1111" s="19" t="str">
        <f>IF(PaquetesTramos_estados_1[[#This Row],[estado_paquete]]="Empaquetado","listo",PaquetesTramos_estados_1[[#This Row],[pagado]]+(PaquetesTramos_estados_1[[#This Row],[Lead Time]]-1))</f>
        <v>listo</v>
      </c>
      <c r="AR1111" s="16" t="str">
        <f ca="1">IF(PaquetesTramos_estados_1[[#This Row],[estado_paquete]]="empaquetado","listo",TEXT((DAY(TODAY())-DAY(PaquetesTramos_estados_1[[#This Row],[pagado]])),"dd")&amp;" Dias")</f>
        <v>listo</v>
      </c>
      <c r="AS1111" s="14" t="str">
        <f ca="1">IF(PaquetesTramos_estados_1[[#This Row],[estado_paquete]]="Empaquetado","listo",IF(NOW()&lt;PaquetesTramos_estados_1[[#This Row],[TimeLimite]],"Dentro de Tiempo","Fuera de Tiempo"))</f>
        <v>listo</v>
      </c>
      <c r="AT1111" s="19" t="str">
        <f t="shared" si="17"/>
        <v>17:44</v>
      </c>
    </row>
    <row r="1112" spans="1:46" x14ac:dyDescent="0.25">
      <c r="A1112" s="14" t="s">
        <v>3944</v>
      </c>
      <c r="B1112" s="14" t="s">
        <v>292</v>
      </c>
      <c r="C1112" s="14" t="s">
        <v>182</v>
      </c>
      <c r="D1112" s="14" t="s">
        <v>1</v>
      </c>
      <c r="E1112" s="14" t="s">
        <v>1</v>
      </c>
      <c r="F1112" s="14" t="s">
        <v>201</v>
      </c>
      <c r="G1112" s="14" t="s">
        <v>437</v>
      </c>
      <c r="H1112" s="14" t="s">
        <v>288</v>
      </c>
      <c r="I1112" s="14" t="s">
        <v>288</v>
      </c>
      <c r="J1112" s="15">
        <v>45440</v>
      </c>
      <c r="K1112" s="14" t="s">
        <v>3945</v>
      </c>
      <c r="L1112" s="16">
        <v>45439.79142361111</v>
      </c>
      <c r="M1112" s="16">
        <v>45440.133136574077</v>
      </c>
      <c r="N1112" s="16"/>
      <c r="O1112" s="14" t="s">
        <v>288</v>
      </c>
      <c r="P1112" s="14" t="s">
        <v>288</v>
      </c>
      <c r="Q1112" s="14" t="s">
        <v>288</v>
      </c>
      <c r="R1112" s="14" t="s">
        <v>288</v>
      </c>
      <c r="S1112" s="14" t="s">
        <v>288</v>
      </c>
      <c r="T1112" s="14" t="s">
        <v>292</v>
      </c>
      <c r="U1112" s="14" t="s">
        <v>5</v>
      </c>
      <c r="V1112" s="14" t="s">
        <v>6</v>
      </c>
      <c r="W1112" s="14" t="s">
        <v>182</v>
      </c>
      <c r="X1112" s="14" t="s">
        <v>1</v>
      </c>
      <c r="Y1112" s="14" t="s">
        <v>1</v>
      </c>
      <c r="Z1112" s="14" t="s">
        <v>201</v>
      </c>
      <c r="AA1112" s="14" t="s">
        <v>56</v>
      </c>
      <c r="AB1112" s="14" t="s">
        <v>3946</v>
      </c>
      <c r="AC1112" s="14" t="s">
        <v>8</v>
      </c>
      <c r="AD1112" s="14" t="s">
        <v>88</v>
      </c>
      <c r="AE1112" s="14" t="s">
        <v>5</v>
      </c>
      <c r="AF1112" s="14" t="s">
        <v>290</v>
      </c>
      <c r="AG1112" s="14" t="s">
        <v>291</v>
      </c>
      <c r="AH1112" s="14" t="s">
        <v>3947</v>
      </c>
      <c r="AI1112">
        <v>71247189</v>
      </c>
      <c r="AJ1112" s="16">
        <v>45439.79142361111</v>
      </c>
      <c r="AK1112">
        <v>2</v>
      </c>
      <c r="AL1112">
        <v>237.96</v>
      </c>
      <c r="AM1112">
        <v>42.84</v>
      </c>
      <c r="AN1112">
        <v>280.8</v>
      </c>
      <c r="AO1112" s="14" t="e">
        <f>VLOOKUP(PaquetesTramos_estados_1[[#This Row],[tienda_stock]],#REF!,2,0)</f>
        <v>#REF!</v>
      </c>
      <c r="AP1112" s="18">
        <v>1.0138888888888888</v>
      </c>
      <c r="AQ1112" s="19" t="str">
        <f>IF(PaquetesTramos_estados_1[[#This Row],[estado_paquete]]="Empaquetado","listo",PaquetesTramos_estados_1[[#This Row],[pagado]]+(PaquetesTramos_estados_1[[#This Row],[Lead Time]]-1))</f>
        <v>listo</v>
      </c>
      <c r="AR1112" s="16" t="str">
        <f ca="1">IF(PaquetesTramos_estados_1[[#This Row],[estado_paquete]]="empaquetado","listo",TEXT((DAY(TODAY())-DAY(PaquetesTramos_estados_1[[#This Row],[pagado]])),"dd")&amp;" Dias")</f>
        <v>listo</v>
      </c>
      <c r="AS1112" s="14" t="str">
        <f ca="1">IF(PaquetesTramos_estados_1[[#This Row],[estado_paquete]]="Empaquetado","listo",IF(NOW()&lt;PaquetesTramos_estados_1[[#This Row],[TimeLimite]],"Dentro de Tiempo","Fuera de Tiempo"))</f>
        <v>listo</v>
      </c>
      <c r="AT1112" s="19" t="str">
        <f t="shared" si="17"/>
        <v>18:59</v>
      </c>
    </row>
    <row r="1113" spans="1:46" x14ac:dyDescent="0.25">
      <c r="A1113" s="14" t="s">
        <v>3948</v>
      </c>
      <c r="B1113" s="14" t="s">
        <v>20</v>
      </c>
      <c r="C1113" s="14" t="s">
        <v>72</v>
      </c>
      <c r="D1113" s="14" t="s">
        <v>73</v>
      </c>
      <c r="E1113" s="14" t="s">
        <v>74</v>
      </c>
      <c r="F1113" s="14" t="s">
        <v>74</v>
      </c>
      <c r="G1113" s="14" t="s">
        <v>35</v>
      </c>
      <c r="H1113" s="14" t="s">
        <v>288</v>
      </c>
      <c r="I1113" s="14" t="s">
        <v>288</v>
      </c>
      <c r="J1113" s="15">
        <v>45443</v>
      </c>
      <c r="K1113" s="14" t="s">
        <v>3949</v>
      </c>
      <c r="L1113" s="16">
        <v>45439.836087962962</v>
      </c>
      <c r="M1113" s="16"/>
      <c r="N1113" s="16"/>
      <c r="O1113" s="14" t="s">
        <v>288</v>
      </c>
      <c r="P1113" s="14" t="s">
        <v>288</v>
      </c>
      <c r="Q1113" s="14" t="s">
        <v>288</v>
      </c>
      <c r="R1113" s="14" t="s">
        <v>288</v>
      </c>
      <c r="S1113" s="14" t="s">
        <v>288</v>
      </c>
      <c r="T1113" s="14" t="s">
        <v>20</v>
      </c>
      <c r="U1113" s="14" t="s">
        <v>5</v>
      </c>
      <c r="V1113" s="14" t="s">
        <v>6</v>
      </c>
      <c r="W1113" s="14" t="s">
        <v>72</v>
      </c>
      <c r="X1113" s="14" t="s">
        <v>73</v>
      </c>
      <c r="Y1113" s="14" t="s">
        <v>74</v>
      </c>
      <c r="Z1113" s="14" t="s">
        <v>74</v>
      </c>
      <c r="AA1113" s="14" t="s">
        <v>7</v>
      </c>
      <c r="AB1113" s="14" t="s">
        <v>3950</v>
      </c>
      <c r="AC1113" s="14" t="s">
        <v>8</v>
      </c>
      <c r="AD1113" s="14" t="s">
        <v>32</v>
      </c>
      <c r="AE1113" s="14" t="s">
        <v>5</v>
      </c>
      <c r="AF1113" s="14" t="s">
        <v>290</v>
      </c>
      <c r="AG1113" s="14" t="s">
        <v>291</v>
      </c>
      <c r="AH1113" s="14" t="s">
        <v>3951</v>
      </c>
      <c r="AI1113">
        <v>75348656</v>
      </c>
      <c r="AJ1113" s="16">
        <v>45439.836087962962</v>
      </c>
      <c r="AK1113">
        <v>1</v>
      </c>
      <c r="AL1113">
        <v>223.64</v>
      </c>
      <c r="AM1113">
        <v>40.26</v>
      </c>
      <c r="AN1113">
        <v>263.89999999999998</v>
      </c>
      <c r="AO1113" s="14" t="e">
        <f>VLOOKUP(PaquetesTramos_estados_1[[#This Row],[tienda_stock]],#REF!,2,0)</f>
        <v>#REF!</v>
      </c>
      <c r="AP1113" s="18">
        <v>1.0138888888888888</v>
      </c>
      <c r="AQ1113" s="19">
        <f>IF(PaquetesTramos_estados_1[[#This Row],[estado_paquete]]="Empaquetado","listo",PaquetesTramos_estados_1[[#This Row],[pagado]]+(PaquetesTramos_estados_1[[#This Row],[Lead Time]]-1))</f>
        <v>45439.849976851852</v>
      </c>
      <c r="AR1113" s="16" t="e">
        <f ca="1">IF(PaquetesTramos_estados_1[[#This Row],[estado_paquete]]="empaquetado","listo",TEXT((DAY(TODAY())-DAY(PaquetesTramos_estados_1[[#This Row],[pagado]])),"dd")&amp;" Dias")</f>
        <v>#VALUE!</v>
      </c>
      <c r="AS111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13" s="19" t="str">
        <f t="shared" si="17"/>
        <v>20:03</v>
      </c>
    </row>
    <row r="1114" spans="1:46" x14ac:dyDescent="0.25">
      <c r="A1114" s="14" t="s">
        <v>3952</v>
      </c>
      <c r="B1114" s="14" t="s">
        <v>20</v>
      </c>
      <c r="C1114" s="14" t="s">
        <v>83</v>
      </c>
      <c r="D1114" s="14" t="s">
        <v>118</v>
      </c>
      <c r="E1114" s="14" t="s">
        <v>119</v>
      </c>
      <c r="F1114" s="14" t="s">
        <v>119</v>
      </c>
      <c r="G1114" s="14" t="s">
        <v>35</v>
      </c>
      <c r="H1114" s="14" t="s">
        <v>288</v>
      </c>
      <c r="I1114" s="14" t="s">
        <v>288</v>
      </c>
      <c r="J1114" s="15">
        <v>45444</v>
      </c>
      <c r="K1114" s="14" t="s">
        <v>3953</v>
      </c>
      <c r="L1114" s="16">
        <v>45439.85460648148</v>
      </c>
      <c r="M1114" s="16"/>
      <c r="N1114" s="16"/>
      <c r="O1114" s="14" t="s">
        <v>288</v>
      </c>
      <c r="P1114" s="14" t="s">
        <v>288</v>
      </c>
      <c r="Q1114" s="14" t="s">
        <v>288</v>
      </c>
      <c r="R1114" s="14" t="s">
        <v>288</v>
      </c>
      <c r="S1114" s="14" t="s">
        <v>288</v>
      </c>
      <c r="T1114" s="14" t="s">
        <v>20</v>
      </c>
      <c r="U1114" s="14" t="s">
        <v>5</v>
      </c>
      <c r="V1114" s="14" t="s">
        <v>6</v>
      </c>
      <c r="W1114" s="14" t="s">
        <v>83</v>
      </c>
      <c r="X1114" s="14" t="s">
        <v>118</v>
      </c>
      <c r="Y1114" s="14" t="s">
        <v>119</v>
      </c>
      <c r="Z1114" s="14" t="s">
        <v>119</v>
      </c>
      <c r="AA1114" s="14" t="s">
        <v>7</v>
      </c>
      <c r="AB1114" s="14" t="s">
        <v>3954</v>
      </c>
      <c r="AC1114" s="14" t="s">
        <v>8</v>
      </c>
      <c r="AD1114" s="14" t="s">
        <v>32</v>
      </c>
      <c r="AE1114" s="14" t="s">
        <v>5</v>
      </c>
      <c r="AF1114" s="14" t="s">
        <v>290</v>
      </c>
      <c r="AG1114" s="14" t="s">
        <v>291</v>
      </c>
      <c r="AH1114" s="14" t="s">
        <v>3955</v>
      </c>
      <c r="AI1114">
        <v>73656246</v>
      </c>
      <c r="AJ1114" s="16">
        <v>45439.85460648148</v>
      </c>
      <c r="AK1114">
        <v>1</v>
      </c>
      <c r="AL1114">
        <v>156.94999999999999</v>
      </c>
      <c r="AM1114">
        <v>28.25</v>
      </c>
      <c r="AN1114">
        <v>185.2</v>
      </c>
      <c r="AO1114" s="14" t="e">
        <f>VLOOKUP(PaquetesTramos_estados_1[[#This Row],[tienda_stock]],#REF!,2,0)</f>
        <v>#REF!</v>
      </c>
      <c r="AP1114" s="18">
        <v>1.0138888888888888</v>
      </c>
      <c r="AQ1114" s="19">
        <f>IF(PaquetesTramos_estados_1[[#This Row],[estado_paquete]]="Empaquetado","listo",PaquetesTramos_estados_1[[#This Row],[pagado]]+(PaquetesTramos_estados_1[[#This Row],[Lead Time]]-1))</f>
        <v>45439.868495370371</v>
      </c>
      <c r="AR1114" s="16" t="e">
        <f ca="1">IF(PaquetesTramos_estados_1[[#This Row],[estado_paquete]]="empaquetado","listo",TEXT((DAY(TODAY())-DAY(PaquetesTramos_estados_1[[#This Row],[pagado]])),"dd")&amp;" Dias")</f>
        <v>#VALUE!</v>
      </c>
      <c r="AS11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14" s="19" t="str">
        <f t="shared" si="17"/>
        <v>20:30</v>
      </c>
    </row>
    <row r="1115" spans="1:46" x14ac:dyDescent="0.25">
      <c r="A1115" s="14" t="s">
        <v>3956</v>
      </c>
      <c r="B1115" s="14" t="s">
        <v>292</v>
      </c>
      <c r="C1115" s="14" t="s">
        <v>288</v>
      </c>
      <c r="D1115" s="14" t="s">
        <v>147</v>
      </c>
      <c r="E1115" s="14" t="s">
        <v>148</v>
      </c>
      <c r="F1115" s="14" t="s">
        <v>218</v>
      </c>
      <c r="G1115" s="14" t="s">
        <v>30</v>
      </c>
      <c r="H1115" s="14" t="s">
        <v>3957</v>
      </c>
      <c r="I1115" s="14" t="s">
        <v>288</v>
      </c>
      <c r="J1115" s="15">
        <v>45441</v>
      </c>
      <c r="K1115" s="14" t="s">
        <v>3958</v>
      </c>
      <c r="L1115" s="16">
        <v>45439.883113425924</v>
      </c>
      <c r="M1115" s="16">
        <v>45439.951921296299</v>
      </c>
      <c r="N1115" s="16"/>
      <c r="O1115" s="14" t="s">
        <v>288</v>
      </c>
      <c r="P1115" s="14" t="s">
        <v>288</v>
      </c>
      <c r="Q1115" s="14" t="s">
        <v>288</v>
      </c>
      <c r="R1115" s="14" t="s">
        <v>288</v>
      </c>
      <c r="S1115" s="14" t="s">
        <v>288</v>
      </c>
      <c r="T1115" s="14" t="s">
        <v>292</v>
      </c>
      <c r="U1115" s="14" t="s">
        <v>36</v>
      </c>
      <c r="V1115" s="14" t="s">
        <v>87</v>
      </c>
      <c r="W1115" s="14" t="s">
        <v>288</v>
      </c>
      <c r="X1115" s="14" t="s">
        <v>288</v>
      </c>
      <c r="Y1115" s="14" t="s">
        <v>288</v>
      </c>
      <c r="Z1115" s="14" t="s">
        <v>288</v>
      </c>
      <c r="AA1115" s="14" t="s">
        <v>7</v>
      </c>
      <c r="AB1115" s="14" t="s">
        <v>3959</v>
      </c>
      <c r="AC1115" s="14" t="s">
        <v>8</v>
      </c>
      <c r="AD1115" s="14" t="s">
        <v>93</v>
      </c>
      <c r="AE1115" s="14" t="s">
        <v>5</v>
      </c>
      <c r="AF1115" s="14" t="s">
        <v>290</v>
      </c>
      <c r="AG1115" s="14" t="s">
        <v>291</v>
      </c>
      <c r="AH1115" s="14" t="s">
        <v>3960</v>
      </c>
      <c r="AI1115">
        <v>25807853</v>
      </c>
      <c r="AJ1115" s="16">
        <v>45439.883113425924</v>
      </c>
      <c r="AK1115">
        <v>3</v>
      </c>
      <c r="AL1115">
        <v>119.91</v>
      </c>
      <c r="AM1115">
        <v>21.59</v>
      </c>
      <c r="AN1115">
        <v>141.5</v>
      </c>
      <c r="AO1115" s="14" t="e">
        <f>VLOOKUP(PaquetesTramos_estados_1[[#This Row],[tienda_stock]],#REF!,2,0)</f>
        <v>#REF!</v>
      </c>
      <c r="AP1115" s="18">
        <v>1.0138888888888888</v>
      </c>
      <c r="AQ1115" s="19" t="str">
        <f>IF(PaquetesTramos_estados_1[[#This Row],[estado_paquete]]="Empaquetado","listo",PaquetesTramos_estados_1[[#This Row],[pagado]]+(PaquetesTramos_estados_1[[#This Row],[Lead Time]]-1))</f>
        <v>listo</v>
      </c>
      <c r="AR1115" s="16" t="str">
        <f ca="1">IF(PaquetesTramos_estados_1[[#This Row],[estado_paquete]]="empaquetado","listo",TEXT((DAY(TODAY())-DAY(PaquetesTramos_estados_1[[#This Row],[pagado]])),"dd")&amp;" Dias")</f>
        <v>listo</v>
      </c>
      <c r="AS1115" s="14" t="str">
        <f ca="1">IF(PaquetesTramos_estados_1[[#This Row],[estado_paquete]]="Empaquetado","listo",IF(NOW()&lt;PaquetesTramos_estados_1[[#This Row],[TimeLimite]],"Dentro de Tiempo","Fuera de Tiempo"))</f>
        <v>listo</v>
      </c>
      <c r="AT1115" s="19" t="str">
        <f t="shared" si="17"/>
        <v>21:11</v>
      </c>
    </row>
    <row r="1116" spans="1:46" x14ac:dyDescent="0.25">
      <c r="A1116" s="14" t="s">
        <v>3961</v>
      </c>
      <c r="B1116" s="14" t="s">
        <v>17</v>
      </c>
      <c r="C1116" s="14" t="s">
        <v>5</v>
      </c>
      <c r="D1116" s="14" t="s">
        <v>1</v>
      </c>
      <c r="E1116" s="14" t="s">
        <v>1</v>
      </c>
      <c r="F1116" s="14" t="s">
        <v>19</v>
      </c>
      <c r="G1116" s="14" t="s">
        <v>332</v>
      </c>
      <c r="H1116" s="14" t="s">
        <v>288</v>
      </c>
      <c r="I1116" s="14" t="s">
        <v>288</v>
      </c>
      <c r="J1116" s="15">
        <v>45441</v>
      </c>
      <c r="K1116" s="14" t="s">
        <v>3962</v>
      </c>
      <c r="L1116" s="16">
        <v>45439.905787037038</v>
      </c>
      <c r="M1116" s="16"/>
      <c r="N1116" s="16"/>
      <c r="O1116" s="14" t="s">
        <v>288</v>
      </c>
      <c r="P1116" s="14" t="s">
        <v>288</v>
      </c>
      <c r="Q1116" s="14" t="s">
        <v>288</v>
      </c>
      <c r="R1116" s="14" t="s">
        <v>288</v>
      </c>
      <c r="S1116" s="14" t="s">
        <v>288</v>
      </c>
      <c r="T1116" s="14" t="s">
        <v>17</v>
      </c>
      <c r="U1116" s="14" t="s">
        <v>162</v>
      </c>
      <c r="V1116" s="14" t="s">
        <v>6</v>
      </c>
      <c r="W1116" s="14" t="s">
        <v>145</v>
      </c>
      <c r="X1116" s="14" t="s">
        <v>1</v>
      </c>
      <c r="Y1116" s="14" t="s">
        <v>1</v>
      </c>
      <c r="Z1116" s="14" t="s">
        <v>121</v>
      </c>
      <c r="AA1116" s="14" t="s">
        <v>7</v>
      </c>
      <c r="AB1116" s="14" t="s">
        <v>3963</v>
      </c>
      <c r="AC1116" s="14" t="s">
        <v>8</v>
      </c>
      <c r="AD1116" s="14" t="s">
        <v>32</v>
      </c>
      <c r="AE1116" s="14" t="s">
        <v>5</v>
      </c>
      <c r="AF1116" s="14" t="s">
        <v>290</v>
      </c>
      <c r="AG1116" s="14" t="s">
        <v>291</v>
      </c>
      <c r="AH1116" s="14" t="s">
        <v>3964</v>
      </c>
      <c r="AI1116">
        <v>6879852</v>
      </c>
      <c r="AJ1116" s="16">
        <v>45439.905787037038</v>
      </c>
      <c r="AK1116">
        <v>3</v>
      </c>
      <c r="AL1116">
        <v>89.32</v>
      </c>
      <c r="AM1116">
        <v>16.079999999999998</v>
      </c>
      <c r="AN1116">
        <v>105.4</v>
      </c>
      <c r="AO1116" s="14" t="e">
        <f>VLOOKUP(PaquetesTramos_estados_1[[#This Row],[tienda_stock]],#REF!,2,0)</f>
        <v>#REF!</v>
      </c>
      <c r="AP1116" s="18">
        <v>1.0138888888888888</v>
      </c>
      <c r="AQ1116" s="19">
        <f>IF(PaquetesTramos_estados_1[[#This Row],[estado_paquete]]="Empaquetado","listo",PaquetesTramos_estados_1[[#This Row],[pagado]]+(PaquetesTramos_estados_1[[#This Row],[Lead Time]]-1))</f>
        <v>45439.919675925928</v>
      </c>
      <c r="AR1116" s="16" t="e">
        <f ca="1">IF(PaquetesTramos_estados_1[[#This Row],[estado_paquete]]="empaquetado","listo",TEXT((DAY(TODAY())-DAY(PaquetesTramos_estados_1[[#This Row],[pagado]])),"dd")&amp;" Dias")</f>
        <v>#VALUE!</v>
      </c>
      <c r="AS11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16" s="19" t="str">
        <f t="shared" si="17"/>
        <v>21:44</v>
      </c>
    </row>
    <row r="1117" spans="1:46" x14ac:dyDescent="0.25">
      <c r="A1117" s="14" t="s">
        <v>3965</v>
      </c>
      <c r="B1117" s="14" t="s">
        <v>20</v>
      </c>
      <c r="C1117" s="14" t="s">
        <v>42</v>
      </c>
      <c r="D1117" s="14" t="s">
        <v>29</v>
      </c>
      <c r="E1117" s="14" t="s">
        <v>29</v>
      </c>
      <c r="F1117" s="14" t="s">
        <v>29</v>
      </c>
      <c r="G1117" s="14" t="s">
        <v>35</v>
      </c>
      <c r="H1117" s="14" t="s">
        <v>288</v>
      </c>
      <c r="I1117" s="14" t="s">
        <v>288</v>
      </c>
      <c r="J1117" s="15">
        <v>45444</v>
      </c>
      <c r="K1117" s="14" t="s">
        <v>3966</v>
      </c>
      <c r="L1117" s="16">
        <v>45440.073125000003</v>
      </c>
      <c r="M1117" s="16"/>
      <c r="N1117" s="16"/>
      <c r="O1117" s="14" t="s">
        <v>288</v>
      </c>
      <c r="P1117" s="14" t="s">
        <v>288</v>
      </c>
      <c r="Q1117" s="14" t="s">
        <v>288</v>
      </c>
      <c r="R1117" s="14" t="s">
        <v>288</v>
      </c>
      <c r="S1117" s="14" t="s">
        <v>288</v>
      </c>
      <c r="T1117" s="14" t="s">
        <v>20</v>
      </c>
      <c r="U1117" s="14" t="s">
        <v>5</v>
      </c>
      <c r="V1117" s="14" t="s">
        <v>6</v>
      </c>
      <c r="W1117" s="14" t="s">
        <v>42</v>
      </c>
      <c r="X1117" s="14" t="s">
        <v>29</v>
      </c>
      <c r="Y1117" s="14" t="s">
        <v>29</v>
      </c>
      <c r="Z1117" s="14" t="s">
        <v>29</v>
      </c>
      <c r="AA1117" s="14" t="s">
        <v>56</v>
      </c>
      <c r="AB1117" s="14" t="s">
        <v>3967</v>
      </c>
      <c r="AC1117" s="14" t="s">
        <v>8</v>
      </c>
      <c r="AD1117" s="14" t="s">
        <v>88</v>
      </c>
      <c r="AE1117" s="14" t="s">
        <v>5</v>
      </c>
      <c r="AF1117" s="14" t="s">
        <v>290</v>
      </c>
      <c r="AG1117" s="14" t="s">
        <v>291</v>
      </c>
      <c r="AH1117" s="14" t="s">
        <v>3968</v>
      </c>
      <c r="AI1117">
        <v>73521860</v>
      </c>
      <c r="AJ1117" s="16">
        <v>45440.073125000003</v>
      </c>
      <c r="AK1117">
        <v>2</v>
      </c>
      <c r="AL1117">
        <v>299.58</v>
      </c>
      <c r="AM1117">
        <v>53.92</v>
      </c>
      <c r="AN1117">
        <v>353.5</v>
      </c>
      <c r="AO1117" s="14" t="e">
        <f>VLOOKUP(PaquetesTramos_estados_1[[#This Row],[tienda_stock]],#REF!,2,0)</f>
        <v>#REF!</v>
      </c>
      <c r="AP1117" s="18">
        <v>1.0138888888888888</v>
      </c>
      <c r="AQ1117" s="19">
        <f>IF(PaquetesTramos_estados_1[[#This Row],[estado_paquete]]="Empaquetado","listo",PaquetesTramos_estados_1[[#This Row],[pagado]]+(PaquetesTramos_estados_1[[#This Row],[Lead Time]]-1))</f>
        <v>45440.087013888893</v>
      </c>
      <c r="AR1117" s="16" t="e">
        <f ca="1">IF(PaquetesTramos_estados_1[[#This Row],[estado_paquete]]="empaquetado","listo",TEXT((DAY(TODAY())-DAY(PaquetesTramos_estados_1[[#This Row],[pagado]])),"dd")&amp;" Dias")</f>
        <v>#VALUE!</v>
      </c>
      <c r="AS111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17" s="19" t="str">
        <f t="shared" si="17"/>
        <v>01:45</v>
      </c>
    </row>
    <row r="1118" spans="1:46" x14ac:dyDescent="0.25">
      <c r="A1118" s="14" t="s">
        <v>3969</v>
      </c>
      <c r="B1118" s="14" t="s">
        <v>17</v>
      </c>
      <c r="C1118" s="14" t="s">
        <v>80</v>
      </c>
      <c r="D1118" s="14" t="s">
        <v>81</v>
      </c>
      <c r="E1118" s="14" t="s">
        <v>82</v>
      </c>
      <c r="F1118" s="14" t="s">
        <v>82</v>
      </c>
      <c r="G1118" s="14" t="s">
        <v>288</v>
      </c>
      <c r="H1118" s="14" t="s">
        <v>288</v>
      </c>
      <c r="I1118" s="14" t="s">
        <v>288</v>
      </c>
      <c r="J1118" s="15">
        <v>45440</v>
      </c>
      <c r="K1118" s="14" t="s">
        <v>3970</v>
      </c>
      <c r="L1118" s="16">
        <v>45440.231493055559</v>
      </c>
      <c r="M1118" s="16"/>
      <c r="N1118" s="16"/>
      <c r="O1118" s="14" t="s">
        <v>288</v>
      </c>
      <c r="P1118" s="14" t="s">
        <v>288</v>
      </c>
      <c r="Q1118" s="14" t="s">
        <v>288</v>
      </c>
      <c r="R1118" s="14" t="s">
        <v>288</v>
      </c>
      <c r="S1118" s="14" t="s">
        <v>288</v>
      </c>
      <c r="T1118" s="14" t="s">
        <v>17</v>
      </c>
      <c r="U1118" s="14" t="s">
        <v>80</v>
      </c>
      <c r="V1118" s="14" t="s">
        <v>85</v>
      </c>
      <c r="W1118" s="14" t="s">
        <v>80</v>
      </c>
      <c r="X1118" s="14" t="s">
        <v>81</v>
      </c>
      <c r="Y1118" s="14" t="s">
        <v>82</v>
      </c>
      <c r="Z1118" s="14" t="s">
        <v>82</v>
      </c>
      <c r="AA1118" s="14" t="s">
        <v>7</v>
      </c>
      <c r="AB1118" s="14" t="s">
        <v>3971</v>
      </c>
      <c r="AC1118" s="14" t="s">
        <v>8</v>
      </c>
      <c r="AD1118" s="14" t="s">
        <v>32</v>
      </c>
      <c r="AE1118" s="14" t="s">
        <v>5</v>
      </c>
      <c r="AF1118" s="14" t="s">
        <v>290</v>
      </c>
      <c r="AG1118" s="14" t="s">
        <v>291</v>
      </c>
      <c r="AH1118" s="14" t="s">
        <v>3972</v>
      </c>
      <c r="AI1118">
        <v>75114922</v>
      </c>
      <c r="AJ1118" s="16">
        <v>45440.231493055559</v>
      </c>
      <c r="AK1118">
        <v>2</v>
      </c>
      <c r="AL1118">
        <v>16.78</v>
      </c>
      <c r="AM1118">
        <v>3.02</v>
      </c>
      <c r="AN1118">
        <v>19.8</v>
      </c>
      <c r="AO1118" s="14" t="e">
        <f>VLOOKUP(PaquetesTramos_estados_1[[#This Row],[tienda_stock]],#REF!,2,0)</f>
        <v>#REF!</v>
      </c>
      <c r="AP1118" s="18">
        <v>1.0138888888888888</v>
      </c>
      <c r="AQ1118" s="19">
        <f>IF(PaquetesTramos_estados_1[[#This Row],[estado_paquete]]="Empaquetado","listo",PaquetesTramos_estados_1[[#This Row],[pagado]]+(PaquetesTramos_estados_1[[#This Row],[Lead Time]]-1))</f>
        <v>45440.245381944449</v>
      </c>
      <c r="AR1118" s="16" t="e">
        <f ca="1">IF(PaquetesTramos_estados_1[[#This Row],[estado_paquete]]="empaquetado","listo",TEXT((DAY(TODAY())-DAY(PaquetesTramos_estados_1[[#This Row],[pagado]])),"dd")&amp;" Dias")</f>
        <v>#VALUE!</v>
      </c>
      <c r="AS11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18" s="19" t="str">
        <f t="shared" si="17"/>
        <v>05:33</v>
      </c>
    </row>
    <row r="1119" spans="1:46" x14ac:dyDescent="0.25">
      <c r="A1119" s="14" t="s">
        <v>3973</v>
      </c>
      <c r="B1119" s="14" t="s">
        <v>292</v>
      </c>
      <c r="C1119" s="14" t="s">
        <v>5</v>
      </c>
      <c r="D1119" s="14" t="s">
        <v>1</v>
      </c>
      <c r="E1119" s="14" t="s">
        <v>1</v>
      </c>
      <c r="F1119" s="14" t="s">
        <v>19</v>
      </c>
      <c r="G1119" s="14" t="s">
        <v>399</v>
      </c>
      <c r="H1119" s="14" t="s">
        <v>288</v>
      </c>
      <c r="I1119" s="14" t="s">
        <v>288</v>
      </c>
      <c r="J1119" s="15">
        <v>45441</v>
      </c>
      <c r="K1119" s="14" t="s">
        <v>3974</v>
      </c>
      <c r="L1119" s="16">
        <v>45439.736944444441</v>
      </c>
      <c r="M1119" s="16">
        <v>45439.787303240744</v>
      </c>
      <c r="N1119" s="16"/>
      <c r="O1119" s="14" t="s">
        <v>288</v>
      </c>
      <c r="P1119" s="14" t="s">
        <v>288</v>
      </c>
      <c r="Q1119" s="14" t="s">
        <v>288</v>
      </c>
      <c r="R1119" s="14" t="s">
        <v>288</v>
      </c>
      <c r="S1119" s="14" t="s">
        <v>288</v>
      </c>
      <c r="T1119" s="14" t="s">
        <v>292</v>
      </c>
      <c r="U1119" s="14" t="s">
        <v>21</v>
      </c>
      <c r="V1119" s="14" t="s">
        <v>6</v>
      </c>
      <c r="W1119" s="14" t="s">
        <v>108</v>
      </c>
      <c r="X1119" s="14" t="s">
        <v>1</v>
      </c>
      <c r="Y1119" s="14" t="s">
        <v>1</v>
      </c>
      <c r="Z1119" s="14" t="s">
        <v>107</v>
      </c>
      <c r="AA1119" s="14" t="s">
        <v>7</v>
      </c>
      <c r="AB1119" s="14" t="s">
        <v>3975</v>
      </c>
      <c r="AC1119" s="14" t="s">
        <v>8</v>
      </c>
      <c r="AD1119" s="14" t="s">
        <v>27</v>
      </c>
      <c r="AE1119" s="14" t="s">
        <v>5</v>
      </c>
      <c r="AF1119" s="14" t="s">
        <v>290</v>
      </c>
      <c r="AG1119" s="14" t="s">
        <v>291</v>
      </c>
      <c r="AH1119" s="14" t="s">
        <v>3976</v>
      </c>
      <c r="AI1119">
        <v>79381171</v>
      </c>
      <c r="AJ1119" s="16">
        <v>45439.736944444441</v>
      </c>
      <c r="AK1119">
        <v>2</v>
      </c>
      <c r="AL1119">
        <v>70.84</v>
      </c>
      <c r="AM1119">
        <v>12.76</v>
      </c>
      <c r="AN1119">
        <v>83.6</v>
      </c>
      <c r="AO1119" s="14" t="e">
        <f>VLOOKUP(PaquetesTramos_estados_1[[#This Row],[tienda_stock]],#REF!,2,0)</f>
        <v>#REF!</v>
      </c>
      <c r="AP1119" s="18">
        <v>1.0138888888888888</v>
      </c>
      <c r="AQ1119" s="19" t="str">
        <f>IF(PaquetesTramos_estados_1[[#This Row],[estado_paquete]]="Empaquetado","listo",PaquetesTramos_estados_1[[#This Row],[pagado]]+(PaquetesTramos_estados_1[[#This Row],[Lead Time]]-1))</f>
        <v>listo</v>
      </c>
      <c r="AR1119" s="16" t="str">
        <f ca="1">IF(PaquetesTramos_estados_1[[#This Row],[estado_paquete]]="empaquetado","listo",TEXT((DAY(TODAY())-DAY(PaquetesTramos_estados_1[[#This Row],[pagado]])),"dd")&amp;" Dias")</f>
        <v>listo</v>
      </c>
      <c r="AS1119" s="14" t="str">
        <f ca="1">IF(PaquetesTramos_estados_1[[#This Row],[estado_paquete]]="Empaquetado","listo",IF(NOW()&lt;PaquetesTramos_estados_1[[#This Row],[TimeLimite]],"Dentro de Tiempo","Fuera de Tiempo"))</f>
        <v>listo</v>
      </c>
      <c r="AT1119" s="19" t="str">
        <f t="shared" si="17"/>
        <v>17:41</v>
      </c>
    </row>
    <row r="1120" spans="1:46" x14ac:dyDescent="0.25">
      <c r="A1120" s="14" t="s">
        <v>3977</v>
      </c>
      <c r="B1120" s="14" t="s">
        <v>17</v>
      </c>
      <c r="C1120" s="14" t="s">
        <v>5</v>
      </c>
      <c r="D1120" s="14" t="s">
        <v>1</v>
      </c>
      <c r="E1120" s="14" t="s">
        <v>1</v>
      </c>
      <c r="F1120" s="14" t="s">
        <v>19</v>
      </c>
      <c r="G1120" s="14" t="s">
        <v>399</v>
      </c>
      <c r="H1120" s="14" t="s">
        <v>288</v>
      </c>
      <c r="I1120" s="14" t="s">
        <v>288</v>
      </c>
      <c r="J1120" s="15">
        <v>45444</v>
      </c>
      <c r="K1120" s="14" t="s">
        <v>3978</v>
      </c>
      <c r="L1120" s="16">
        <v>45438.862476851849</v>
      </c>
      <c r="M1120" s="16"/>
      <c r="N1120" s="16"/>
      <c r="O1120" s="14" t="s">
        <v>288</v>
      </c>
      <c r="P1120" s="14" t="s">
        <v>288</v>
      </c>
      <c r="Q1120" s="14" t="s">
        <v>288</v>
      </c>
      <c r="R1120" s="14" t="s">
        <v>288</v>
      </c>
      <c r="S1120" s="14" t="s">
        <v>288</v>
      </c>
      <c r="T1120" s="14" t="s">
        <v>17</v>
      </c>
      <c r="U1120" s="14" t="s">
        <v>1015</v>
      </c>
      <c r="V1120" s="14" t="s">
        <v>6</v>
      </c>
      <c r="W1120" s="14" t="s">
        <v>135</v>
      </c>
      <c r="X1120" s="14" t="s">
        <v>81</v>
      </c>
      <c r="Y1120" s="14" t="s">
        <v>185</v>
      </c>
      <c r="Z1120" s="14" t="s">
        <v>186</v>
      </c>
      <c r="AA1120" s="14" t="s">
        <v>7</v>
      </c>
      <c r="AB1120" s="14" t="s">
        <v>3979</v>
      </c>
      <c r="AC1120" s="14" t="s">
        <v>8</v>
      </c>
      <c r="AD1120" s="14" t="s">
        <v>32</v>
      </c>
      <c r="AE1120" s="14" t="s">
        <v>5</v>
      </c>
      <c r="AF1120" s="14" t="s">
        <v>290</v>
      </c>
      <c r="AG1120" s="14" t="s">
        <v>291</v>
      </c>
      <c r="AH1120" s="14" t="s">
        <v>3980</v>
      </c>
      <c r="AI1120">
        <v>75381358</v>
      </c>
      <c r="AJ1120" s="16">
        <v>45438.862476851849</v>
      </c>
      <c r="AK1120">
        <v>1</v>
      </c>
      <c r="AL1120">
        <v>88.81</v>
      </c>
      <c r="AM1120">
        <v>15.99</v>
      </c>
      <c r="AN1120">
        <v>104.8</v>
      </c>
      <c r="AO1120" s="14" t="e">
        <f>VLOOKUP(PaquetesTramos_estados_1[[#This Row],[tienda_stock]],#REF!,2,0)</f>
        <v>#REF!</v>
      </c>
      <c r="AP1120" s="18">
        <v>1.0138888888888888</v>
      </c>
      <c r="AQ1120" s="19">
        <f>IF(PaquetesTramos_estados_1[[#This Row],[estado_paquete]]="Empaquetado","listo",PaquetesTramos_estados_1[[#This Row],[pagado]]+(PaquetesTramos_estados_1[[#This Row],[Lead Time]]-1))</f>
        <v>45438.87636574074</v>
      </c>
      <c r="AR1120" s="16" t="e">
        <f ca="1">IF(PaquetesTramos_estados_1[[#This Row],[estado_paquete]]="empaquetado","listo",TEXT((DAY(TODAY())-DAY(PaquetesTramos_estados_1[[#This Row],[pagado]])),"dd")&amp;" Dias")</f>
        <v>#VALUE!</v>
      </c>
      <c r="AS11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20" s="19" t="str">
        <f t="shared" si="17"/>
        <v>20:41</v>
      </c>
    </row>
    <row r="1121" spans="1:46" x14ac:dyDescent="0.25">
      <c r="A1121" s="14" t="s">
        <v>3981</v>
      </c>
      <c r="B1121" s="14" t="s">
        <v>292</v>
      </c>
      <c r="C1121" s="14" t="s">
        <v>156</v>
      </c>
      <c r="D1121" s="14" t="s">
        <v>46</v>
      </c>
      <c r="E1121" s="14" t="s">
        <v>157</v>
      </c>
      <c r="F1121" s="14" t="s">
        <v>158</v>
      </c>
      <c r="G1121" s="14" t="s">
        <v>35</v>
      </c>
      <c r="H1121" s="14" t="s">
        <v>288</v>
      </c>
      <c r="I1121" s="14" t="s">
        <v>288</v>
      </c>
      <c r="J1121" s="15">
        <v>45442</v>
      </c>
      <c r="K1121" s="14" t="s">
        <v>3982</v>
      </c>
      <c r="L1121" s="16">
        <v>45439.477766203701</v>
      </c>
      <c r="M1121" s="16">
        <v>45439.680694444447</v>
      </c>
      <c r="N1121" s="16"/>
      <c r="O1121" s="14" t="s">
        <v>288</v>
      </c>
      <c r="P1121" s="14" t="s">
        <v>288</v>
      </c>
      <c r="Q1121" s="14" t="s">
        <v>288</v>
      </c>
      <c r="R1121" s="14" t="s">
        <v>288</v>
      </c>
      <c r="S1121" s="14" t="s">
        <v>288</v>
      </c>
      <c r="T1121" s="14" t="s">
        <v>292</v>
      </c>
      <c r="U1121" s="14" t="s">
        <v>5</v>
      </c>
      <c r="V1121" s="14" t="s">
        <v>6</v>
      </c>
      <c r="W1121" s="14" t="s">
        <v>156</v>
      </c>
      <c r="X1121" s="14" t="s">
        <v>46</v>
      </c>
      <c r="Y1121" s="14" t="s">
        <v>157</v>
      </c>
      <c r="Z1121" s="14" t="s">
        <v>158</v>
      </c>
      <c r="AA1121" s="14" t="s">
        <v>7</v>
      </c>
      <c r="AB1121" s="14" t="s">
        <v>3983</v>
      </c>
      <c r="AC1121" s="14" t="s">
        <v>8</v>
      </c>
      <c r="AD1121" s="14" t="s">
        <v>32</v>
      </c>
      <c r="AE1121" s="14" t="s">
        <v>5</v>
      </c>
      <c r="AF1121" s="14" t="s">
        <v>290</v>
      </c>
      <c r="AG1121" s="14" t="s">
        <v>291</v>
      </c>
      <c r="AH1121" s="14" t="s">
        <v>3984</v>
      </c>
      <c r="AI1121">
        <v>74209282</v>
      </c>
      <c r="AJ1121" s="16">
        <v>45439.477766203701</v>
      </c>
      <c r="AK1121">
        <v>1</v>
      </c>
      <c r="AL1121">
        <v>134.57</v>
      </c>
      <c r="AM1121">
        <v>24.23</v>
      </c>
      <c r="AN1121">
        <v>158.80000000000001</v>
      </c>
      <c r="AO1121" s="14" t="e">
        <f>VLOOKUP(PaquetesTramos_estados_1[[#This Row],[tienda_stock]],#REF!,2,0)</f>
        <v>#REF!</v>
      </c>
      <c r="AP1121" s="18">
        <v>1.0138888888888888</v>
      </c>
      <c r="AQ1121" s="19" t="str">
        <f>IF(PaquetesTramos_estados_1[[#This Row],[estado_paquete]]="Empaquetado","listo",PaquetesTramos_estados_1[[#This Row],[pagado]]+(PaquetesTramos_estados_1[[#This Row],[Lead Time]]-1))</f>
        <v>listo</v>
      </c>
      <c r="AR1121" s="16" t="str">
        <f ca="1">IF(PaquetesTramos_estados_1[[#This Row],[estado_paquete]]="empaquetado","listo",TEXT((DAY(TODAY())-DAY(PaquetesTramos_estados_1[[#This Row],[pagado]])),"dd")&amp;" Dias")</f>
        <v>listo</v>
      </c>
      <c r="AS1121" s="14" t="str">
        <f ca="1">IF(PaquetesTramos_estados_1[[#This Row],[estado_paquete]]="Empaquetado","listo",IF(NOW()&lt;PaquetesTramos_estados_1[[#This Row],[TimeLimite]],"Dentro de Tiempo","Fuera de Tiempo"))</f>
        <v>listo</v>
      </c>
      <c r="AT1121" s="19" t="str">
        <f t="shared" si="17"/>
        <v>11:27</v>
      </c>
    </row>
    <row r="1122" spans="1:46" x14ac:dyDescent="0.25">
      <c r="A1122" s="14" t="s">
        <v>3985</v>
      </c>
      <c r="B1122" s="14" t="s">
        <v>292</v>
      </c>
      <c r="C1122" s="14" t="s">
        <v>39</v>
      </c>
      <c r="D1122" s="14" t="s">
        <v>40</v>
      </c>
      <c r="E1122" s="14" t="s">
        <v>40</v>
      </c>
      <c r="F1122" s="14" t="s">
        <v>40</v>
      </c>
      <c r="G1122" s="14" t="s">
        <v>35</v>
      </c>
      <c r="H1122" s="14" t="s">
        <v>288</v>
      </c>
      <c r="I1122" s="14" t="s">
        <v>288</v>
      </c>
      <c r="J1122" s="15">
        <v>45444</v>
      </c>
      <c r="K1122" s="14" t="s">
        <v>3986</v>
      </c>
      <c r="L1122" s="16">
        <v>45439.507233796299</v>
      </c>
      <c r="M1122" s="16">
        <v>45439.533645833333</v>
      </c>
      <c r="N1122" s="16"/>
      <c r="O1122" s="14" t="s">
        <v>288</v>
      </c>
      <c r="P1122" s="14" t="s">
        <v>288</v>
      </c>
      <c r="Q1122" s="14" t="s">
        <v>288</v>
      </c>
      <c r="R1122" s="14" t="s">
        <v>288</v>
      </c>
      <c r="S1122" s="14" t="s">
        <v>288</v>
      </c>
      <c r="T1122" s="14" t="s">
        <v>292</v>
      </c>
      <c r="U1122" s="14" t="s">
        <v>5</v>
      </c>
      <c r="V1122" s="14" t="s">
        <v>6</v>
      </c>
      <c r="W1122" s="14" t="s">
        <v>39</v>
      </c>
      <c r="X1122" s="14" t="s">
        <v>40</v>
      </c>
      <c r="Y1122" s="14" t="s">
        <v>40</v>
      </c>
      <c r="Z1122" s="14" t="s">
        <v>40</v>
      </c>
      <c r="AA1122" s="14" t="s">
        <v>7</v>
      </c>
      <c r="AB1122" s="14" t="s">
        <v>3987</v>
      </c>
      <c r="AC1122" s="14" t="s">
        <v>8</v>
      </c>
      <c r="AD1122" s="14" t="s">
        <v>27</v>
      </c>
      <c r="AE1122" s="14" t="s">
        <v>39</v>
      </c>
      <c r="AF1122" s="14" t="s">
        <v>290</v>
      </c>
      <c r="AG1122" s="14" t="s">
        <v>291</v>
      </c>
      <c r="AH1122" s="14" t="s">
        <v>3988</v>
      </c>
      <c r="AI1122">
        <v>70416999</v>
      </c>
      <c r="AJ1122" s="16">
        <v>45439.507233796299</v>
      </c>
      <c r="AK1122">
        <v>1</v>
      </c>
      <c r="AL1122">
        <v>211.18</v>
      </c>
      <c r="AM1122">
        <v>38.020000000000003</v>
      </c>
      <c r="AN1122">
        <v>249.2</v>
      </c>
      <c r="AO1122" s="14" t="e">
        <f>VLOOKUP(PaquetesTramos_estados_1[[#This Row],[tienda_stock]],#REF!,2,0)</f>
        <v>#REF!</v>
      </c>
      <c r="AP1122" s="18">
        <v>1.0138888888888888</v>
      </c>
      <c r="AQ1122" s="19" t="str">
        <f>IF(PaquetesTramos_estados_1[[#This Row],[estado_paquete]]="Empaquetado","listo",PaquetesTramos_estados_1[[#This Row],[pagado]]+(PaquetesTramos_estados_1[[#This Row],[Lead Time]]-1))</f>
        <v>listo</v>
      </c>
      <c r="AR1122" s="16" t="str">
        <f ca="1">IF(PaquetesTramos_estados_1[[#This Row],[estado_paquete]]="empaquetado","listo",TEXT((DAY(TODAY())-DAY(PaquetesTramos_estados_1[[#This Row],[pagado]])),"dd")&amp;" Dias")</f>
        <v>listo</v>
      </c>
      <c r="AS1122" s="14" t="str">
        <f ca="1">IF(PaquetesTramos_estados_1[[#This Row],[estado_paquete]]="Empaquetado","listo",IF(NOW()&lt;PaquetesTramos_estados_1[[#This Row],[TimeLimite]],"Dentro de Tiempo","Fuera de Tiempo"))</f>
        <v>listo</v>
      </c>
      <c r="AT1122" s="19" t="str">
        <f t="shared" si="17"/>
        <v>12:10</v>
      </c>
    </row>
    <row r="1123" spans="1:46" x14ac:dyDescent="0.25">
      <c r="A1123" s="14" t="s">
        <v>3989</v>
      </c>
      <c r="B1123" s="14" t="s">
        <v>17</v>
      </c>
      <c r="C1123" s="14" t="s">
        <v>5</v>
      </c>
      <c r="D1123" s="14" t="s">
        <v>1</v>
      </c>
      <c r="E1123" s="14" t="s">
        <v>1</v>
      </c>
      <c r="F1123" s="14" t="s">
        <v>19</v>
      </c>
      <c r="G1123" s="14" t="s">
        <v>3</v>
      </c>
      <c r="H1123" s="14" t="s">
        <v>288</v>
      </c>
      <c r="I1123" s="14" t="s">
        <v>288</v>
      </c>
      <c r="J1123" s="15">
        <v>45442</v>
      </c>
      <c r="K1123" s="14" t="s">
        <v>3990</v>
      </c>
      <c r="L1123" s="16">
        <v>45439.511956018519</v>
      </c>
      <c r="M1123" s="16"/>
      <c r="N1123" s="16"/>
      <c r="O1123" s="14" t="s">
        <v>288</v>
      </c>
      <c r="P1123" s="14" t="s">
        <v>288</v>
      </c>
      <c r="Q1123" s="14" t="s">
        <v>288</v>
      </c>
      <c r="R1123" s="14" t="s">
        <v>288</v>
      </c>
      <c r="S1123" s="14" t="s">
        <v>288</v>
      </c>
      <c r="T1123" s="14" t="s">
        <v>17</v>
      </c>
      <c r="U1123" s="14" t="s">
        <v>75</v>
      </c>
      <c r="V1123" s="14" t="s">
        <v>6</v>
      </c>
      <c r="W1123" s="14" t="s">
        <v>45</v>
      </c>
      <c r="X1123" s="14" t="s">
        <v>46</v>
      </c>
      <c r="Y1123" s="14" t="s">
        <v>46</v>
      </c>
      <c r="Z1123" s="14" t="s">
        <v>46</v>
      </c>
      <c r="AA1123" s="14" t="s">
        <v>56</v>
      </c>
      <c r="AB1123" s="14" t="s">
        <v>3991</v>
      </c>
      <c r="AC1123" s="14" t="s">
        <v>8</v>
      </c>
      <c r="AD1123" s="14" t="s">
        <v>32</v>
      </c>
      <c r="AE1123" s="14" t="s">
        <v>5</v>
      </c>
      <c r="AF1123" s="14" t="s">
        <v>290</v>
      </c>
      <c r="AG1123" s="14" t="s">
        <v>291</v>
      </c>
      <c r="AH1123" s="14" t="s">
        <v>3992</v>
      </c>
      <c r="AI1123">
        <v>75059190</v>
      </c>
      <c r="AJ1123" s="16">
        <v>45439.511956018519</v>
      </c>
      <c r="AK1123">
        <v>3</v>
      </c>
      <c r="AL1123">
        <v>113.98</v>
      </c>
      <c r="AM1123">
        <v>20.52</v>
      </c>
      <c r="AN1123">
        <v>134.5</v>
      </c>
      <c r="AO1123" s="14" t="e">
        <f>VLOOKUP(PaquetesTramos_estados_1[[#This Row],[tienda_stock]],#REF!,2,0)</f>
        <v>#REF!</v>
      </c>
      <c r="AP1123" s="18">
        <v>1.0138888888888888</v>
      </c>
      <c r="AQ1123" s="19">
        <f>IF(PaquetesTramos_estados_1[[#This Row],[estado_paquete]]="Empaquetado","listo",PaquetesTramos_estados_1[[#This Row],[pagado]]+(PaquetesTramos_estados_1[[#This Row],[Lead Time]]-1))</f>
        <v>45439.52584490741</v>
      </c>
      <c r="AR1123" s="16" t="e">
        <f ca="1">IF(PaquetesTramos_estados_1[[#This Row],[estado_paquete]]="empaquetado","listo",TEXT((DAY(TODAY())-DAY(PaquetesTramos_estados_1[[#This Row],[pagado]])),"dd")&amp;" Dias")</f>
        <v>#VALUE!</v>
      </c>
      <c r="AS11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23" s="19" t="str">
        <f t="shared" si="17"/>
        <v>12:17</v>
      </c>
    </row>
    <row r="1124" spans="1:46" x14ac:dyDescent="0.25">
      <c r="A1124" s="14" t="s">
        <v>3993</v>
      </c>
      <c r="B1124" s="14" t="s">
        <v>292</v>
      </c>
      <c r="C1124" s="14" t="s">
        <v>294</v>
      </c>
      <c r="D1124" s="14" t="s">
        <v>1</v>
      </c>
      <c r="E1124" s="14" t="s">
        <v>1</v>
      </c>
      <c r="F1124" s="14" t="s">
        <v>13</v>
      </c>
      <c r="G1124" s="14" t="s">
        <v>399</v>
      </c>
      <c r="H1124" s="14" t="s">
        <v>288</v>
      </c>
      <c r="I1124" s="14" t="s">
        <v>288</v>
      </c>
      <c r="J1124" s="15">
        <v>45440</v>
      </c>
      <c r="K1124" s="14" t="s">
        <v>3994</v>
      </c>
      <c r="L1124" s="16">
        <v>45439.6015625</v>
      </c>
      <c r="M1124" s="16">
        <v>45439.731550925928</v>
      </c>
      <c r="N1124" s="16"/>
      <c r="O1124" s="14" t="s">
        <v>288</v>
      </c>
      <c r="P1124" s="14" t="s">
        <v>288</v>
      </c>
      <c r="Q1124" s="14" t="s">
        <v>288</v>
      </c>
      <c r="R1124" s="14" t="s">
        <v>288</v>
      </c>
      <c r="S1124" s="14" t="s">
        <v>288</v>
      </c>
      <c r="T1124" s="14" t="s">
        <v>292</v>
      </c>
      <c r="U1124" s="14" t="s">
        <v>5</v>
      </c>
      <c r="V1124" s="14" t="s">
        <v>6</v>
      </c>
      <c r="W1124" s="14" t="s">
        <v>294</v>
      </c>
      <c r="X1124" s="14" t="s">
        <v>1</v>
      </c>
      <c r="Y1124" s="14" t="s">
        <v>1</v>
      </c>
      <c r="Z1124" s="14" t="s">
        <v>13</v>
      </c>
      <c r="AA1124" s="14" t="s">
        <v>7</v>
      </c>
      <c r="AB1124" s="14" t="s">
        <v>3995</v>
      </c>
      <c r="AC1124" s="14" t="s">
        <v>8</v>
      </c>
      <c r="AD1124" s="14" t="s">
        <v>27</v>
      </c>
      <c r="AE1124" s="14" t="s">
        <v>5</v>
      </c>
      <c r="AF1124" s="14" t="s">
        <v>290</v>
      </c>
      <c r="AG1124" s="14" t="s">
        <v>291</v>
      </c>
      <c r="AH1124" s="14" t="s">
        <v>3996</v>
      </c>
      <c r="AI1124">
        <v>73483571</v>
      </c>
      <c r="AJ1124" s="16">
        <v>45439.6015625</v>
      </c>
      <c r="AK1124">
        <v>1</v>
      </c>
      <c r="AL1124">
        <v>35.42</v>
      </c>
      <c r="AM1124">
        <v>6.38</v>
      </c>
      <c r="AN1124">
        <v>41.8</v>
      </c>
      <c r="AO1124" s="14" t="e">
        <f>VLOOKUP(PaquetesTramos_estados_1[[#This Row],[tienda_stock]],#REF!,2,0)</f>
        <v>#REF!</v>
      </c>
      <c r="AP1124" s="18">
        <v>1.0138888888888888</v>
      </c>
      <c r="AQ1124" s="19" t="str">
        <f>IF(PaquetesTramos_estados_1[[#This Row],[estado_paquete]]="Empaquetado","listo",PaquetesTramos_estados_1[[#This Row],[pagado]]+(PaquetesTramos_estados_1[[#This Row],[Lead Time]]-1))</f>
        <v>listo</v>
      </c>
      <c r="AR1124" s="16" t="str">
        <f ca="1">IF(PaquetesTramos_estados_1[[#This Row],[estado_paquete]]="empaquetado","listo",TEXT((DAY(TODAY())-DAY(PaquetesTramos_estados_1[[#This Row],[pagado]])),"dd")&amp;" Dias")</f>
        <v>listo</v>
      </c>
      <c r="AS1124" s="14" t="str">
        <f ca="1">IF(PaquetesTramos_estados_1[[#This Row],[estado_paquete]]="Empaquetado","listo",IF(NOW()&lt;PaquetesTramos_estados_1[[#This Row],[TimeLimite]],"Dentro de Tiempo","Fuera de Tiempo"))</f>
        <v>listo</v>
      </c>
      <c r="AT1124" s="19" t="str">
        <f t="shared" si="17"/>
        <v>14:26</v>
      </c>
    </row>
    <row r="1125" spans="1:46" x14ac:dyDescent="0.25">
      <c r="A1125" s="14" t="s">
        <v>3997</v>
      </c>
      <c r="B1125" s="14" t="s">
        <v>17</v>
      </c>
      <c r="C1125" s="14" t="s">
        <v>130</v>
      </c>
      <c r="D1125" s="14" t="s">
        <v>96</v>
      </c>
      <c r="E1125" s="14" t="s">
        <v>131</v>
      </c>
      <c r="F1125" s="14" t="s">
        <v>131</v>
      </c>
      <c r="G1125" s="14" t="s">
        <v>30</v>
      </c>
      <c r="H1125" s="14" t="s">
        <v>288</v>
      </c>
      <c r="I1125" s="14" t="s">
        <v>288</v>
      </c>
      <c r="J1125" s="15">
        <v>45448</v>
      </c>
      <c r="K1125" s="14" t="s">
        <v>3998</v>
      </c>
      <c r="L1125" s="16">
        <v>45439.599560185183</v>
      </c>
      <c r="M1125" s="16"/>
      <c r="N1125" s="16"/>
      <c r="O1125" s="14" t="s">
        <v>288</v>
      </c>
      <c r="P1125" s="14" t="s">
        <v>288</v>
      </c>
      <c r="Q1125" s="14" t="s">
        <v>288</v>
      </c>
      <c r="R1125" s="14" t="s">
        <v>288</v>
      </c>
      <c r="S1125" s="14" t="s">
        <v>288</v>
      </c>
      <c r="T1125" s="14" t="s">
        <v>17</v>
      </c>
      <c r="U1125" s="14" t="s">
        <v>144</v>
      </c>
      <c r="V1125" s="14" t="s">
        <v>6</v>
      </c>
      <c r="W1125" s="14" t="s">
        <v>130</v>
      </c>
      <c r="X1125" s="14" t="s">
        <v>96</v>
      </c>
      <c r="Y1125" s="14" t="s">
        <v>131</v>
      </c>
      <c r="Z1125" s="14" t="s">
        <v>131</v>
      </c>
      <c r="AA1125" s="14" t="s">
        <v>7</v>
      </c>
      <c r="AB1125" s="14" t="s">
        <v>3999</v>
      </c>
      <c r="AC1125" s="14" t="s">
        <v>8</v>
      </c>
      <c r="AD1125" s="14" t="s">
        <v>9</v>
      </c>
      <c r="AE1125" s="14" t="s">
        <v>130</v>
      </c>
      <c r="AF1125" s="14" t="s">
        <v>296</v>
      </c>
      <c r="AG1125" s="14" t="s">
        <v>291</v>
      </c>
      <c r="AH1125" s="14" t="s">
        <v>4000</v>
      </c>
      <c r="AI1125">
        <v>74401568</v>
      </c>
      <c r="AJ1125" s="16">
        <v>45439.599560185183</v>
      </c>
      <c r="AK1125">
        <v>1</v>
      </c>
      <c r="AL1125">
        <v>144.19999999999999</v>
      </c>
      <c r="AM1125">
        <v>0</v>
      </c>
      <c r="AN1125">
        <v>144.19999999999999</v>
      </c>
      <c r="AO1125" s="14" t="e">
        <f>VLOOKUP(PaquetesTramos_estados_1[[#This Row],[tienda_stock]],#REF!,2,0)</f>
        <v>#REF!</v>
      </c>
      <c r="AP1125" s="18">
        <v>1.0138888888888888</v>
      </c>
      <c r="AQ1125" s="19">
        <f>IF(PaquetesTramos_estados_1[[#This Row],[estado_paquete]]="Empaquetado","listo",PaquetesTramos_estados_1[[#This Row],[pagado]]+(PaquetesTramos_estados_1[[#This Row],[Lead Time]]-1))</f>
        <v>45439.613449074073</v>
      </c>
      <c r="AR1125" s="16" t="e">
        <f ca="1">IF(PaquetesTramos_estados_1[[#This Row],[estado_paquete]]="empaquetado","listo",TEXT((DAY(TODAY())-DAY(PaquetesTramos_estados_1[[#This Row],[pagado]])),"dd")&amp;" Dias")</f>
        <v>#VALUE!</v>
      </c>
      <c r="AS112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25" s="19" t="str">
        <f t="shared" si="17"/>
        <v>14:23</v>
      </c>
    </row>
    <row r="1126" spans="1:46" x14ac:dyDescent="0.25">
      <c r="A1126" s="14" t="s">
        <v>4001</v>
      </c>
      <c r="B1126" s="14" t="s">
        <v>292</v>
      </c>
      <c r="C1126" s="14" t="s">
        <v>151</v>
      </c>
      <c r="D1126" s="14" t="s">
        <v>81</v>
      </c>
      <c r="E1126" s="14" t="s">
        <v>82</v>
      </c>
      <c r="F1126" s="14" t="s">
        <v>82</v>
      </c>
      <c r="G1126" s="14" t="s">
        <v>35</v>
      </c>
      <c r="H1126" s="14" t="s">
        <v>288</v>
      </c>
      <c r="I1126" s="14" t="s">
        <v>288</v>
      </c>
      <c r="J1126" s="15">
        <v>45443</v>
      </c>
      <c r="K1126" s="14" t="s">
        <v>4002</v>
      </c>
      <c r="L1126" s="16">
        <v>45439.633923611109</v>
      </c>
      <c r="M1126" s="16">
        <v>45439.7656712963</v>
      </c>
      <c r="N1126" s="16"/>
      <c r="O1126" s="14" t="s">
        <v>288</v>
      </c>
      <c r="P1126" s="14" t="s">
        <v>288</v>
      </c>
      <c r="Q1126" s="14" t="s">
        <v>288</v>
      </c>
      <c r="R1126" s="14" t="s">
        <v>288</v>
      </c>
      <c r="S1126" s="14" t="s">
        <v>288</v>
      </c>
      <c r="T1126" s="14" t="s">
        <v>292</v>
      </c>
      <c r="U1126" s="14" t="s">
        <v>5</v>
      </c>
      <c r="V1126" s="14" t="s">
        <v>6</v>
      </c>
      <c r="W1126" s="14" t="s">
        <v>151</v>
      </c>
      <c r="X1126" s="14" t="s">
        <v>81</v>
      </c>
      <c r="Y1126" s="14" t="s">
        <v>82</v>
      </c>
      <c r="Z1126" s="14" t="s">
        <v>82</v>
      </c>
      <c r="AA1126" s="14" t="s">
        <v>7</v>
      </c>
      <c r="AB1126" s="14" t="s">
        <v>4003</v>
      </c>
      <c r="AC1126" s="14" t="s">
        <v>8</v>
      </c>
      <c r="AD1126" s="14" t="s">
        <v>9</v>
      </c>
      <c r="AE1126" s="14" t="s">
        <v>151</v>
      </c>
      <c r="AF1126" s="14" t="s">
        <v>290</v>
      </c>
      <c r="AG1126" s="14" t="s">
        <v>291</v>
      </c>
      <c r="AH1126" s="14" t="s">
        <v>4004</v>
      </c>
      <c r="AI1126">
        <v>18228690</v>
      </c>
      <c r="AJ1126" s="16">
        <v>45439.633923611109</v>
      </c>
      <c r="AK1126">
        <v>1</v>
      </c>
      <c r="AL1126">
        <v>91.95</v>
      </c>
      <c r="AM1126">
        <v>16.55</v>
      </c>
      <c r="AN1126">
        <v>108.5</v>
      </c>
      <c r="AO1126" s="14" t="e">
        <f>VLOOKUP(PaquetesTramos_estados_1[[#This Row],[tienda_stock]],#REF!,2,0)</f>
        <v>#REF!</v>
      </c>
      <c r="AP1126" s="18">
        <v>1.0138888888888888</v>
      </c>
      <c r="AQ1126" s="19" t="str">
        <f>IF(PaquetesTramos_estados_1[[#This Row],[estado_paquete]]="Empaquetado","listo",PaquetesTramos_estados_1[[#This Row],[pagado]]+(PaquetesTramos_estados_1[[#This Row],[Lead Time]]-1))</f>
        <v>listo</v>
      </c>
      <c r="AR1126" s="16" t="str">
        <f ca="1">IF(PaquetesTramos_estados_1[[#This Row],[estado_paquete]]="empaquetado","listo",TEXT((DAY(TODAY())-DAY(PaquetesTramos_estados_1[[#This Row],[pagado]])),"dd")&amp;" Dias")</f>
        <v>listo</v>
      </c>
      <c r="AS1126" s="14" t="str">
        <f ca="1">IF(PaquetesTramos_estados_1[[#This Row],[estado_paquete]]="Empaquetado","listo",IF(NOW()&lt;PaquetesTramos_estados_1[[#This Row],[TimeLimite]],"Dentro de Tiempo","Fuera de Tiempo"))</f>
        <v>listo</v>
      </c>
      <c r="AT1126" s="19" t="str">
        <f t="shared" si="17"/>
        <v>15:12</v>
      </c>
    </row>
    <row r="1127" spans="1:46" x14ac:dyDescent="0.25">
      <c r="A1127" s="14" t="s">
        <v>4005</v>
      </c>
      <c r="B1127" s="14" t="s">
        <v>292</v>
      </c>
      <c r="C1127" s="14" t="s">
        <v>39</v>
      </c>
      <c r="D1127" s="14" t="s">
        <v>40</v>
      </c>
      <c r="E1127" s="14" t="s">
        <v>40</v>
      </c>
      <c r="F1127" s="14" t="s">
        <v>40</v>
      </c>
      <c r="G1127" s="14" t="s">
        <v>35</v>
      </c>
      <c r="H1127" s="14" t="s">
        <v>288</v>
      </c>
      <c r="I1127" s="14" t="s">
        <v>288</v>
      </c>
      <c r="J1127" s="15">
        <v>45444</v>
      </c>
      <c r="K1127" s="14" t="s">
        <v>4006</v>
      </c>
      <c r="L1127" s="16">
        <v>45439.645497685182</v>
      </c>
      <c r="M1127" s="16">
        <v>45439.751793981479</v>
      </c>
      <c r="N1127" s="16"/>
      <c r="O1127" s="14" t="s">
        <v>288</v>
      </c>
      <c r="P1127" s="14" t="s">
        <v>288</v>
      </c>
      <c r="Q1127" s="14" t="s">
        <v>288</v>
      </c>
      <c r="R1127" s="14" t="s">
        <v>288</v>
      </c>
      <c r="S1127" s="14" t="s">
        <v>288</v>
      </c>
      <c r="T1127" s="14" t="s">
        <v>292</v>
      </c>
      <c r="U1127" s="14" t="s">
        <v>5</v>
      </c>
      <c r="V1127" s="14" t="s">
        <v>6</v>
      </c>
      <c r="W1127" s="14" t="s">
        <v>39</v>
      </c>
      <c r="X1127" s="14" t="s">
        <v>40</v>
      </c>
      <c r="Y1127" s="14" t="s">
        <v>40</v>
      </c>
      <c r="Z1127" s="14" t="s">
        <v>40</v>
      </c>
      <c r="AA1127" s="14" t="s">
        <v>7</v>
      </c>
      <c r="AB1127" s="14" t="s">
        <v>4007</v>
      </c>
      <c r="AC1127" s="14" t="s">
        <v>8</v>
      </c>
      <c r="AD1127" s="14" t="s">
        <v>88</v>
      </c>
      <c r="AE1127" s="14" t="s">
        <v>5</v>
      </c>
      <c r="AF1127" s="14" t="s">
        <v>290</v>
      </c>
      <c r="AG1127" s="14" t="s">
        <v>291</v>
      </c>
      <c r="AH1127" s="14" t="s">
        <v>4008</v>
      </c>
      <c r="AI1127">
        <v>72566170</v>
      </c>
      <c r="AJ1127" s="16">
        <v>45439.645497685182</v>
      </c>
      <c r="AK1127">
        <v>1</v>
      </c>
      <c r="AL1127">
        <v>114.23</v>
      </c>
      <c r="AM1127">
        <v>20.57</v>
      </c>
      <c r="AN1127">
        <v>134.80000000000001</v>
      </c>
      <c r="AO1127" s="14" t="e">
        <f>VLOOKUP(PaquetesTramos_estados_1[[#This Row],[tienda_stock]],#REF!,2,0)</f>
        <v>#REF!</v>
      </c>
      <c r="AP1127" s="18">
        <v>1.0138888888888888</v>
      </c>
      <c r="AQ1127" s="19" t="str">
        <f>IF(PaquetesTramos_estados_1[[#This Row],[estado_paquete]]="Empaquetado","listo",PaquetesTramos_estados_1[[#This Row],[pagado]]+(PaquetesTramos_estados_1[[#This Row],[Lead Time]]-1))</f>
        <v>listo</v>
      </c>
      <c r="AR1127" s="16" t="str">
        <f ca="1">IF(PaquetesTramos_estados_1[[#This Row],[estado_paquete]]="empaquetado","listo",TEXT((DAY(TODAY())-DAY(PaquetesTramos_estados_1[[#This Row],[pagado]])),"dd")&amp;" Dias")</f>
        <v>listo</v>
      </c>
      <c r="AS1127" s="14" t="str">
        <f ca="1">IF(PaquetesTramos_estados_1[[#This Row],[estado_paquete]]="Empaquetado","listo",IF(NOW()&lt;PaquetesTramos_estados_1[[#This Row],[TimeLimite]],"Dentro de Tiempo","Fuera de Tiempo"))</f>
        <v>listo</v>
      </c>
      <c r="AT1127" s="19" t="str">
        <f t="shared" si="17"/>
        <v>15:29</v>
      </c>
    </row>
    <row r="1128" spans="1:46" x14ac:dyDescent="0.25">
      <c r="A1128" s="14" t="s">
        <v>4009</v>
      </c>
      <c r="B1128" s="14" t="s">
        <v>292</v>
      </c>
      <c r="C1128" s="14" t="s">
        <v>45</v>
      </c>
      <c r="D1128" s="14" t="s">
        <v>46</v>
      </c>
      <c r="E1128" s="14" t="s">
        <v>46</v>
      </c>
      <c r="F1128" s="14" t="s">
        <v>46</v>
      </c>
      <c r="G1128" s="14" t="s">
        <v>35</v>
      </c>
      <c r="H1128" s="14" t="s">
        <v>288</v>
      </c>
      <c r="I1128" s="14" t="s">
        <v>288</v>
      </c>
      <c r="J1128" s="15">
        <v>45442</v>
      </c>
      <c r="K1128" s="14" t="s">
        <v>4010</v>
      </c>
      <c r="L1128" s="16">
        <v>45439.698518518519</v>
      </c>
      <c r="M1128" s="16">
        <v>45439.770798611113</v>
      </c>
      <c r="N1128" s="16"/>
      <c r="O1128" s="14" t="s">
        <v>288</v>
      </c>
      <c r="P1128" s="14" t="s">
        <v>288</v>
      </c>
      <c r="Q1128" s="14" t="s">
        <v>288</v>
      </c>
      <c r="R1128" s="14" t="s">
        <v>288</v>
      </c>
      <c r="S1128" s="14" t="s">
        <v>288</v>
      </c>
      <c r="T1128" s="14" t="s">
        <v>292</v>
      </c>
      <c r="U1128" s="14" t="s">
        <v>5</v>
      </c>
      <c r="V1128" s="14" t="s">
        <v>6</v>
      </c>
      <c r="W1128" s="14" t="s">
        <v>45</v>
      </c>
      <c r="X1128" s="14" t="s">
        <v>46</v>
      </c>
      <c r="Y1128" s="14" t="s">
        <v>46</v>
      </c>
      <c r="Z1128" s="14" t="s">
        <v>46</v>
      </c>
      <c r="AA1128" s="14" t="s">
        <v>7</v>
      </c>
      <c r="AB1128" s="14" t="s">
        <v>4011</v>
      </c>
      <c r="AC1128" s="14" t="s">
        <v>8</v>
      </c>
      <c r="AD1128" s="14" t="s">
        <v>10</v>
      </c>
      <c r="AE1128" s="14" t="s">
        <v>45</v>
      </c>
      <c r="AF1128" s="14" t="s">
        <v>290</v>
      </c>
      <c r="AG1128" s="14" t="s">
        <v>291</v>
      </c>
      <c r="AH1128" s="14" t="s">
        <v>4012</v>
      </c>
      <c r="AI1128">
        <v>42382272</v>
      </c>
      <c r="AJ1128" s="16">
        <v>45439.698518518519</v>
      </c>
      <c r="AK1128">
        <v>1</v>
      </c>
      <c r="AL1128">
        <v>105.76</v>
      </c>
      <c r="AM1128">
        <v>19.04</v>
      </c>
      <c r="AN1128">
        <v>124.8</v>
      </c>
      <c r="AO1128" s="14" t="e">
        <f>VLOOKUP(PaquetesTramos_estados_1[[#This Row],[tienda_stock]],#REF!,2,0)</f>
        <v>#REF!</v>
      </c>
      <c r="AP1128" s="18">
        <v>1.0138888888888888</v>
      </c>
      <c r="AQ1128" s="19" t="str">
        <f>IF(PaquetesTramos_estados_1[[#This Row],[estado_paquete]]="Empaquetado","listo",PaquetesTramos_estados_1[[#This Row],[pagado]]+(PaquetesTramos_estados_1[[#This Row],[Lead Time]]-1))</f>
        <v>listo</v>
      </c>
      <c r="AR1128" s="16" t="str">
        <f ca="1">IF(PaquetesTramos_estados_1[[#This Row],[estado_paquete]]="empaquetado","listo",TEXT((DAY(TODAY())-DAY(PaquetesTramos_estados_1[[#This Row],[pagado]])),"dd")&amp;" Dias")</f>
        <v>listo</v>
      </c>
      <c r="AS1128" s="14" t="str">
        <f ca="1">IF(PaquetesTramos_estados_1[[#This Row],[estado_paquete]]="Empaquetado","listo",IF(NOW()&lt;PaquetesTramos_estados_1[[#This Row],[TimeLimite]],"Dentro de Tiempo","Fuera de Tiempo"))</f>
        <v>listo</v>
      </c>
      <c r="AT1128" s="19" t="str">
        <f t="shared" si="17"/>
        <v>16:45</v>
      </c>
    </row>
    <row r="1129" spans="1:46" x14ac:dyDescent="0.25">
      <c r="A1129" s="14" t="s">
        <v>4478</v>
      </c>
      <c r="B1129" s="14" t="s">
        <v>17</v>
      </c>
      <c r="C1129" s="14" t="s">
        <v>5</v>
      </c>
      <c r="D1129" s="14" t="s">
        <v>1</v>
      </c>
      <c r="E1129" s="14" t="s">
        <v>1</v>
      </c>
      <c r="F1129" s="14" t="s">
        <v>19</v>
      </c>
      <c r="G1129" s="14" t="s">
        <v>3</v>
      </c>
      <c r="H1129" s="14" t="s">
        <v>288</v>
      </c>
      <c r="I1129" s="14" t="s">
        <v>288</v>
      </c>
      <c r="J1129" s="15">
        <v>45443</v>
      </c>
      <c r="K1129" s="14" t="s">
        <v>4479</v>
      </c>
      <c r="L1129" s="16">
        <v>45439.719537037039</v>
      </c>
      <c r="M1129" s="16"/>
      <c r="N1129" s="16"/>
      <c r="O1129" s="14" t="s">
        <v>288</v>
      </c>
      <c r="P1129" s="14" t="s">
        <v>288</v>
      </c>
      <c r="Q1129" s="14" t="s">
        <v>288</v>
      </c>
      <c r="R1129" s="14" t="s">
        <v>288</v>
      </c>
      <c r="S1129" s="14" t="s">
        <v>288</v>
      </c>
      <c r="T1129" s="14" t="s">
        <v>17</v>
      </c>
      <c r="U1129" s="14" t="s">
        <v>18</v>
      </c>
      <c r="V1129" s="14" t="s">
        <v>87</v>
      </c>
      <c r="W1129" s="14" t="s">
        <v>288</v>
      </c>
      <c r="X1129" s="14" t="s">
        <v>288</v>
      </c>
      <c r="Y1129" s="14" t="s">
        <v>288</v>
      </c>
      <c r="Z1129" s="14" t="s">
        <v>288</v>
      </c>
      <c r="AA1129" s="14" t="s">
        <v>56</v>
      </c>
      <c r="AB1129" s="14" t="s">
        <v>4480</v>
      </c>
      <c r="AC1129" s="14" t="s">
        <v>8</v>
      </c>
      <c r="AD1129" s="14" t="s">
        <v>88</v>
      </c>
      <c r="AE1129" s="14" t="s">
        <v>5</v>
      </c>
      <c r="AF1129" s="14" t="s">
        <v>290</v>
      </c>
      <c r="AG1129" s="14" t="s">
        <v>291</v>
      </c>
      <c r="AH1129" s="14" t="s">
        <v>4481</v>
      </c>
      <c r="AI1129">
        <v>42298811</v>
      </c>
      <c r="AJ1129" s="16">
        <v>45439.719537037039</v>
      </c>
      <c r="AK1129">
        <v>3</v>
      </c>
      <c r="AL1129">
        <v>504.24</v>
      </c>
      <c r="AM1129">
        <v>90.76</v>
      </c>
      <c r="AN1129">
        <v>595</v>
      </c>
      <c r="AO1129" s="14" t="e">
        <f>VLOOKUP(PaquetesTramos_estados_1[[#This Row],[tienda_stock]],#REF!,2,0)</f>
        <v>#REF!</v>
      </c>
      <c r="AP1129" s="18">
        <v>1.0138888888888888</v>
      </c>
      <c r="AQ1129" s="19">
        <f>IF(PaquetesTramos_estados_1[[#This Row],[estado_paquete]]="Empaquetado","listo",PaquetesTramos_estados_1[[#This Row],[pagado]]+(PaquetesTramos_estados_1[[#This Row],[Lead Time]]-1))</f>
        <v>45439.73342592593</v>
      </c>
      <c r="AR1129" s="16" t="e">
        <f ca="1">IF(PaquetesTramos_estados_1[[#This Row],[estado_paquete]]="empaquetado","listo",TEXT((DAY(TODAY())-DAY(PaquetesTramos_estados_1[[#This Row],[pagado]])),"dd")&amp;" Dias")</f>
        <v>#VALUE!</v>
      </c>
      <c r="AS11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29" s="19" t="str">
        <f t="shared" si="17"/>
        <v>17:16</v>
      </c>
    </row>
    <row r="1130" spans="1:46" x14ac:dyDescent="0.25">
      <c r="A1130" s="14" t="s">
        <v>4482</v>
      </c>
      <c r="B1130" s="14" t="s">
        <v>292</v>
      </c>
      <c r="C1130" s="14" t="s">
        <v>67</v>
      </c>
      <c r="D1130" s="14" t="s">
        <v>64</v>
      </c>
      <c r="E1130" s="14" t="s">
        <v>65</v>
      </c>
      <c r="F1130" s="14" t="s">
        <v>66</v>
      </c>
      <c r="G1130" s="14" t="s">
        <v>35</v>
      </c>
      <c r="H1130" s="14" t="s">
        <v>288</v>
      </c>
      <c r="I1130" s="14" t="s">
        <v>288</v>
      </c>
      <c r="J1130" s="15">
        <v>45443</v>
      </c>
      <c r="K1130" s="14" t="s">
        <v>4483</v>
      </c>
      <c r="L1130" s="16">
        <v>45439.727638888886</v>
      </c>
      <c r="M1130" s="16">
        <v>45440.211134259262</v>
      </c>
      <c r="N1130" s="16"/>
      <c r="O1130" s="14" t="s">
        <v>288</v>
      </c>
      <c r="P1130" s="14" t="s">
        <v>288</v>
      </c>
      <c r="Q1130" s="14" t="s">
        <v>288</v>
      </c>
      <c r="R1130" s="14" t="s">
        <v>288</v>
      </c>
      <c r="S1130" s="14" t="s">
        <v>288</v>
      </c>
      <c r="T1130" s="14" t="s">
        <v>292</v>
      </c>
      <c r="U1130" s="14" t="s">
        <v>5</v>
      </c>
      <c r="V1130" s="14" t="s">
        <v>6</v>
      </c>
      <c r="W1130" s="14" t="s">
        <v>67</v>
      </c>
      <c r="X1130" s="14" t="s">
        <v>64</v>
      </c>
      <c r="Y1130" s="14" t="s">
        <v>65</v>
      </c>
      <c r="Z1130" s="14" t="s">
        <v>66</v>
      </c>
      <c r="AA1130" s="14" t="s">
        <v>7</v>
      </c>
      <c r="AB1130" s="14" t="s">
        <v>4484</v>
      </c>
      <c r="AC1130" s="14" t="s">
        <v>8</v>
      </c>
      <c r="AD1130" s="14" t="s">
        <v>9</v>
      </c>
      <c r="AE1130" s="14" t="s">
        <v>67</v>
      </c>
      <c r="AF1130" s="14" t="s">
        <v>290</v>
      </c>
      <c r="AG1130" s="14" t="s">
        <v>291</v>
      </c>
      <c r="AH1130" s="14" t="s">
        <v>4485</v>
      </c>
      <c r="AI1130">
        <v>32542206</v>
      </c>
      <c r="AJ1130" s="16">
        <v>45439.727638888886</v>
      </c>
      <c r="AK1130">
        <v>1</v>
      </c>
      <c r="AL1130">
        <v>29.49</v>
      </c>
      <c r="AM1130">
        <v>5.31</v>
      </c>
      <c r="AN1130">
        <v>34.799999999999997</v>
      </c>
      <c r="AO1130" s="14" t="e">
        <f>VLOOKUP(PaquetesTramos_estados_1[[#This Row],[tienda_stock]],#REF!,2,0)</f>
        <v>#REF!</v>
      </c>
      <c r="AP1130" s="18">
        <v>1.0138888888888888</v>
      </c>
      <c r="AQ1130" s="19" t="str">
        <f>IF(PaquetesTramos_estados_1[[#This Row],[estado_paquete]]="Empaquetado","listo",PaquetesTramos_estados_1[[#This Row],[pagado]]+(PaquetesTramos_estados_1[[#This Row],[Lead Time]]-1))</f>
        <v>listo</v>
      </c>
      <c r="AR1130" s="16" t="str">
        <f ca="1">IF(PaquetesTramos_estados_1[[#This Row],[estado_paquete]]="empaquetado","listo",TEXT((DAY(TODAY())-DAY(PaquetesTramos_estados_1[[#This Row],[pagado]])),"dd")&amp;" Dias")</f>
        <v>listo</v>
      </c>
      <c r="AS1130" s="14" t="str">
        <f ca="1">IF(PaquetesTramos_estados_1[[#This Row],[estado_paquete]]="Empaquetado","listo",IF(NOW()&lt;PaquetesTramos_estados_1[[#This Row],[TimeLimite]],"Dentro de Tiempo","Fuera de Tiempo"))</f>
        <v>listo</v>
      </c>
      <c r="AT1130" s="19" t="str">
        <f t="shared" si="17"/>
        <v>17:27</v>
      </c>
    </row>
    <row r="1131" spans="1:46" x14ac:dyDescent="0.25">
      <c r="A1131" s="14" t="s">
        <v>4486</v>
      </c>
      <c r="B1131" s="14" t="s">
        <v>292</v>
      </c>
      <c r="C1131" s="14" t="s">
        <v>101</v>
      </c>
      <c r="D1131" s="14" t="s">
        <v>102</v>
      </c>
      <c r="E1131" s="14" t="s">
        <v>103</v>
      </c>
      <c r="F1131" s="14" t="s">
        <v>102</v>
      </c>
      <c r="G1131" s="14" t="s">
        <v>35</v>
      </c>
      <c r="H1131" s="14" t="s">
        <v>288</v>
      </c>
      <c r="I1131" s="14" t="s">
        <v>288</v>
      </c>
      <c r="J1131" s="15">
        <v>45442</v>
      </c>
      <c r="K1131" s="14" t="s">
        <v>4487</v>
      </c>
      <c r="L1131" s="16">
        <v>45439.729259259257</v>
      </c>
      <c r="M1131" s="16">
        <v>45440.206944444442</v>
      </c>
      <c r="N1131" s="16"/>
      <c r="O1131" s="14" t="s">
        <v>288</v>
      </c>
      <c r="P1131" s="14" t="s">
        <v>288</v>
      </c>
      <c r="Q1131" s="14" t="s">
        <v>288</v>
      </c>
      <c r="R1131" s="14" t="s">
        <v>288</v>
      </c>
      <c r="S1131" s="14" t="s">
        <v>288</v>
      </c>
      <c r="T1131" s="14" t="s">
        <v>292</v>
      </c>
      <c r="U1131" s="14" t="s">
        <v>5</v>
      </c>
      <c r="V1131" s="14" t="s">
        <v>6</v>
      </c>
      <c r="W1131" s="14" t="s">
        <v>101</v>
      </c>
      <c r="X1131" s="14" t="s">
        <v>102</v>
      </c>
      <c r="Y1131" s="14" t="s">
        <v>103</v>
      </c>
      <c r="Z1131" s="14" t="s">
        <v>102</v>
      </c>
      <c r="AA1131" s="14" t="s">
        <v>7</v>
      </c>
      <c r="AB1131" s="14" t="s">
        <v>4488</v>
      </c>
      <c r="AC1131" s="14" t="s">
        <v>8</v>
      </c>
      <c r="AD1131" s="14" t="s">
        <v>9</v>
      </c>
      <c r="AE1131" s="14" t="s">
        <v>101</v>
      </c>
      <c r="AF1131" s="14" t="s">
        <v>290</v>
      </c>
      <c r="AG1131" s="14" t="s">
        <v>291</v>
      </c>
      <c r="AH1131" s="14" t="s">
        <v>4489</v>
      </c>
      <c r="AI1131">
        <v>48167004</v>
      </c>
      <c r="AJ1131" s="16">
        <v>45439.729259259257</v>
      </c>
      <c r="AK1131">
        <v>1</v>
      </c>
      <c r="AL1131">
        <v>80.34</v>
      </c>
      <c r="AM1131">
        <v>14.46</v>
      </c>
      <c r="AN1131">
        <v>94.8</v>
      </c>
      <c r="AO1131" s="14" t="e">
        <f>VLOOKUP(PaquetesTramos_estados_1[[#This Row],[tienda_stock]],#REF!,2,0)</f>
        <v>#REF!</v>
      </c>
      <c r="AP1131" s="18">
        <v>1.0138888888888888</v>
      </c>
      <c r="AQ1131" s="19" t="str">
        <f>IF(PaquetesTramos_estados_1[[#This Row],[estado_paquete]]="Empaquetado","listo",PaquetesTramos_estados_1[[#This Row],[pagado]]+(PaquetesTramos_estados_1[[#This Row],[Lead Time]]-1))</f>
        <v>listo</v>
      </c>
      <c r="AR1131" s="16" t="str">
        <f ca="1">IF(PaquetesTramos_estados_1[[#This Row],[estado_paquete]]="empaquetado","listo",TEXT((DAY(TODAY())-DAY(PaquetesTramos_estados_1[[#This Row],[pagado]])),"dd")&amp;" Dias")</f>
        <v>listo</v>
      </c>
      <c r="AS1131" s="14" t="str">
        <f ca="1">IF(PaquetesTramos_estados_1[[#This Row],[estado_paquete]]="Empaquetado","listo",IF(NOW()&lt;PaquetesTramos_estados_1[[#This Row],[TimeLimite]],"Dentro de Tiempo","Fuera de Tiempo"))</f>
        <v>listo</v>
      </c>
      <c r="AT1131" s="19" t="str">
        <f t="shared" si="17"/>
        <v>17:30</v>
      </c>
    </row>
    <row r="1132" spans="1:46" x14ac:dyDescent="0.25">
      <c r="A1132" s="14" t="s">
        <v>4490</v>
      </c>
      <c r="B1132" s="14" t="s">
        <v>292</v>
      </c>
      <c r="C1132" s="14" t="s">
        <v>71</v>
      </c>
      <c r="D1132" s="14" t="s">
        <v>69</v>
      </c>
      <c r="E1132" s="14" t="s">
        <v>70</v>
      </c>
      <c r="F1132" s="14" t="s">
        <v>70</v>
      </c>
      <c r="G1132" s="14" t="s">
        <v>35</v>
      </c>
      <c r="H1132" s="14" t="s">
        <v>288</v>
      </c>
      <c r="I1132" s="14" t="s">
        <v>288</v>
      </c>
      <c r="J1132" s="15">
        <v>45443</v>
      </c>
      <c r="K1132" s="14" t="s">
        <v>4491</v>
      </c>
      <c r="L1132" s="16">
        <v>45439.738263888888</v>
      </c>
      <c r="M1132" s="16">
        <v>45440.221747685187</v>
      </c>
      <c r="N1132" s="16"/>
      <c r="O1132" s="14" t="s">
        <v>288</v>
      </c>
      <c r="P1132" s="14" t="s">
        <v>288</v>
      </c>
      <c r="Q1132" s="14" t="s">
        <v>288</v>
      </c>
      <c r="R1132" s="14" t="s">
        <v>288</v>
      </c>
      <c r="S1132" s="14" t="s">
        <v>288</v>
      </c>
      <c r="T1132" s="14" t="s">
        <v>292</v>
      </c>
      <c r="U1132" s="14" t="s">
        <v>5</v>
      </c>
      <c r="V1132" s="14" t="s">
        <v>6</v>
      </c>
      <c r="W1132" s="14" t="s">
        <v>71</v>
      </c>
      <c r="X1132" s="14" t="s">
        <v>69</v>
      </c>
      <c r="Y1132" s="14" t="s">
        <v>70</v>
      </c>
      <c r="Z1132" s="14" t="s">
        <v>70</v>
      </c>
      <c r="AA1132" s="14" t="s">
        <v>7</v>
      </c>
      <c r="AB1132" s="14" t="s">
        <v>4492</v>
      </c>
      <c r="AC1132" s="14" t="s">
        <v>8</v>
      </c>
      <c r="AD1132" s="14" t="s">
        <v>93</v>
      </c>
      <c r="AE1132" s="14" t="s">
        <v>5</v>
      </c>
      <c r="AF1132" s="14" t="s">
        <v>290</v>
      </c>
      <c r="AG1132" s="14" t="s">
        <v>291</v>
      </c>
      <c r="AH1132" s="14" t="s">
        <v>4493</v>
      </c>
      <c r="AI1132">
        <v>73175404</v>
      </c>
      <c r="AJ1132" s="16">
        <v>45439.738263888888</v>
      </c>
      <c r="AK1132">
        <v>2</v>
      </c>
      <c r="AL1132">
        <v>172.7</v>
      </c>
      <c r="AM1132">
        <v>31.1</v>
      </c>
      <c r="AN1132">
        <v>203.8</v>
      </c>
      <c r="AO1132" s="14" t="e">
        <f>VLOOKUP(PaquetesTramos_estados_1[[#This Row],[tienda_stock]],#REF!,2,0)</f>
        <v>#REF!</v>
      </c>
      <c r="AP1132" s="18">
        <v>1.0138888888888888</v>
      </c>
      <c r="AQ1132" s="19" t="str">
        <f>IF(PaquetesTramos_estados_1[[#This Row],[estado_paquete]]="Empaquetado","listo",PaquetesTramos_estados_1[[#This Row],[pagado]]+(PaquetesTramos_estados_1[[#This Row],[Lead Time]]-1))</f>
        <v>listo</v>
      </c>
      <c r="AR1132" s="16" t="str">
        <f ca="1">IF(PaquetesTramos_estados_1[[#This Row],[estado_paquete]]="empaquetado","listo",TEXT((DAY(TODAY())-DAY(PaquetesTramos_estados_1[[#This Row],[pagado]])),"dd")&amp;" Dias")</f>
        <v>listo</v>
      </c>
      <c r="AS1132" s="14" t="str">
        <f ca="1">IF(PaquetesTramos_estados_1[[#This Row],[estado_paquete]]="Empaquetado","listo",IF(NOW()&lt;PaquetesTramos_estados_1[[#This Row],[TimeLimite]],"Dentro de Tiempo","Fuera de Tiempo"))</f>
        <v>listo</v>
      </c>
      <c r="AT1132" s="19" t="str">
        <f t="shared" si="17"/>
        <v>17:43</v>
      </c>
    </row>
    <row r="1133" spans="1:46" x14ac:dyDescent="0.25">
      <c r="A1133" s="14" t="s">
        <v>4494</v>
      </c>
      <c r="B1133" s="14" t="s">
        <v>20</v>
      </c>
      <c r="C1133" s="14" t="s">
        <v>71</v>
      </c>
      <c r="D1133" s="14" t="s">
        <v>69</v>
      </c>
      <c r="E1133" s="14" t="s">
        <v>70</v>
      </c>
      <c r="F1133" s="14" t="s">
        <v>70</v>
      </c>
      <c r="G1133" s="14" t="s">
        <v>35</v>
      </c>
      <c r="H1133" s="14" t="s">
        <v>288</v>
      </c>
      <c r="I1133" s="14" t="s">
        <v>288</v>
      </c>
      <c r="J1133" s="15">
        <v>45443</v>
      </c>
      <c r="K1133" s="14" t="s">
        <v>4495</v>
      </c>
      <c r="L1133" s="16">
        <v>45439.763923611114</v>
      </c>
      <c r="M1133" s="16"/>
      <c r="N1133" s="16"/>
      <c r="O1133" s="14" t="s">
        <v>288</v>
      </c>
      <c r="P1133" s="14" t="s">
        <v>288</v>
      </c>
      <c r="Q1133" s="14" t="s">
        <v>288</v>
      </c>
      <c r="R1133" s="14" t="s">
        <v>288</v>
      </c>
      <c r="S1133" s="14" t="s">
        <v>288</v>
      </c>
      <c r="T1133" s="14" t="s">
        <v>20</v>
      </c>
      <c r="U1133" s="14" t="s">
        <v>5</v>
      </c>
      <c r="V1133" s="14" t="s">
        <v>6</v>
      </c>
      <c r="W1133" s="14" t="s">
        <v>71</v>
      </c>
      <c r="X1133" s="14" t="s">
        <v>69</v>
      </c>
      <c r="Y1133" s="14" t="s">
        <v>70</v>
      </c>
      <c r="Z1133" s="14" t="s">
        <v>70</v>
      </c>
      <c r="AA1133" s="14" t="s">
        <v>7</v>
      </c>
      <c r="AB1133" s="14" t="s">
        <v>4496</v>
      </c>
      <c r="AC1133" s="14" t="s">
        <v>8</v>
      </c>
      <c r="AD1133" s="14" t="s">
        <v>27</v>
      </c>
      <c r="AE1133" s="14" t="s">
        <v>5</v>
      </c>
      <c r="AF1133" s="14" t="s">
        <v>290</v>
      </c>
      <c r="AG1133" s="14" t="s">
        <v>291</v>
      </c>
      <c r="AH1133" s="14" t="s">
        <v>4497</v>
      </c>
      <c r="AI1133">
        <v>72948800</v>
      </c>
      <c r="AJ1133" s="16">
        <v>45439.763923611114</v>
      </c>
      <c r="AK1133">
        <v>1</v>
      </c>
      <c r="AL1133">
        <v>257.54000000000002</v>
      </c>
      <c r="AM1133">
        <v>46.36</v>
      </c>
      <c r="AN1133">
        <v>303.89999999999998</v>
      </c>
      <c r="AO1133" s="14" t="e">
        <f>VLOOKUP(PaquetesTramos_estados_1[[#This Row],[tienda_stock]],#REF!,2,0)</f>
        <v>#REF!</v>
      </c>
      <c r="AP1133" s="18">
        <v>1.0138888888888888</v>
      </c>
      <c r="AQ1133" s="19">
        <f>IF(PaquetesTramos_estados_1[[#This Row],[estado_paquete]]="Empaquetado","listo",PaquetesTramos_estados_1[[#This Row],[pagado]]+(PaquetesTramos_estados_1[[#This Row],[Lead Time]]-1))</f>
        <v>45439.777812500004</v>
      </c>
      <c r="AR1133" s="16" t="e">
        <f ca="1">IF(PaquetesTramos_estados_1[[#This Row],[estado_paquete]]="empaquetado","listo",TEXT((DAY(TODAY())-DAY(PaquetesTramos_estados_1[[#This Row],[pagado]])),"dd")&amp;" Dias")</f>
        <v>#VALUE!</v>
      </c>
      <c r="AS113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33" s="19" t="str">
        <f t="shared" si="17"/>
        <v>18:20</v>
      </c>
    </row>
    <row r="1134" spans="1:46" x14ac:dyDescent="0.25">
      <c r="A1134" s="14" t="s">
        <v>4541</v>
      </c>
      <c r="B1134" s="14" t="s">
        <v>17</v>
      </c>
      <c r="C1134" s="14" t="s">
        <v>5</v>
      </c>
      <c r="D1134" s="14" t="s">
        <v>1</v>
      </c>
      <c r="E1134" s="14" t="s">
        <v>1</v>
      </c>
      <c r="F1134" s="14" t="s">
        <v>19</v>
      </c>
      <c r="G1134" s="14" t="s">
        <v>3</v>
      </c>
      <c r="H1134" s="14" t="s">
        <v>288</v>
      </c>
      <c r="I1134" s="14" t="s">
        <v>288</v>
      </c>
      <c r="J1134" s="15">
        <v>45440</v>
      </c>
      <c r="K1134" s="14" t="s">
        <v>4542</v>
      </c>
      <c r="L1134" s="16">
        <v>45439.773981481485</v>
      </c>
      <c r="M1134" s="16"/>
      <c r="N1134" s="16"/>
      <c r="O1134" s="14" t="s">
        <v>288</v>
      </c>
      <c r="P1134" s="14" t="s">
        <v>288</v>
      </c>
      <c r="Q1134" s="14" t="s">
        <v>288</v>
      </c>
      <c r="R1134" s="14" t="s">
        <v>288</v>
      </c>
      <c r="S1134" s="14" t="s">
        <v>288</v>
      </c>
      <c r="T1134" s="14" t="s">
        <v>17</v>
      </c>
      <c r="U1134" s="14" t="s">
        <v>75</v>
      </c>
      <c r="V1134" s="14" t="s">
        <v>6</v>
      </c>
      <c r="W1134" s="14" t="s">
        <v>24</v>
      </c>
      <c r="X1134" s="14" t="s">
        <v>1</v>
      </c>
      <c r="Y1134" s="14" t="s">
        <v>1</v>
      </c>
      <c r="Z1134" s="14" t="s">
        <v>25</v>
      </c>
      <c r="AA1134" s="14" t="s">
        <v>7</v>
      </c>
      <c r="AB1134" s="14" t="s">
        <v>4543</v>
      </c>
      <c r="AC1134" s="14" t="s">
        <v>8</v>
      </c>
      <c r="AD1134" s="14" t="s">
        <v>27</v>
      </c>
      <c r="AE1134" s="14" t="s">
        <v>5</v>
      </c>
      <c r="AF1134" s="14" t="s">
        <v>290</v>
      </c>
      <c r="AG1134" s="14" t="s">
        <v>291</v>
      </c>
      <c r="AH1134" s="14" t="s">
        <v>4544</v>
      </c>
      <c r="AI1134">
        <v>74194793</v>
      </c>
      <c r="AJ1134" s="16">
        <v>45439.773981481485</v>
      </c>
      <c r="AK1134">
        <v>3</v>
      </c>
      <c r="AL1134">
        <v>28.39</v>
      </c>
      <c r="AM1134">
        <v>5.1100000000000003</v>
      </c>
      <c r="AN1134">
        <v>33.5</v>
      </c>
      <c r="AO1134" s="14" t="e">
        <f>VLOOKUP(PaquetesTramos_estados_1[[#This Row],[tienda_stock]],#REF!,2,0)</f>
        <v>#REF!</v>
      </c>
      <c r="AP1134" s="18">
        <v>1.0138888888888888</v>
      </c>
      <c r="AQ1134" s="19">
        <f>IF(PaquetesTramos_estados_1[[#This Row],[estado_paquete]]="Empaquetado","listo",PaquetesTramos_estados_1[[#This Row],[pagado]]+(PaquetesTramos_estados_1[[#This Row],[Lead Time]]-1))</f>
        <v>45439.787870370375</v>
      </c>
      <c r="AR1134" s="16" t="e">
        <f ca="1">IF(PaquetesTramos_estados_1[[#This Row],[estado_paquete]]="empaquetado","listo",TEXT((DAY(TODAY())-DAY(PaquetesTramos_estados_1[[#This Row],[pagado]])),"dd")&amp;" Dias")</f>
        <v>#VALUE!</v>
      </c>
      <c r="AS11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34" s="19" t="str">
        <f t="shared" si="17"/>
        <v>18:34</v>
      </c>
    </row>
    <row r="1135" spans="1:46" x14ac:dyDescent="0.25">
      <c r="A1135" s="14" t="s">
        <v>4545</v>
      </c>
      <c r="B1135" s="14" t="s">
        <v>20</v>
      </c>
      <c r="C1135" s="14" t="s">
        <v>80</v>
      </c>
      <c r="D1135" s="14" t="s">
        <v>81</v>
      </c>
      <c r="E1135" s="14" t="s">
        <v>82</v>
      </c>
      <c r="F1135" s="14" t="s">
        <v>82</v>
      </c>
      <c r="G1135" s="14" t="s">
        <v>35</v>
      </c>
      <c r="H1135" s="14" t="s">
        <v>288</v>
      </c>
      <c r="I1135" s="14" t="s">
        <v>288</v>
      </c>
      <c r="J1135" s="15">
        <v>45443</v>
      </c>
      <c r="K1135" s="14" t="s">
        <v>4546</v>
      </c>
      <c r="L1135" s="16">
        <v>45439.821377314816</v>
      </c>
      <c r="M1135" s="16"/>
      <c r="N1135" s="16"/>
      <c r="O1135" s="14" t="s">
        <v>288</v>
      </c>
      <c r="P1135" s="14" t="s">
        <v>288</v>
      </c>
      <c r="Q1135" s="14" t="s">
        <v>288</v>
      </c>
      <c r="R1135" s="14" t="s">
        <v>288</v>
      </c>
      <c r="S1135" s="14" t="s">
        <v>288</v>
      </c>
      <c r="T1135" s="14" t="s">
        <v>20</v>
      </c>
      <c r="U1135" s="14" t="s">
        <v>5</v>
      </c>
      <c r="V1135" s="14" t="s">
        <v>6</v>
      </c>
      <c r="W1135" s="14" t="s">
        <v>80</v>
      </c>
      <c r="X1135" s="14" t="s">
        <v>81</v>
      </c>
      <c r="Y1135" s="14" t="s">
        <v>82</v>
      </c>
      <c r="Z1135" s="14" t="s">
        <v>82</v>
      </c>
      <c r="AA1135" s="14" t="s">
        <v>7</v>
      </c>
      <c r="AB1135" s="14" t="s">
        <v>4547</v>
      </c>
      <c r="AC1135" s="14" t="s">
        <v>8</v>
      </c>
      <c r="AD1135" s="14" t="s">
        <v>9</v>
      </c>
      <c r="AE1135" s="14" t="s">
        <v>80</v>
      </c>
      <c r="AF1135" s="14" t="s">
        <v>290</v>
      </c>
      <c r="AG1135" s="14" t="s">
        <v>291</v>
      </c>
      <c r="AH1135" s="14" t="s">
        <v>4548</v>
      </c>
      <c r="AI1135">
        <v>70508487</v>
      </c>
      <c r="AJ1135" s="16">
        <v>45439.821377314816</v>
      </c>
      <c r="AK1135">
        <v>1</v>
      </c>
      <c r="AL1135">
        <v>37.96</v>
      </c>
      <c r="AM1135">
        <v>6.84</v>
      </c>
      <c r="AN1135">
        <v>44.8</v>
      </c>
      <c r="AO1135" s="14" t="e">
        <f>VLOOKUP(PaquetesTramos_estados_1[[#This Row],[tienda_stock]],#REF!,2,0)</f>
        <v>#REF!</v>
      </c>
      <c r="AP1135" s="18">
        <v>1.0138888888888888</v>
      </c>
      <c r="AQ1135" s="19">
        <f>IF(PaquetesTramos_estados_1[[#This Row],[estado_paquete]]="Empaquetado","listo",PaquetesTramos_estados_1[[#This Row],[pagado]]+(PaquetesTramos_estados_1[[#This Row],[Lead Time]]-1))</f>
        <v>45439.835266203707</v>
      </c>
      <c r="AR1135" s="16" t="e">
        <f ca="1">IF(PaquetesTramos_estados_1[[#This Row],[estado_paquete]]="empaquetado","listo",TEXT((DAY(TODAY())-DAY(PaquetesTramos_estados_1[[#This Row],[pagado]])),"dd")&amp;" Dias")</f>
        <v>#VALUE!</v>
      </c>
      <c r="AS113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35" s="19" t="str">
        <f t="shared" si="17"/>
        <v>19:42</v>
      </c>
    </row>
    <row r="1136" spans="1:46" x14ac:dyDescent="0.25">
      <c r="A1136" s="14" t="s">
        <v>4549</v>
      </c>
      <c r="B1136" s="14" t="s">
        <v>17</v>
      </c>
      <c r="C1136" s="14" t="s">
        <v>288</v>
      </c>
      <c r="D1136" s="14" t="s">
        <v>29</v>
      </c>
      <c r="E1136" s="14" t="s">
        <v>4470</v>
      </c>
      <c r="F1136" s="14" t="s">
        <v>4470</v>
      </c>
      <c r="G1136" s="14" t="s">
        <v>30</v>
      </c>
      <c r="H1136" s="14" t="s">
        <v>288</v>
      </c>
      <c r="I1136" s="14" t="s">
        <v>288</v>
      </c>
      <c r="J1136" s="15">
        <v>45456</v>
      </c>
      <c r="K1136" s="14" t="s">
        <v>4550</v>
      </c>
      <c r="L1136" s="16">
        <v>45439.829456018517</v>
      </c>
      <c r="M1136" s="16"/>
      <c r="N1136" s="16"/>
      <c r="O1136" s="14" t="s">
        <v>288</v>
      </c>
      <c r="P1136" s="14" t="s">
        <v>288</v>
      </c>
      <c r="Q1136" s="14" t="s">
        <v>288</v>
      </c>
      <c r="R1136" s="14" t="s">
        <v>288</v>
      </c>
      <c r="S1136" s="14" t="s">
        <v>288</v>
      </c>
      <c r="T1136" s="14" t="s">
        <v>17</v>
      </c>
      <c r="U1136" s="14" t="s">
        <v>150</v>
      </c>
      <c r="V1136" s="14" t="s">
        <v>87</v>
      </c>
      <c r="W1136" s="14" t="s">
        <v>288</v>
      </c>
      <c r="X1136" s="14" t="s">
        <v>288</v>
      </c>
      <c r="Y1136" s="14" t="s">
        <v>288</v>
      </c>
      <c r="Z1136" s="14" t="s">
        <v>288</v>
      </c>
      <c r="AA1136" s="14" t="s">
        <v>7</v>
      </c>
      <c r="AB1136" s="14" t="s">
        <v>4551</v>
      </c>
      <c r="AC1136" s="14" t="s">
        <v>8</v>
      </c>
      <c r="AD1136" s="14" t="s">
        <v>88</v>
      </c>
      <c r="AE1136" s="14" t="s">
        <v>5</v>
      </c>
      <c r="AF1136" s="14" t="s">
        <v>290</v>
      </c>
      <c r="AG1136" s="14" t="s">
        <v>291</v>
      </c>
      <c r="AH1136" s="14" t="s">
        <v>4552</v>
      </c>
      <c r="AI1136">
        <v>45988908</v>
      </c>
      <c r="AJ1136" s="16">
        <v>45439.829456018517</v>
      </c>
      <c r="AK1136">
        <v>2</v>
      </c>
      <c r="AL1136">
        <v>67.459999999999994</v>
      </c>
      <c r="AM1136">
        <v>12.14</v>
      </c>
      <c r="AN1136">
        <v>79.599999999999994</v>
      </c>
      <c r="AO1136" s="14" t="e">
        <f>VLOOKUP(PaquetesTramos_estados_1[[#This Row],[tienda_stock]],#REF!,2,0)</f>
        <v>#REF!</v>
      </c>
      <c r="AP1136" s="18">
        <v>1.0138888888888888</v>
      </c>
      <c r="AQ1136" s="19">
        <f>IF(PaquetesTramos_estados_1[[#This Row],[estado_paquete]]="Empaquetado","listo",PaquetesTramos_estados_1[[#This Row],[pagado]]+(PaquetesTramos_estados_1[[#This Row],[Lead Time]]-1))</f>
        <v>45439.843344907407</v>
      </c>
      <c r="AR1136" s="16" t="e">
        <f ca="1">IF(PaquetesTramos_estados_1[[#This Row],[estado_paquete]]="empaquetado","listo",TEXT((DAY(TODAY())-DAY(PaquetesTramos_estados_1[[#This Row],[pagado]])),"dd")&amp;" Dias")</f>
        <v>#VALUE!</v>
      </c>
      <c r="AS113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36" s="19" t="str">
        <f t="shared" si="17"/>
        <v>19:54</v>
      </c>
    </row>
    <row r="1137" spans="1:46" x14ac:dyDescent="0.25">
      <c r="A1137" s="14" t="s">
        <v>4553</v>
      </c>
      <c r="B1137" s="14" t="s">
        <v>20</v>
      </c>
      <c r="C1137" s="14" t="s">
        <v>101</v>
      </c>
      <c r="D1137" s="14" t="s">
        <v>102</v>
      </c>
      <c r="E1137" s="14" t="s">
        <v>103</v>
      </c>
      <c r="F1137" s="14" t="s">
        <v>102</v>
      </c>
      <c r="G1137" s="14" t="s">
        <v>35</v>
      </c>
      <c r="H1137" s="14" t="s">
        <v>288</v>
      </c>
      <c r="I1137" s="14" t="s">
        <v>288</v>
      </c>
      <c r="J1137" s="15">
        <v>45442</v>
      </c>
      <c r="K1137" s="14" t="s">
        <v>4554</v>
      </c>
      <c r="L1137" s="16">
        <v>45439.857523148145</v>
      </c>
      <c r="M1137" s="16"/>
      <c r="N1137" s="16"/>
      <c r="O1137" s="14" t="s">
        <v>288</v>
      </c>
      <c r="P1137" s="14" t="s">
        <v>288</v>
      </c>
      <c r="Q1137" s="14" t="s">
        <v>288</v>
      </c>
      <c r="R1137" s="14" t="s">
        <v>288</v>
      </c>
      <c r="S1137" s="14" t="s">
        <v>288</v>
      </c>
      <c r="T1137" s="14" t="s">
        <v>20</v>
      </c>
      <c r="U1137" s="14" t="s">
        <v>5</v>
      </c>
      <c r="V1137" s="14" t="s">
        <v>6</v>
      </c>
      <c r="W1137" s="14" t="s">
        <v>101</v>
      </c>
      <c r="X1137" s="14" t="s">
        <v>102</v>
      </c>
      <c r="Y1137" s="14" t="s">
        <v>103</v>
      </c>
      <c r="Z1137" s="14" t="s">
        <v>102</v>
      </c>
      <c r="AA1137" s="14" t="s">
        <v>7</v>
      </c>
      <c r="AB1137" s="14" t="s">
        <v>4555</v>
      </c>
      <c r="AC1137" s="14" t="s">
        <v>8</v>
      </c>
      <c r="AD1137" s="14" t="s">
        <v>88</v>
      </c>
      <c r="AE1137" s="14" t="s">
        <v>101</v>
      </c>
      <c r="AF1137" s="14" t="s">
        <v>290</v>
      </c>
      <c r="AG1137" s="14" t="s">
        <v>291</v>
      </c>
      <c r="AH1137" s="14" t="s">
        <v>4556</v>
      </c>
      <c r="AI1137">
        <v>28298450</v>
      </c>
      <c r="AJ1137" s="16">
        <v>45439.857523148145</v>
      </c>
      <c r="AK1137">
        <v>1</v>
      </c>
      <c r="AL1137">
        <v>169.66</v>
      </c>
      <c r="AM1137">
        <v>30.54</v>
      </c>
      <c r="AN1137">
        <v>200.2</v>
      </c>
      <c r="AO1137" s="14" t="e">
        <f>VLOOKUP(PaquetesTramos_estados_1[[#This Row],[tienda_stock]],#REF!,2,0)</f>
        <v>#REF!</v>
      </c>
      <c r="AP1137" s="18">
        <v>1.0138888888888888</v>
      </c>
      <c r="AQ1137" s="19">
        <f>IF(PaquetesTramos_estados_1[[#This Row],[estado_paquete]]="Empaquetado","listo",PaquetesTramos_estados_1[[#This Row],[pagado]]+(PaquetesTramos_estados_1[[#This Row],[Lead Time]]-1))</f>
        <v>45439.871412037035</v>
      </c>
      <c r="AR1137" s="16" t="e">
        <f ca="1">IF(PaquetesTramos_estados_1[[#This Row],[estado_paquete]]="empaquetado","listo",TEXT((DAY(TODAY())-DAY(PaquetesTramos_estados_1[[#This Row],[pagado]])),"dd")&amp;" Dias")</f>
        <v>#VALUE!</v>
      </c>
      <c r="AS113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37" s="19" t="str">
        <f t="shared" si="17"/>
        <v>20:34</v>
      </c>
    </row>
    <row r="1138" spans="1:46" x14ac:dyDescent="0.25">
      <c r="A1138" s="14" t="s">
        <v>4557</v>
      </c>
      <c r="B1138" s="14" t="s">
        <v>17</v>
      </c>
      <c r="C1138" s="14" t="s">
        <v>288</v>
      </c>
      <c r="D1138" s="14" t="s">
        <v>1</v>
      </c>
      <c r="E1138" s="14" t="s">
        <v>1</v>
      </c>
      <c r="F1138" s="14" t="s">
        <v>94</v>
      </c>
      <c r="G1138" s="14" t="s">
        <v>30</v>
      </c>
      <c r="H1138" s="14" t="s">
        <v>288</v>
      </c>
      <c r="I1138" s="14" t="s">
        <v>288</v>
      </c>
      <c r="J1138" s="15">
        <v>45441</v>
      </c>
      <c r="K1138" s="14" t="s">
        <v>4558</v>
      </c>
      <c r="L1138" s="16">
        <v>45439.850219907406</v>
      </c>
      <c r="M1138" s="16"/>
      <c r="N1138" s="16"/>
      <c r="O1138" s="14" t="s">
        <v>288</v>
      </c>
      <c r="P1138" s="14" t="s">
        <v>288</v>
      </c>
      <c r="Q1138" s="14" t="s">
        <v>288</v>
      </c>
      <c r="R1138" s="14" t="s">
        <v>288</v>
      </c>
      <c r="S1138" s="14" t="s">
        <v>288</v>
      </c>
      <c r="T1138" s="14" t="s">
        <v>17</v>
      </c>
      <c r="U1138" s="14" t="s">
        <v>162</v>
      </c>
      <c r="V1138" s="14" t="s">
        <v>87</v>
      </c>
      <c r="W1138" s="14" t="s">
        <v>288</v>
      </c>
      <c r="X1138" s="14" t="s">
        <v>288</v>
      </c>
      <c r="Y1138" s="14" t="s">
        <v>288</v>
      </c>
      <c r="Z1138" s="14" t="s">
        <v>288</v>
      </c>
      <c r="AA1138" s="14" t="s">
        <v>7</v>
      </c>
      <c r="AB1138" s="14" t="s">
        <v>4559</v>
      </c>
      <c r="AC1138" s="14" t="s">
        <v>8</v>
      </c>
      <c r="AD1138" s="14" t="s">
        <v>88</v>
      </c>
      <c r="AE1138" s="14" t="s">
        <v>5</v>
      </c>
      <c r="AF1138" s="14" t="s">
        <v>290</v>
      </c>
      <c r="AG1138" s="14" t="s">
        <v>291</v>
      </c>
      <c r="AH1138" s="14" t="s">
        <v>4560</v>
      </c>
      <c r="AI1138">
        <v>74631410</v>
      </c>
      <c r="AJ1138" s="16">
        <v>45439.850219907406</v>
      </c>
      <c r="AK1138">
        <v>1</v>
      </c>
      <c r="AL1138">
        <v>38.81</v>
      </c>
      <c r="AM1138">
        <v>6.99</v>
      </c>
      <c r="AN1138">
        <v>45.8</v>
      </c>
      <c r="AO1138" s="14" t="e">
        <f>VLOOKUP(PaquetesTramos_estados_1[[#This Row],[tienda_stock]],#REF!,2,0)</f>
        <v>#REF!</v>
      </c>
      <c r="AP1138" s="18">
        <v>1.0138888888888888</v>
      </c>
      <c r="AQ1138" s="19">
        <f>IF(PaquetesTramos_estados_1[[#This Row],[estado_paquete]]="Empaquetado","listo",PaquetesTramos_estados_1[[#This Row],[pagado]]+(PaquetesTramos_estados_1[[#This Row],[Lead Time]]-1))</f>
        <v>45439.864108796297</v>
      </c>
      <c r="AR1138" s="16" t="e">
        <f ca="1">IF(PaquetesTramos_estados_1[[#This Row],[estado_paquete]]="empaquetado","listo",TEXT((DAY(TODAY())-DAY(PaquetesTramos_estados_1[[#This Row],[pagado]])),"dd")&amp;" Dias")</f>
        <v>#VALUE!</v>
      </c>
      <c r="AS113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38" s="19" t="str">
        <f t="shared" si="17"/>
        <v>20:24</v>
      </c>
    </row>
    <row r="1139" spans="1:46" x14ac:dyDescent="0.25">
      <c r="A1139" s="14" t="s">
        <v>4561</v>
      </c>
      <c r="B1139" s="14" t="s">
        <v>292</v>
      </c>
      <c r="C1139" s="14" t="s">
        <v>71</v>
      </c>
      <c r="D1139" s="14" t="s">
        <v>69</v>
      </c>
      <c r="E1139" s="14" t="s">
        <v>70</v>
      </c>
      <c r="F1139" s="14" t="s">
        <v>70</v>
      </c>
      <c r="G1139" s="14" t="s">
        <v>35</v>
      </c>
      <c r="H1139" s="14" t="s">
        <v>288</v>
      </c>
      <c r="I1139" s="14" t="s">
        <v>288</v>
      </c>
      <c r="J1139" s="15">
        <v>45443</v>
      </c>
      <c r="K1139" s="14" t="s">
        <v>4562</v>
      </c>
      <c r="L1139" s="16">
        <v>45439.86173611111</v>
      </c>
      <c r="M1139" s="16">
        <v>45440.309699074074</v>
      </c>
      <c r="N1139" s="16"/>
      <c r="O1139" s="14" t="s">
        <v>288</v>
      </c>
      <c r="P1139" s="14" t="s">
        <v>288</v>
      </c>
      <c r="Q1139" s="14" t="s">
        <v>288</v>
      </c>
      <c r="R1139" s="14" t="s">
        <v>288</v>
      </c>
      <c r="S1139" s="14" t="s">
        <v>288</v>
      </c>
      <c r="T1139" s="14" t="s">
        <v>292</v>
      </c>
      <c r="U1139" s="14" t="s">
        <v>5</v>
      </c>
      <c r="V1139" s="14" t="s">
        <v>6</v>
      </c>
      <c r="W1139" s="14" t="s">
        <v>71</v>
      </c>
      <c r="X1139" s="14" t="s">
        <v>69</v>
      </c>
      <c r="Y1139" s="14" t="s">
        <v>70</v>
      </c>
      <c r="Z1139" s="14" t="s">
        <v>70</v>
      </c>
      <c r="AA1139" s="14" t="s">
        <v>7</v>
      </c>
      <c r="AB1139" s="14" t="s">
        <v>4563</v>
      </c>
      <c r="AC1139" s="14" t="s">
        <v>8</v>
      </c>
      <c r="AD1139" s="14" t="s">
        <v>9</v>
      </c>
      <c r="AE1139" s="14" t="s">
        <v>71</v>
      </c>
      <c r="AF1139" s="14" t="s">
        <v>290</v>
      </c>
      <c r="AG1139" s="14" t="s">
        <v>291</v>
      </c>
      <c r="AH1139" s="14" t="s">
        <v>4564</v>
      </c>
      <c r="AI1139">
        <v>20041582</v>
      </c>
      <c r="AJ1139" s="16">
        <v>45439.86173611111</v>
      </c>
      <c r="AK1139">
        <v>1</v>
      </c>
      <c r="AL1139">
        <v>80.34</v>
      </c>
      <c r="AM1139">
        <v>14.46</v>
      </c>
      <c r="AN1139">
        <v>94.8</v>
      </c>
      <c r="AO1139" s="14" t="e">
        <f>VLOOKUP(PaquetesTramos_estados_1[[#This Row],[tienda_stock]],#REF!,2,0)</f>
        <v>#REF!</v>
      </c>
      <c r="AP1139" s="18">
        <v>1.0138888888888888</v>
      </c>
      <c r="AQ1139" s="19" t="str">
        <f>IF(PaquetesTramos_estados_1[[#This Row],[estado_paquete]]="Empaquetado","listo",PaquetesTramos_estados_1[[#This Row],[pagado]]+(PaquetesTramos_estados_1[[#This Row],[Lead Time]]-1))</f>
        <v>listo</v>
      </c>
      <c r="AR1139" s="16" t="str">
        <f ca="1">IF(PaquetesTramos_estados_1[[#This Row],[estado_paquete]]="empaquetado","listo",TEXT((DAY(TODAY())-DAY(PaquetesTramos_estados_1[[#This Row],[pagado]])),"dd")&amp;" Dias")</f>
        <v>listo</v>
      </c>
      <c r="AS1139" s="14" t="str">
        <f ca="1">IF(PaquetesTramos_estados_1[[#This Row],[estado_paquete]]="Empaquetado","listo",IF(NOW()&lt;PaquetesTramos_estados_1[[#This Row],[TimeLimite]],"Dentro de Tiempo","Fuera de Tiempo"))</f>
        <v>listo</v>
      </c>
      <c r="AT1139" s="19" t="str">
        <f t="shared" si="17"/>
        <v>20:40</v>
      </c>
    </row>
    <row r="1140" spans="1:46" x14ac:dyDescent="0.25">
      <c r="A1140" s="14" t="s">
        <v>4565</v>
      </c>
      <c r="B1140" s="14" t="s">
        <v>17</v>
      </c>
      <c r="C1140" s="14" t="s">
        <v>5</v>
      </c>
      <c r="D1140" s="14" t="s">
        <v>1</v>
      </c>
      <c r="E1140" s="14" t="s">
        <v>1</v>
      </c>
      <c r="F1140" s="14" t="s">
        <v>19</v>
      </c>
      <c r="G1140" s="14" t="s">
        <v>399</v>
      </c>
      <c r="H1140" s="14" t="s">
        <v>288</v>
      </c>
      <c r="I1140" s="14" t="s">
        <v>288</v>
      </c>
      <c r="J1140" s="15">
        <v>45441</v>
      </c>
      <c r="K1140" s="14" t="s">
        <v>4566</v>
      </c>
      <c r="L1140" s="16">
        <v>45439.947604166664</v>
      </c>
      <c r="M1140" s="16"/>
      <c r="N1140" s="16"/>
      <c r="O1140" s="14" t="s">
        <v>288</v>
      </c>
      <c r="P1140" s="14" t="s">
        <v>288</v>
      </c>
      <c r="Q1140" s="14" t="s">
        <v>288</v>
      </c>
      <c r="R1140" s="14" t="s">
        <v>288</v>
      </c>
      <c r="S1140" s="14" t="s">
        <v>288</v>
      </c>
      <c r="T1140" s="14" t="s">
        <v>17</v>
      </c>
      <c r="U1140" s="14" t="s">
        <v>0</v>
      </c>
      <c r="V1140" s="14" t="s">
        <v>6</v>
      </c>
      <c r="W1140" s="14" t="s">
        <v>120</v>
      </c>
      <c r="X1140" s="14" t="s">
        <v>1</v>
      </c>
      <c r="Y1140" s="14" t="s">
        <v>1</v>
      </c>
      <c r="Z1140" s="14" t="s">
        <v>121</v>
      </c>
      <c r="AA1140" s="14" t="s">
        <v>7</v>
      </c>
      <c r="AB1140" s="14" t="s">
        <v>4567</v>
      </c>
      <c r="AC1140" s="14" t="s">
        <v>8</v>
      </c>
      <c r="AD1140" s="14" t="s">
        <v>27</v>
      </c>
      <c r="AE1140" s="14" t="s">
        <v>5</v>
      </c>
      <c r="AF1140" s="14" t="s">
        <v>290</v>
      </c>
      <c r="AG1140" s="14" t="s">
        <v>291</v>
      </c>
      <c r="AH1140" s="14" t="s">
        <v>4568</v>
      </c>
      <c r="AI1140">
        <v>74124736</v>
      </c>
      <c r="AJ1140" s="16">
        <v>45439.947604166664</v>
      </c>
      <c r="AK1140">
        <v>2</v>
      </c>
      <c r="AL1140">
        <v>157.62</v>
      </c>
      <c r="AM1140">
        <v>28.38</v>
      </c>
      <c r="AN1140">
        <v>186</v>
      </c>
      <c r="AO1140" s="14" t="e">
        <f>VLOOKUP(PaquetesTramos_estados_1[[#This Row],[tienda_stock]],#REF!,2,0)</f>
        <v>#REF!</v>
      </c>
      <c r="AP1140" s="18">
        <v>1.0138888888888888</v>
      </c>
      <c r="AQ1140" s="19">
        <f>IF(PaquetesTramos_estados_1[[#This Row],[estado_paquete]]="Empaquetado","listo",PaquetesTramos_estados_1[[#This Row],[pagado]]+(PaquetesTramos_estados_1[[#This Row],[Lead Time]]-1))</f>
        <v>45439.961493055554</v>
      </c>
      <c r="AR1140" s="16" t="e">
        <f ca="1">IF(PaquetesTramos_estados_1[[#This Row],[estado_paquete]]="empaquetado","listo",TEXT((DAY(TODAY())-DAY(PaquetesTramos_estados_1[[#This Row],[pagado]])),"dd")&amp;" Dias")</f>
        <v>#VALUE!</v>
      </c>
      <c r="AS114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40" s="19" t="str">
        <f t="shared" si="17"/>
        <v>22:44</v>
      </c>
    </row>
    <row r="1141" spans="1:46" x14ac:dyDescent="0.25">
      <c r="A1141" s="14" t="s">
        <v>4569</v>
      </c>
      <c r="B1141" s="14" t="s">
        <v>17</v>
      </c>
      <c r="C1141" s="14" t="s">
        <v>5</v>
      </c>
      <c r="D1141" s="14" t="s">
        <v>1</v>
      </c>
      <c r="E1141" s="14" t="s">
        <v>1</v>
      </c>
      <c r="F1141" s="14" t="s">
        <v>19</v>
      </c>
      <c r="G1141" s="14" t="s">
        <v>3</v>
      </c>
      <c r="H1141" s="14" t="s">
        <v>288</v>
      </c>
      <c r="I1141" s="14" t="s">
        <v>288</v>
      </c>
      <c r="J1141" s="15">
        <v>45441</v>
      </c>
      <c r="K1141" s="14" t="s">
        <v>4570</v>
      </c>
      <c r="L1141" s="16">
        <v>45440.03733796296</v>
      </c>
      <c r="M1141" s="16"/>
      <c r="N1141" s="16"/>
      <c r="O1141" s="14" t="s">
        <v>288</v>
      </c>
      <c r="P1141" s="14" t="s">
        <v>288</v>
      </c>
      <c r="Q1141" s="14" t="s">
        <v>288</v>
      </c>
      <c r="R1141" s="14" t="s">
        <v>288</v>
      </c>
      <c r="S1141" s="14" t="s">
        <v>288</v>
      </c>
      <c r="T1141" s="14" t="s">
        <v>17</v>
      </c>
      <c r="U1141" s="14" t="s">
        <v>18</v>
      </c>
      <c r="V1141" s="14" t="s">
        <v>87</v>
      </c>
      <c r="W1141" s="14" t="s">
        <v>288</v>
      </c>
      <c r="X1141" s="14" t="s">
        <v>288</v>
      </c>
      <c r="Y1141" s="14" t="s">
        <v>288</v>
      </c>
      <c r="Z1141" s="14" t="s">
        <v>288</v>
      </c>
      <c r="AA1141" s="14" t="s">
        <v>56</v>
      </c>
      <c r="AB1141" s="14" t="s">
        <v>4571</v>
      </c>
      <c r="AC1141" s="14" t="s">
        <v>8</v>
      </c>
      <c r="AD1141" s="14" t="s">
        <v>27</v>
      </c>
      <c r="AE1141" s="14" t="s">
        <v>5</v>
      </c>
      <c r="AF1141" s="14" t="s">
        <v>290</v>
      </c>
      <c r="AG1141" s="14" t="s">
        <v>291</v>
      </c>
      <c r="AH1141" s="14" t="s">
        <v>4572</v>
      </c>
      <c r="AI1141">
        <v>10329470</v>
      </c>
      <c r="AJ1141" s="16">
        <v>45440.03733796296</v>
      </c>
      <c r="AK1141">
        <v>2</v>
      </c>
      <c r="AL1141">
        <v>185.25</v>
      </c>
      <c r="AM1141">
        <v>33.35</v>
      </c>
      <c r="AN1141">
        <v>218.6</v>
      </c>
      <c r="AO1141" s="14" t="e">
        <f>VLOOKUP(PaquetesTramos_estados_1[[#This Row],[tienda_stock]],#REF!,2,0)</f>
        <v>#REF!</v>
      </c>
      <c r="AP1141" s="18">
        <v>1.0138888888888888</v>
      </c>
      <c r="AQ1141" s="19">
        <f>IF(PaquetesTramos_estados_1[[#This Row],[estado_paquete]]="Empaquetado","listo",PaquetesTramos_estados_1[[#This Row],[pagado]]+(PaquetesTramos_estados_1[[#This Row],[Lead Time]]-1))</f>
        <v>45440.051226851851</v>
      </c>
      <c r="AR1141" s="16" t="e">
        <f ca="1">IF(PaquetesTramos_estados_1[[#This Row],[estado_paquete]]="empaquetado","listo",TEXT((DAY(TODAY())-DAY(PaquetesTramos_estados_1[[#This Row],[pagado]])),"dd")&amp;" Dias")</f>
        <v>#VALUE!</v>
      </c>
      <c r="AS11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41" s="19" t="str">
        <f t="shared" si="17"/>
        <v>00:53</v>
      </c>
    </row>
    <row r="1142" spans="1:46" x14ac:dyDescent="0.25">
      <c r="A1142" s="14" t="s">
        <v>4573</v>
      </c>
      <c r="B1142" s="14" t="s">
        <v>292</v>
      </c>
      <c r="C1142" s="14" t="s">
        <v>156</v>
      </c>
      <c r="D1142" s="14" t="s">
        <v>46</v>
      </c>
      <c r="E1142" s="14" t="s">
        <v>157</v>
      </c>
      <c r="F1142" s="14" t="s">
        <v>158</v>
      </c>
      <c r="G1142" s="14" t="s">
        <v>35</v>
      </c>
      <c r="H1142" s="14" t="s">
        <v>288</v>
      </c>
      <c r="I1142" s="14" t="s">
        <v>288</v>
      </c>
      <c r="J1142" s="15">
        <v>45442</v>
      </c>
      <c r="K1142" s="14" t="s">
        <v>4574</v>
      </c>
      <c r="L1142" s="16">
        <v>45439.381574074076</v>
      </c>
      <c r="M1142" s="16">
        <v>45439.625914351855</v>
      </c>
      <c r="N1142" s="16"/>
      <c r="O1142" s="14" t="s">
        <v>288</v>
      </c>
      <c r="P1142" s="14" t="s">
        <v>288</v>
      </c>
      <c r="Q1142" s="14" t="s">
        <v>288</v>
      </c>
      <c r="R1142" s="14" t="s">
        <v>288</v>
      </c>
      <c r="S1142" s="14" t="s">
        <v>288</v>
      </c>
      <c r="T1142" s="14" t="s">
        <v>292</v>
      </c>
      <c r="U1142" s="14" t="s">
        <v>5</v>
      </c>
      <c r="V1142" s="14" t="s">
        <v>6</v>
      </c>
      <c r="W1142" s="14" t="s">
        <v>156</v>
      </c>
      <c r="X1142" s="14" t="s">
        <v>46</v>
      </c>
      <c r="Y1142" s="14" t="s">
        <v>157</v>
      </c>
      <c r="Z1142" s="14" t="s">
        <v>158</v>
      </c>
      <c r="AA1142" s="14" t="s">
        <v>7</v>
      </c>
      <c r="AB1142" s="14" t="s">
        <v>4575</v>
      </c>
      <c r="AC1142" s="14" t="s">
        <v>8</v>
      </c>
      <c r="AD1142" s="14" t="s">
        <v>32</v>
      </c>
      <c r="AE1142" s="14" t="s">
        <v>5</v>
      </c>
      <c r="AF1142" s="14" t="s">
        <v>290</v>
      </c>
      <c r="AG1142" s="14" t="s">
        <v>291</v>
      </c>
      <c r="AH1142" s="14" t="s">
        <v>4576</v>
      </c>
      <c r="AI1142">
        <v>41262308</v>
      </c>
      <c r="AJ1142" s="16">
        <v>45439.381574074076</v>
      </c>
      <c r="AK1142">
        <v>1</v>
      </c>
      <c r="AL1142">
        <v>37.96</v>
      </c>
      <c r="AM1142">
        <v>6.84</v>
      </c>
      <c r="AN1142">
        <v>44.8</v>
      </c>
      <c r="AO1142" s="14" t="e">
        <f>VLOOKUP(PaquetesTramos_estados_1[[#This Row],[tienda_stock]],#REF!,2,0)</f>
        <v>#REF!</v>
      </c>
      <c r="AP1142" s="18">
        <v>1.0138888888888888</v>
      </c>
      <c r="AQ1142" s="19" t="str">
        <f>IF(PaquetesTramos_estados_1[[#This Row],[estado_paquete]]="Empaquetado","listo",PaquetesTramos_estados_1[[#This Row],[pagado]]+(PaquetesTramos_estados_1[[#This Row],[Lead Time]]-1))</f>
        <v>listo</v>
      </c>
      <c r="AR1142" s="16" t="str">
        <f ca="1">IF(PaquetesTramos_estados_1[[#This Row],[estado_paquete]]="empaquetado","listo",TEXT((DAY(TODAY())-DAY(PaquetesTramos_estados_1[[#This Row],[pagado]])),"dd")&amp;" Dias")</f>
        <v>listo</v>
      </c>
      <c r="AS1142" s="14" t="str">
        <f ca="1">IF(PaquetesTramos_estados_1[[#This Row],[estado_paquete]]="Empaquetado","listo",IF(NOW()&lt;PaquetesTramos_estados_1[[#This Row],[TimeLimite]],"Dentro de Tiempo","Fuera de Tiempo"))</f>
        <v>listo</v>
      </c>
      <c r="AT1142" s="19" t="str">
        <f t="shared" si="17"/>
        <v>09:09</v>
      </c>
    </row>
    <row r="1143" spans="1:46" x14ac:dyDescent="0.25">
      <c r="A1143" s="14" t="s">
        <v>4577</v>
      </c>
      <c r="B1143" s="14" t="s">
        <v>292</v>
      </c>
      <c r="C1143" s="14" t="s">
        <v>288</v>
      </c>
      <c r="D1143" s="14" t="s">
        <v>1</v>
      </c>
      <c r="E1143" s="14" t="s">
        <v>1</v>
      </c>
      <c r="F1143" s="14" t="s">
        <v>107</v>
      </c>
      <c r="G1143" s="14" t="s">
        <v>30</v>
      </c>
      <c r="H1143" s="14" t="s">
        <v>4578</v>
      </c>
      <c r="I1143" s="14" t="s">
        <v>288</v>
      </c>
      <c r="J1143" s="15">
        <v>45441</v>
      </c>
      <c r="K1143" s="14" t="s">
        <v>4579</v>
      </c>
      <c r="L1143" s="16">
        <v>45439.422418981485</v>
      </c>
      <c r="M1143" s="16">
        <v>45439.428020833337</v>
      </c>
      <c r="N1143" s="16"/>
      <c r="O1143" s="14" t="s">
        <v>288</v>
      </c>
      <c r="P1143" s="14" t="s">
        <v>288</v>
      </c>
      <c r="Q1143" s="14" t="s">
        <v>288</v>
      </c>
      <c r="R1143" s="14" t="s">
        <v>288</v>
      </c>
      <c r="S1143" s="14" t="s">
        <v>288</v>
      </c>
      <c r="T1143" s="14" t="s">
        <v>292</v>
      </c>
      <c r="U1143" s="14" t="s">
        <v>14</v>
      </c>
      <c r="V1143" s="14" t="s">
        <v>87</v>
      </c>
      <c r="W1143" s="14" t="s">
        <v>288</v>
      </c>
      <c r="X1143" s="14" t="s">
        <v>288</v>
      </c>
      <c r="Y1143" s="14" t="s">
        <v>288</v>
      </c>
      <c r="Z1143" s="14" t="s">
        <v>288</v>
      </c>
      <c r="AA1143" s="14" t="s">
        <v>7</v>
      </c>
      <c r="AB1143" s="14" t="s">
        <v>4580</v>
      </c>
      <c r="AC1143" s="14" t="s">
        <v>8</v>
      </c>
      <c r="AD1143" s="14" t="s">
        <v>88</v>
      </c>
      <c r="AE1143" s="14" t="s">
        <v>5</v>
      </c>
      <c r="AF1143" s="14" t="s">
        <v>290</v>
      </c>
      <c r="AG1143" s="14" t="s">
        <v>291</v>
      </c>
      <c r="AH1143" s="14" t="s">
        <v>4581</v>
      </c>
      <c r="AI1143">
        <v>47899823</v>
      </c>
      <c r="AJ1143" s="16">
        <v>45439.422418981485</v>
      </c>
      <c r="AK1143">
        <v>1</v>
      </c>
      <c r="AL1143">
        <v>132.03</v>
      </c>
      <c r="AM1143">
        <v>23.77</v>
      </c>
      <c r="AN1143">
        <v>155.80000000000001</v>
      </c>
      <c r="AO1143" s="14" t="e">
        <f>VLOOKUP(PaquetesTramos_estados_1[[#This Row],[tienda_stock]],#REF!,2,0)</f>
        <v>#REF!</v>
      </c>
      <c r="AP1143" s="18">
        <v>1.0138888888888888</v>
      </c>
      <c r="AQ1143" s="19" t="str">
        <f>IF(PaquetesTramos_estados_1[[#This Row],[estado_paquete]]="Empaquetado","listo",PaquetesTramos_estados_1[[#This Row],[pagado]]+(PaquetesTramos_estados_1[[#This Row],[Lead Time]]-1))</f>
        <v>listo</v>
      </c>
      <c r="AR1143" s="16" t="str">
        <f ca="1">IF(PaquetesTramos_estados_1[[#This Row],[estado_paquete]]="empaquetado","listo",TEXT((DAY(TODAY())-DAY(PaquetesTramos_estados_1[[#This Row],[pagado]])),"dd")&amp;" Dias")</f>
        <v>listo</v>
      </c>
      <c r="AS1143" s="14" t="str">
        <f ca="1">IF(PaquetesTramos_estados_1[[#This Row],[estado_paquete]]="Empaquetado","listo",IF(NOW()&lt;PaquetesTramos_estados_1[[#This Row],[TimeLimite]],"Dentro de Tiempo","Fuera de Tiempo"))</f>
        <v>listo</v>
      </c>
      <c r="AT1143" s="19" t="str">
        <f t="shared" si="17"/>
        <v>10:08</v>
      </c>
    </row>
    <row r="1144" spans="1:46" x14ac:dyDescent="0.25">
      <c r="A1144" s="14" t="s">
        <v>4582</v>
      </c>
      <c r="B1144" s="14" t="s">
        <v>292</v>
      </c>
      <c r="C1144" s="14" t="s">
        <v>288</v>
      </c>
      <c r="D1144" s="14" t="s">
        <v>1</v>
      </c>
      <c r="E1144" s="14" t="s">
        <v>1</v>
      </c>
      <c r="F1144" s="14" t="s">
        <v>37</v>
      </c>
      <c r="G1144" s="14" t="s">
        <v>89</v>
      </c>
      <c r="H1144" s="14" t="s">
        <v>288</v>
      </c>
      <c r="I1144" s="14" t="s">
        <v>288</v>
      </c>
      <c r="J1144" s="15">
        <v>45440</v>
      </c>
      <c r="K1144" s="14" t="s">
        <v>4583</v>
      </c>
      <c r="L1144" s="16">
        <v>45439.478229166663</v>
      </c>
      <c r="M1144" s="16">
        <v>45439.589837962965</v>
      </c>
      <c r="N1144" s="16"/>
      <c r="O1144" s="14" t="s">
        <v>288</v>
      </c>
      <c r="P1144" s="14" t="s">
        <v>288</v>
      </c>
      <c r="Q1144" s="14" t="s">
        <v>288</v>
      </c>
      <c r="R1144" s="14" t="s">
        <v>288</v>
      </c>
      <c r="S1144" s="14" t="s">
        <v>288</v>
      </c>
      <c r="T1144" s="14" t="s">
        <v>292</v>
      </c>
      <c r="U1144" s="14" t="s">
        <v>5</v>
      </c>
      <c r="V1144" s="14" t="s">
        <v>87</v>
      </c>
      <c r="W1144" s="14" t="s">
        <v>288</v>
      </c>
      <c r="X1144" s="14" t="s">
        <v>288</v>
      </c>
      <c r="Y1144" s="14" t="s">
        <v>288</v>
      </c>
      <c r="Z1144" s="14" t="s">
        <v>288</v>
      </c>
      <c r="AA1144" s="14" t="s">
        <v>7</v>
      </c>
      <c r="AB1144" s="14" t="s">
        <v>4584</v>
      </c>
      <c r="AC1144" s="14" t="s">
        <v>8</v>
      </c>
      <c r="AD1144" s="14" t="s">
        <v>88</v>
      </c>
      <c r="AE1144" s="14" t="s">
        <v>5</v>
      </c>
      <c r="AF1144" s="14" t="s">
        <v>290</v>
      </c>
      <c r="AG1144" s="14" t="s">
        <v>291</v>
      </c>
      <c r="AH1144" s="14" t="s">
        <v>4585</v>
      </c>
      <c r="AI1144">
        <v>74025401</v>
      </c>
      <c r="AJ1144" s="16">
        <v>45439.478229166663</v>
      </c>
      <c r="AK1144">
        <v>1</v>
      </c>
      <c r="AL1144">
        <v>47.29</v>
      </c>
      <c r="AM1144">
        <v>8.51</v>
      </c>
      <c r="AN1144">
        <v>55.8</v>
      </c>
      <c r="AO1144" s="14" t="e">
        <f>VLOOKUP(PaquetesTramos_estados_1[[#This Row],[tienda_stock]],#REF!,2,0)</f>
        <v>#REF!</v>
      </c>
      <c r="AP1144" s="18">
        <v>1.0138888888888888</v>
      </c>
      <c r="AQ1144" s="19" t="str">
        <f>IF(PaquetesTramos_estados_1[[#This Row],[estado_paquete]]="Empaquetado","listo",PaquetesTramos_estados_1[[#This Row],[pagado]]+(PaquetesTramos_estados_1[[#This Row],[Lead Time]]-1))</f>
        <v>listo</v>
      </c>
      <c r="AR1144" s="16" t="str">
        <f ca="1">IF(PaquetesTramos_estados_1[[#This Row],[estado_paquete]]="empaquetado","listo",TEXT((DAY(TODAY())-DAY(PaquetesTramos_estados_1[[#This Row],[pagado]])),"dd")&amp;" Dias")</f>
        <v>listo</v>
      </c>
      <c r="AS1144" s="14" t="str">
        <f ca="1">IF(PaquetesTramos_estados_1[[#This Row],[estado_paquete]]="Empaquetado","listo",IF(NOW()&lt;PaquetesTramos_estados_1[[#This Row],[TimeLimite]],"Dentro de Tiempo","Fuera de Tiempo"))</f>
        <v>listo</v>
      </c>
      <c r="AT1144" s="19" t="str">
        <f t="shared" si="17"/>
        <v>11:28</v>
      </c>
    </row>
    <row r="1145" spans="1:46" x14ac:dyDescent="0.25">
      <c r="A1145" s="14" t="s">
        <v>4586</v>
      </c>
      <c r="B1145" s="14" t="s">
        <v>292</v>
      </c>
      <c r="C1145" s="14" t="s">
        <v>136</v>
      </c>
      <c r="D1145" s="14" t="s">
        <v>73</v>
      </c>
      <c r="E1145" s="14" t="s">
        <v>74</v>
      </c>
      <c r="F1145" s="14" t="s">
        <v>74</v>
      </c>
      <c r="G1145" s="14" t="s">
        <v>35</v>
      </c>
      <c r="H1145" s="14" t="s">
        <v>288</v>
      </c>
      <c r="I1145" s="14" t="s">
        <v>288</v>
      </c>
      <c r="J1145" s="15">
        <v>45443</v>
      </c>
      <c r="K1145" s="14" t="s">
        <v>4587</v>
      </c>
      <c r="L1145" s="16">
        <v>45439.506249999999</v>
      </c>
      <c r="M1145" s="16">
        <v>45439.72388888889</v>
      </c>
      <c r="N1145" s="16"/>
      <c r="O1145" s="14" t="s">
        <v>288</v>
      </c>
      <c r="P1145" s="14" t="s">
        <v>288</v>
      </c>
      <c r="Q1145" s="14" t="s">
        <v>288</v>
      </c>
      <c r="R1145" s="14" t="s">
        <v>288</v>
      </c>
      <c r="S1145" s="14" t="s">
        <v>288</v>
      </c>
      <c r="T1145" s="14" t="s">
        <v>292</v>
      </c>
      <c r="U1145" s="14" t="s">
        <v>5</v>
      </c>
      <c r="V1145" s="14" t="s">
        <v>6</v>
      </c>
      <c r="W1145" s="14" t="s">
        <v>136</v>
      </c>
      <c r="X1145" s="14" t="s">
        <v>73</v>
      </c>
      <c r="Y1145" s="14" t="s">
        <v>74</v>
      </c>
      <c r="Z1145" s="14" t="s">
        <v>74</v>
      </c>
      <c r="AA1145" s="14" t="s">
        <v>7</v>
      </c>
      <c r="AB1145" s="14" t="s">
        <v>4588</v>
      </c>
      <c r="AC1145" s="14" t="s">
        <v>8</v>
      </c>
      <c r="AD1145" s="14" t="s">
        <v>32</v>
      </c>
      <c r="AE1145" s="14" t="s">
        <v>5</v>
      </c>
      <c r="AF1145" s="14" t="s">
        <v>290</v>
      </c>
      <c r="AG1145" s="14" t="s">
        <v>291</v>
      </c>
      <c r="AH1145" s="14" t="s">
        <v>4589</v>
      </c>
      <c r="AI1145">
        <v>73775999</v>
      </c>
      <c r="AJ1145" s="16">
        <v>45439.506249999999</v>
      </c>
      <c r="AK1145">
        <v>2</v>
      </c>
      <c r="AL1145">
        <v>121.44</v>
      </c>
      <c r="AM1145">
        <v>21.86</v>
      </c>
      <c r="AN1145">
        <v>143.30000000000001</v>
      </c>
      <c r="AO1145" s="14" t="e">
        <f>VLOOKUP(PaquetesTramos_estados_1[[#This Row],[tienda_stock]],#REF!,2,0)</f>
        <v>#REF!</v>
      </c>
      <c r="AP1145" s="18">
        <v>1.0138888888888888</v>
      </c>
      <c r="AQ1145" s="19" t="str">
        <f>IF(PaquetesTramos_estados_1[[#This Row],[estado_paquete]]="Empaquetado","listo",PaquetesTramos_estados_1[[#This Row],[pagado]]+(PaquetesTramos_estados_1[[#This Row],[Lead Time]]-1))</f>
        <v>listo</v>
      </c>
      <c r="AR1145" s="16" t="str">
        <f ca="1">IF(PaquetesTramos_estados_1[[#This Row],[estado_paquete]]="empaquetado","listo",TEXT((DAY(TODAY())-DAY(PaquetesTramos_estados_1[[#This Row],[pagado]])),"dd")&amp;" Dias")</f>
        <v>listo</v>
      </c>
      <c r="AS1145" s="14" t="str">
        <f ca="1">IF(PaquetesTramos_estados_1[[#This Row],[estado_paquete]]="Empaquetado","listo",IF(NOW()&lt;PaquetesTramos_estados_1[[#This Row],[TimeLimite]],"Dentro de Tiempo","Fuera de Tiempo"))</f>
        <v>listo</v>
      </c>
      <c r="AT1145" s="19" t="str">
        <f t="shared" si="17"/>
        <v>12:09</v>
      </c>
    </row>
    <row r="1146" spans="1:46" x14ac:dyDescent="0.25">
      <c r="A1146" s="14" t="s">
        <v>4590</v>
      </c>
      <c r="B1146" s="14" t="s">
        <v>292</v>
      </c>
      <c r="C1146" s="14" t="s">
        <v>156</v>
      </c>
      <c r="D1146" s="14" t="s">
        <v>46</v>
      </c>
      <c r="E1146" s="14" t="s">
        <v>157</v>
      </c>
      <c r="F1146" s="14" t="s">
        <v>158</v>
      </c>
      <c r="G1146" s="14" t="s">
        <v>35</v>
      </c>
      <c r="H1146" s="14" t="s">
        <v>288</v>
      </c>
      <c r="I1146" s="14" t="s">
        <v>288</v>
      </c>
      <c r="J1146" s="15">
        <v>45442</v>
      </c>
      <c r="K1146" s="14" t="s">
        <v>4591</v>
      </c>
      <c r="L1146" s="16">
        <v>45439.525729166664</v>
      </c>
      <c r="M1146" s="16">
        <v>45439.575682870367</v>
      </c>
      <c r="N1146" s="16"/>
      <c r="O1146" s="14" t="s">
        <v>288</v>
      </c>
      <c r="P1146" s="14" t="s">
        <v>288</v>
      </c>
      <c r="Q1146" s="14" t="s">
        <v>288</v>
      </c>
      <c r="R1146" s="14" t="s">
        <v>288</v>
      </c>
      <c r="S1146" s="14" t="s">
        <v>288</v>
      </c>
      <c r="T1146" s="14" t="s">
        <v>292</v>
      </c>
      <c r="U1146" s="14" t="s">
        <v>5</v>
      </c>
      <c r="V1146" s="14" t="s">
        <v>6</v>
      </c>
      <c r="W1146" s="14" t="s">
        <v>156</v>
      </c>
      <c r="X1146" s="14" t="s">
        <v>46</v>
      </c>
      <c r="Y1146" s="14" t="s">
        <v>157</v>
      </c>
      <c r="Z1146" s="14" t="s">
        <v>158</v>
      </c>
      <c r="AA1146" s="14" t="s">
        <v>7</v>
      </c>
      <c r="AB1146" s="14" t="s">
        <v>4592</v>
      </c>
      <c r="AC1146" s="14" t="s">
        <v>8</v>
      </c>
      <c r="AD1146" s="14" t="s">
        <v>9</v>
      </c>
      <c r="AE1146" s="14" t="s">
        <v>156</v>
      </c>
      <c r="AF1146" s="14" t="s">
        <v>290</v>
      </c>
      <c r="AG1146" s="14" t="s">
        <v>291</v>
      </c>
      <c r="AH1146" s="14" t="s">
        <v>4593</v>
      </c>
      <c r="AI1146">
        <v>45606368</v>
      </c>
      <c r="AJ1146" s="16">
        <v>45439.525729166664</v>
      </c>
      <c r="AK1146">
        <v>1</v>
      </c>
      <c r="AL1146">
        <v>336.27</v>
      </c>
      <c r="AM1146">
        <v>60.53</v>
      </c>
      <c r="AN1146">
        <v>396.8</v>
      </c>
      <c r="AO1146" s="14" t="e">
        <f>VLOOKUP(PaquetesTramos_estados_1[[#This Row],[tienda_stock]],#REF!,2,0)</f>
        <v>#REF!</v>
      </c>
      <c r="AP1146" s="18">
        <v>1.0138888888888888</v>
      </c>
      <c r="AQ1146" s="19" t="str">
        <f>IF(PaquetesTramos_estados_1[[#This Row],[estado_paquete]]="Empaquetado","listo",PaquetesTramos_estados_1[[#This Row],[pagado]]+(PaquetesTramos_estados_1[[#This Row],[Lead Time]]-1))</f>
        <v>listo</v>
      </c>
      <c r="AR1146" s="16" t="str">
        <f ca="1">IF(PaquetesTramos_estados_1[[#This Row],[estado_paquete]]="empaquetado","listo",TEXT((DAY(TODAY())-DAY(PaquetesTramos_estados_1[[#This Row],[pagado]])),"dd")&amp;" Dias")</f>
        <v>listo</v>
      </c>
      <c r="AS1146" s="14" t="str">
        <f ca="1">IF(PaquetesTramos_estados_1[[#This Row],[estado_paquete]]="Empaquetado","listo",IF(NOW()&lt;PaquetesTramos_estados_1[[#This Row],[TimeLimite]],"Dentro de Tiempo","Fuera de Tiempo"))</f>
        <v>listo</v>
      </c>
      <c r="AT1146" s="19" t="str">
        <f t="shared" si="17"/>
        <v>12:37</v>
      </c>
    </row>
    <row r="1147" spans="1:46" x14ac:dyDescent="0.25">
      <c r="A1147" s="14" t="s">
        <v>4594</v>
      </c>
      <c r="B1147" s="14" t="s">
        <v>17</v>
      </c>
      <c r="C1147" s="14" t="s">
        <v>5</v>
      </c>
      <c r="D1147" s="14" t="s">
        <v>1</v>
      </c>
      <c r="E1147" s="14" t="s">
        <v>1</v>
      </c>
      <c r="F1147" s="14" t="s">
        <v>19</v>
      </c>
      <c r="G1147" s="14" t="s">
        <v>3</v>
      </c>
      <c r="H1147" s="14" t="s">
        <v>288</v>
      </c>
      <c r="I1147" s="14" t="s">
        <v>288</v>
      </c>
      <c r="J1147" s="15">
        <v>45442</v>
      </c>
      <c r="K1147" s="14" t="s">
        <v>4595</v>
      </c>
      <c r="L1147" s="16">
        <v>45439.529062499998</v>
      </c>
      <c r="M1147" s="16"/>
      <c r="N1147" s="16"/>
      <c r="O1147" s="14" t="s">
        <v>288</v>
      </c>
      <c r="P1147" s="14" t="s">
        <v>288</v>
      </c>
      <c r="Q1147" s="14" t="s">
        <v>288</v>
      </c>
      <c r="R1147" s="14" t="s">
        <v>288</v>
      </c>
      <c r="S1147" s="14" t="s">
        <v>288</v>
      </c>
      <c r="T1147" s="14" t="s">
        <v>17</v>
      </c>
      <c r="U1147" s="14" t="s">
        <v>18</v>
      </c>
      <c r="V1147" s="14" t="s">
        <v>87</v>
      </c>
      <c r="W1147" s="14" t="s">
        <v>288</v>
      </c>
      <c r="X1147" s="14" t="s">
        <v>288</v>
      </c>
      <c r="Y1147" s="14" t="s">
        <v>288</v>
      </c>
      <c r="Z1147" s="14" t="s">
        <v>288</v>
      </c>
      <c r="AA1147" s="14" t="s">
        <v>7</v>
      </c>
      <c r="AB1147" s="14" t="s">
        <v>4596</v>
      </c>
      <c r="AC1147" s="14" t="s">
        <v>8</v>
      </c>
      <c r="AD1147" s="14" t="s">
        <v>88</v>
      </c>
      <c r="AE1147" s="14" t="s">
        <v>5</v>
      </c>
      <c r="AF1147" s="14" t="s">
        <v>290</v>
      </c>
      <c r="AG1147" s="14" t="s">
        <v>291</v>
      </c>
      <c r="AH1147" s="14" t="s">
        <v>4597</v>
      </c>
      <c r="AI1147">
        <v>76314157</v>
      </c>
      <c r="AJ1147" s="16">
        <v>45439.529062499998</v>
      </c>
      <c r="AK1147">
        <v>1</v>
      </c>
      <c r="AL1147">
        <v>73.98</v>
      </c>
      <c r="AM1147">
        <v>13.32</v>
      </c>
      <c r="AN1147">
        <v>87.3</v>
      </c>
      <c r="AO1147" s="14" t="e">
        <f>VLOOKUP(PaquetesTramos_estados_1[[#This Row],[tienda_stock]],#REF!,2,0)</f>
        <v>#REF!</v>
      </c>
      <c r="AP1147" s="18">
        <v>1.0138888888888888</v>
      </c>
      <c r="AQ1147" s="19">
        <f>IF(PaquetesTramos_estados_1[[#This Row],[estado_paquete]]="Empaquetado","listo",PaquetesTramos_estados_1[[#This Row],[pagado]]+(PaquetesTramos_estados_1[[#This Row],[Lead Time]]-1))</f>
        <v>45439.542951388888</v>
      </c>
      <c r="AR1147" s="16" t="e">
        <f ca="1">IF(PaquetesTramos_estados_1[[#This Row],[estado_paquete]]="empaquetado","listo",TEXT((DAY(TODAY())-DAY(PaquetesTramos_estados_1[[#This Row],[pagado]])),"dd")&amp;" Dias")</f>
        <v>#VALUE!</v>
      </c>
      <c r="AS11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47" s="19" t="str">
        <f t="shared" si="17"/>
        <v>12:41</v>
      </c>
    </row>
    <row r="1148" spans="1:46" x14ac:dyDescent="0.25">
      <c r="A1148" s="14" t="s">
        <v>4598</v>
      </c>
      <c r="B1148" s="14" t="s">
        <v>292</v>
      </c>
      <c r="C1148" s="14" t="s">
        <v>123</v>
      </c>
      <c r="D1148" s="14" t="s">
        <v>105</v>
      </c>
      <c r="E1148" s="14" t="s">
        <v>105</v>
      </c>
      <c r="F1148" s="14" t="s">
        <v>105</v>
      </c>
      <c r="G1148" s="14" t="s">
        <v>35</v>
      </c>
      <c r="H1148" s="14" t="s">
        <v>288</v>
      </c>
      <c r="I1148" s="14" t="s">
        <v>288</v>
      </c>
      <c r="J1148" s="15">
        <v>45443</v>
      </c>
      <c r="K1148" s="14" t="s">
        <v>4599</v>
      </c>
      <c r="L1148" s="16">
        <v>45439.604664351849</v>
      </c>
      <c r="M1148" s="16">
        <v>45439.864768518521</v>
      </c>
      <c r="N1148" s="16"/>
      <c r="O1148" s="14" t="s">
        <v>288</v>
      </c>
      <c r="P1148" s="14" t="s">
        <v>288</v>
      </c>
      <c r="Q1148" s="14" t="s">
        <v>288</v>
      </c>
      <c r="R1148" s="14" t="s">
        <v>288</v>
      </c>
      <c r="S1148" s="14" t="s">
        <v>288</v>
      </c>
      <c r="T1148" s="14" t="s">
        <v>292</v>
      </c>
      <c r="U1148" s="14" t="s">
        <v>5</v>
      </c>
      <c r="V1148" s="14" t="s">
        <v>6</v>
      </c>
      <c r="W1148" s="14" t="s">
        <v>123</v>
      </c>
      <c r="X1148" s="14" t="s">
        <v>105</v>
      </c>
      <c r="Y1148" s="14" t="s">
        <v>105</v>
      </c>
      <c r="Z1148" s="14" t="s">
        <v>105</v>
      </c>
      <c r="AA1148" s="14" t="s">
        <v>7</v>
      </c>
      <c r="AB1148" s="14" t="s">
        <v>4600</v>
      </c>
      <c r="AC1148" s="14" t="s">
        <v>8</v>
      </c>
      <c r="AD1148" s="14" t="s">
        <v>27</v>
      </c>
      <c r="AE1148" s="14" t="s">
        <v>5</v>
      </c>
      <c r="AF1148" s="14" t="s">
        <v>290</v>
      </c>
      <c r="AG1148" s="14" t="s">
        <v>291</v>
      </c>
      <c r="AH1148" s="14" t="s">
        <v>4601</v>
      </c>
      <c r="AI1148">
        <v>74479284</v>
      </c>
      <c r="AJ1148" s="16">
        <v>45439.604664351849</v>
      </c>
      <c r="AK1148">
        <v>1</v>
      </c>
      <c r="AL1148">
        <v>88.81</v>
      </c>
      <c r="AM1148">
        <v>15.99</v>
      </c>
      <c r="AN1148">
        <v>104.8</v>
      </c>
      <c r="AO1148" s="14" t="e">
        <f>VLOOKUP(PaquetesTramos_estados_1[[#This Row],[tienda_stock]],#REF!,2,0)</f>
        <v>#REF!</v>
      </c>
      <c r="AP1148" s="18">
        <v>1.0138888888888888</v>
      </c>
      <c r="AQ1148" s="19" t="str">
        <f>IF(PaquetesTramos_estados_1[[#This Row],[estado_paquete]]="Empaquetado","listo",PaquetesTramos_estados_1[[#This Row],[pagado]]+(PaquetesTramos_estados_1[[#This Row],[Lead Time]]-1))</f>
        <v>listo</v>
      </c>
      <c r="AR1148" s="16" t="str">
        <f ca="1">IF(PaquetesTramos_estados_1[[#This Row],[estado_paquete]]="empaquetado","listo",TEXT((DAY(TODAY())-DAY(PaquetesTramos_estados_1[[#This Row],[pagado]])),"dd")&amp;" Dias")</f>
        <v>listo</v>
      </c>
      <c r="AS1148" s="14" t="str">
        <f ca="1">IF(PaquetesTramos_estados_1[[#This Row],[estado_paquete]]="Empaquetado","listo",IF(NOW()&lt;PaquetesTramos_estados_1[[#This Row],[TimeLimite]],"Dentro de Tiempo","Fuera de Tiempo"))</f>
        <v>listo</v>
      </c>
      <c r="AT1148" s="19" t="str">
        <f t="shared" si="17"/>
        <v>14:30</v>
      </c>
    </row>
    <row r="1149" spans="1:46" x14ac:dyDescent="0.25">
      <c r="A1149" s="14" t="s">
        <v>4602</v>
      </c>
      <c r="B1149" s="14" t="s">
        <v>17</v>
      </c>
      <c r="C1149" s="14" t="s">
        <v>5</v>
      </c>
      <c r="D1149" s="14" t="s">
        <v>1</v>
      </c>
      <c r="E1149" s="14" t="s">
        <v>1</v>
      </c>
      <c r="F1149" s="14" t="s">
        <v>19</v>
      </c>
      <c r="G1149" s="14" t="s">
        <v>3</v>
      </c>
      <c r="H1149" s="14" t="s">
        <v>288</v>
      </c>
      <c r="I1149" s="14" t="s">
        <v>288</v>
      </c>
      <c r="J1149" s="15">
        <v>45442</v>
      </c>
      <c r="K1149" s="14" t="s">
        <v>4603</v>
      </c>
      <c r="L1149" s="16">
        <v>45439.650648148148</v>
      </c>
      <c r="M1149" s="16"/>
      <c r="N1149" s="16"/>
      <c r="O1149" s="14" t="s">
        <v>288</v>
      </c>
      <c r="P1149" s="14" t="s">
        <v>288</v>
      </c>
      <c r="Q1149" s="14" t="s">
        <v>288</v>
      </c>
      <c r="R1149" s="14" t="s">
        <v>288</v>
      </c>
      <c r="S1149" s="14" t="s">
        <v>288</v>
      </c>
      <c r="T1149" s="14" t="s">
        <v>17</v>
      </c>
      <c r="U1149" s="14" t="s">
        <v>18</v>
      </c>
      <c r="V1149" s="14" t="s">
        <v>6</v>
      </c>
      <c r="W1149" s="14" t="s">
        <v>101</v>
      </c>
      <c r="X1149" s="14" t="s">
        <v>102</v>
      </c>
      <c r="Y1149" s="14" t="s">
        <v>103</v>
      </c>
      <c r="Z1149" s="14" t="s">
        <v>102</v>
      </c>
      <c r="AA1149" s="14" t="s">
        <v>7</v>
      </c>
      <c r="AB1149" s="14" t="s">
        <v>4604</v>
      </c>
      <c r="AC1149" s="14" t="s">
        <v>8</v>
      </c>
      <c r="AD1149" s="14" t="s">
        <v>10</v>
      </c>
      <c r="AE1149" s="14" t="s">
        <v>101</v>
      </c>
      <c r="AF1149" s="14" t="s">
        <v>290</v>
      </c>
      <c r="AG1149" s="14" t="s">
        <v>291</v>
      </c>
      <c r="AH1149" s="14" t="s">
        <v>4605</v>
      </c>
      <c r="AI1149">
        <v>75443397</v>
      </c>
      <c r="AJ1149" s="16">
        <v>45439.650648148148</v>
      </c>
      <c r="AK1149">
        <v>1</v>
      </c>
      <c r="AL1149">
        <v>227.79</v>
      </c>
      <c r="AM1149">
        <v>41.01</v>
      </c>
      <c r="AN1149">
        <v>268.8</v>
      </c>
      <c r="AO1149" s="14" t="e">
        <f>VLOOKUP(PaquetesTramos_estados_1[[#This Row],[tienda_stock]],#REF!,2,0)</f>
        <v>#REF!</v>
      </c>
      <c r="AP1149" s="18">
        <v>1.0138888888888888</v>
      </c>
      <c r="AQ1149" s="19">
        <f>IF(PaquetesTramos_estados_1[[#This Row],[estado_paquete]]="Empaquetado","listo",PaquetesTramos_estados_1[[#This Row],[pagado]]+(PaquetesTramos_estados_1[[#This Row],[Lead Time]]-1))</f>
        <v>45439.664537037039</v>
      </c>
      <c r="AR1149" s="16" t="e">
        <f ca="1">IF(PaquetesTramos_estados_1[[#This Row],[estado_paquete]]="empaquetado","listo",TEXT((DAY(TODAY())-DAY(PaquetesTramos_estados_1[[#This Row],[pagado]])),"dd")&amp;" Dias")</f>
        <v>#VALUE!</v>
      </c>
      <c r="AS11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49" s="19" t="str">
        <f t="shared" si="17"/>
        <v>15:36</v>
      </c>
    </row>
    <row r="1150" spans="1:46" x14ac:dyDescent="0.25">
      <c r="A1150" s="14" t="s">
        <v>4606</v>
      </c>
      <c r="B1150" s="14" t="s">
        <v>292</v>
      </c>
      <c r="C1150" s="14" t="s">
        <v>49</v>
      </c>
      <c r="D1150" s="14" t="s">
        <v>50</v>
      </c>
      <c r="E1150" s="14" t="s">
        <v>51</v>
      </c>
      <c r="F1150" s="14" t="s">
        <v>51</v>
      </c>
      <c r="G1150" s="14" t="s">
        <v>35</v>
      </c>
      <c r="H1150" s="14" t="s">
        <v>288</v>
      </c>
      <c r="I1150" s="14" t="s">
        <v>288</v>
      </c>
      <c r="J1150" s="15">
        <v>45443</v>
      </c>
      <c r="K1150" s="14" t="s">
        <v>4607</v>
      </c>
      <c r="L1150" s="16">
        <v>45439.676539351851</v>
      </c>
      <c r="M1150" s="16">
        <v>45440.201435185183</v>
      </c>
      <c r="N1150" s="16"/>
      <c r="O1150" s="14" t="s">
        <v>288</v>
      </c>
      <c r="P1150" s="14" t="s">
        <v>288</v>
      </c>
      <c r="Q1150" s="14" t="s">
        <v>288</v>
      </c>
      <c r="R1150" s="14" t="s">
        <v>288</v>
      </c>
      <c r="S1150" s="14" t="s">
        <v>288</v>
      </c>
      <c r="T1150" s="14" t="s">
        <v>292</v>
      </c>
      <c r="U1150" s="14" t="s">
        <v>5</v>
      </c>
      <c r="V1150" s="14" t="s">
        <v>6</v>
      </c>
      <c r="W1150" s="14" t="s">
        <v>49</v>
      </c>
      <c r="X1150" s="14" t="s">
        <v>50</v>
      </c>
      <c r="Y1150" s="14" t="s">
        <v>51</v>
      </c>
      <c r="Z1150" s="14" t="s">
        <v>51</v>
      </c>
      <c r="AA1150" s="14" t="s">
        <v>7</v>
      </c>
      <c r="AB1150" s="14" t="s">
        <v>4608</v>
      </c>
      <c r="AC1150" s="14" t="s">
        <v>8</v>
      </c>
      <c r="AD1150" s="14" t="s">
        <v>27</v>
      </c>
      <c r="AE1150" s="14" t="s">
        <v>5</v>
      </c>
      <c r="AF1150" s="14" t="s">
        <v>290</v>
      </c>
      <c r="AG1150" s="14" t="s">
        <v>291</v>
      </c>
      <c r="AH1150" s="14" t="s">
        <v>4609</v>
      </c>
      <c r="AI1150">
        <v>47016420</v>
      </c>
      <c r="AJ1150" s="16">
        <v>45439.676539351851</v>
      </c>
      <c r="AK1150">
        <v>1</v>
      </c>
      <c r="AL1150">
        <v>211.69</v>
      </c>
      <c r="AM1150">
        <v>38.11</v>
      </c>
      <c r="AN1150">
        <v>249.8</v>
      </c>
      <c r="AO1150" s="14" t="e">
        <f>VLOOKUP(PaquetesTramos_estados_1[[#This Row],[tienda_stock]],#REF!,2,0)</f>
        <v>#REF!</v>
      </c>
      <c r="AP1150" s="18">
        <v>1.0138888888888888</v>
      </c>
      <c r="AQ1150" s="19" t="str">
        <f>IF(PaquetesTramos_estados_1[[#This Row],[estado_paquete]]="Empaquetado","listo",PaquetesTramos_estados_1[[#This Row],[pagado]]+(PaquetesTramos_estados_1[[#This Row],[Lead Time]]-1))</f>
        <v>listo</v>
      </c>
      <c r="AR1150" s="16" t="str">
        <f ca="1">IF(PaquetesTramos_estados_1[[#This Row],[estado_paquete]]="empaquetado","listo",TEXT((DAY(TODAY())-DAY(PaquetesTramos_estados_1[[#This Row],[pagado]])),"dd")&amp;" Dias")</f>
        <v>listo</v>
      </c>
      <c r="AS1150" s="14" t="str">
        <f ca="1">IF(PaquetesTramos_estados_1[[#This Row],[estado_paquete]]="Empaquetado","listo",IF(NOW()&lt;PaquetesTramos_estados_1[[#This Row],[TimeLimite]],"Dentro de Tiempo","Fuera de Tiempo"))</f>
        <v>listo</v>
      </c>
      <c r="AT1150" s="19" t="str">
        <f t="shared" si="17"/>
        <v>16:14</v>
      </c>
    </row>
    <row r="1151" spans="1:46" x14ac:dyDescent="0.25">
      <c r="A1151" s="14" t="s">
        <v>4610</v>
      </c>
      <c r="B1151" s="14" t="s">
        <v>292</v>
      </c>
      <c r="C1151" s="14" t="s">
        <v>124</v>
      </c>
      <c r="D1151" s="14" t="s">
        <v>125</v>
      </c>
      <c r="E1151" s="14" t="s">
        <v>125</v>
      </c>
      <c r="F1151" s="14" t="s">
        <v>125</v>
      </c>
      <c r="G1151" s="14" t="s">
        <v>30</v>
      </c>
      <c r="H1151" s="14" t="s">
        <v>4611</v>
      </c>
      <c r="I1151" s="14" t="s">
        <v>288</v>
      </c>
      <c r="J1151" s="15">
        <v>45446</v>
      </c>
      <c r="K1151" s="14" t="s">
        <v>4612</v>
      </c>
      <c r="L1151" s="16">
        <v>45439.724780092591</v>
      </c>
      <c r="M1151" s="16">
        <v>45440.335972222223</v>
      </c>
      <c r="N1151" s="16"/>
      <c r="O1151" s="14" t="s">
        <v>288</v>
      </c>
      <c r="P1151" s="14" t="s">
        <v>288</v>
      </c>
      <c r="Q1151" s="14" t="s">
        <v>288</v>
      </c>
      <c r="R1151" s="14" t="s">
        <v>288</v>
      </c>
      <c r="S1151" s="14" t="s">
        <v>288</v>
      </c>
      <c r="T1151" s="14" t="s">
        <v>292</v>
      </c>
      <c r="U1151" s="14" t="s">
        <v>41</v>
      </c>
      <c r="V1151" s="14" t="s">
        <v>6</v>
      </c>
      <c r="W1151" s="14" t="s">
        <v>124</v>
      </c>
      <c r="X1151" s="14" t="s">
        <v>125</v>
      </c>
      <c r="Y1151" s="14" t="s">
        <v>125</v>
      </c>
      <c r="Z1151" s="14" t="s">
        <v>125</v>
      </c>
      <c r="AA1151" s="14" t="s">
        <v>7</v>
      </c>
      <c r="AB1151" s="14" t="s">
        <v>4613</v>
      </c>
      <c r="AC1151" s="14" t="s">
        <v>8</v>
      </c>
      <c r="AD1151" s="14" t="s">
        <v>88</v>
      </c>
      <c r="AE1151" s="14" t="s">
        <v>5</v>
      </c>
      <c r="AF1151" s="14" t="s">
        <v>290</v>
      </c>
      <c r="AG1151" s="14" t="s">
        <v>291</v>
      </c>
      <c r="AH1151" s="14" t="s">
        <v>4614</v>
      </c>
      <c r="AI1151">
        <v>43497009</v>
      </c>
      <c r="AJ1151" s="16">
        <v>45439.724780092591</v>
      </c>
      <c r="AK1151">
        <v>3</v>
      </c>
      <c r="AL1151">
        <v>21.7</v>
      </c>
      <c r="AM1151">
        <v>3.9</v>
      </c>
      <c r="AN1151">
        <v>25.6</v>
      </c>
      <c r="AO1151" s="14" t="e">
        <f>VLOOKUP(PaquetesTramos_estados_1[[#This Row],[tienda_stock]],#REF!,2,0)</f>
        <v>#REF!</v>
      </c>
      <c r="AP1151" s="18">
        <v>1.0138888888888888</v>
      </c>
      <c r="AQ1151" s="19" t="str">
        <f>IF(PaquetesTramos_estados_1[[#This Row],[estado_paquete]]="Empaquetado","listo",PaquetesTramos_estados_1[[#This Row],[pagado]]+(PaquetesTramos_estados_1[[#This Row],[Lead Time]]-1))</f>
        <v>listo</v>
      </c>
      <c r="AR1151" s="16" t="str">
        <f ca="1">IF(PaquetesTramos_estados_1[[#This Row],[estado_paquete]]="empaquetado","listo",TEXT((DAY(TODAY())-DAY(PaquetesTramos_estados_1[[#This Row],[pagado]])),"dd")&amp;" Dias")</f>
        <v>listo</v>
      </c>
      <c r="AS1151" s="14" t="str">
        <f ca="1">IF(PaquetesTramos_estados_1[[#This Row],[estado_paquete]]="Empaquetado","listo",IF(NOW()&lt;PaquetesTramos_estados_1[[#This Row],[TimeLimite]],"Dentro de Tiempo","Fuera de Tiempo"))</f>
        <v>listo</v>
      </c>
      <c r="AT1151" s="19" t="str">
        <f t="shared" si="17"/>
        <v>17:23</v>
      </c>
    </row>
    <row r="1152" spans="1:46" x14ac:dyDescent="0.25">
      <c r="A1152" s="14" t="s">
        <v>4615</v>
      </c>
      <c r="B1152" s="14" t="s">
        <v>292</v>
      </c>
      <c r="C1152" s="14" t="s">
        <v>5</v>
      </c>
      <c r="D1152" s="14" t="s">
        <v>1</v>
      </c>
      <c r="E1152" s="14" t="s">
        <v>1</v>
      </c>
      <c r="F1152" s="14" t="s">
        <v>19</v>
      </c>
      <c r="G1152" s="14" t="s">
        <v>437</v>
      </c>
      <c r="H1152" s="14" t="s">
        <v>288</v>
      </c>
      <c r="I1152" s="14" t="s">
        <v>288</v>
      </c>
      <c r="J1152" s="15">
        <v>45446</v>
      </c>
      <c r="K1152" s="14" t="s">
        <v>4616</v>
      </c>
      <c r="L1152" s="16">
        <v>45439.771736111114</v>
      </c>
      <c r="M1152" s="16">
        <v>45439.808935185189</v>
      </c>
      <c r="N1152" s="16"/>
      <c r="O1152" s="14" t="s">
        <v>288</v>
      </c>
      <c r="P1152" s="14" t="s">
        <v>288</v>
      </c>
      <c r="Q1152" s="14" t="s">
        <v>288</v>
      </c>
      <c r="R1152" s="14" t="s">
        <v>288</v>
      </c>
      <c r="S1152" s="14" t="s">
        <v>288</v>
      </c>
      <c r="T1152" s="14" t="s">
        <v>292</v>
      </c>
      <c r="U1152" s="14" t="s">
        <v>149</v>
      </c>
      <c r="V1152" s="14" t="s">
        <v>6</v>
      </c>
      <c r="W1152" s="14" t="s">
        <v>39</v>
      </c>
      <c r="X1152" s="14" t="s">
        <v>40</v>
      </c>
      <c r="Y1152" s="14" t="s">
        <v>40</v>
      </c>
      <c r="Z1152" s="14" t="s">
        <v>40</v>
      </c>
      <c r="AA1152" s="14" t="s">
        <v>7</v>
      </c>
      <c r="AB1152" s="14" t="s">
        <v>4617</v>
      </c>
      <c r="AC1152" s="14" t="s">
        <v>8</v>
      </c>
      <c r="AD1152" s="14" t="s">
        <v>93</v>
      </c>
      <c r="AE1152" s="14" t="s">
        <v>5</v>
      </c>
      <c r="AF1152" s="14" t="s">
        <v>290</v>
      </c>
      <c r="AG1152" s="14" t="s">
        <v>291</v>
      </c>
      <c r="AH1152" s="14" t="s">
        <v>4618</v>
      </c>
      <c r="AI1152">
        <v>78106370</v>
      </c>
      <c r="AJ1152" s="16">
        <v>45439.771736111114</v>
      </c>
      <c r="AK1152">
        <v>5</v>
      </c>
      <c r="AL1152">
        <v>223.88</v>
      </c>
      <c r="AM1152">
        <v>40.32</v>
      </c>
      <c r="AN1152">
        <v>264.2</v>
      </c>
      <c r="AO1152" s="14" t="e">
        <f>VLOOKUP(PaquetesTramos_estados_1[[#This Row],[tienda_stock]],#REF!,2,0)</f>
        <v>#REF!</v>
      </c>
      <c r="AP1152" s="18">
        <v>1.0138888888888888</v>
      </c>
      <c r="AQ1152" s="19" t="str">
        <f>IF(PaquetesTramos_estados_1[[#This Row],[estado_paquete]]="Empaquetado","listo",PaquetesTramos_estados_1[[#This Row],[pagado]]+(PaquetesTramos_estados_1[[#This Row],[Lead Time]]-1))</f>
        <v>listo</v>
      </c>
      <c r="AR1152" s="16" t="str">
        <f ca="1">IF(PaquetesTramos_estados_1[[#This Row],[estado_paquete]]="empaquetado","listo",TEXT((DAY(TODAY())-DAY(PaquetesTramos_estados_1[[#This Row],[pagado]])),"dd")&amp;" Dias")</f>
        <v>listo</v>
      </c>
      <c r="AS1152" s="14" t="str">
        <f ca="1">IF(PaquetesTramos_estados_1[[#This Row],[estado_paquete]]="Empaquetado","listo",IF(NOW()&lt;PaquetesTramos_estados_1[[#This Row],[TimeLimite]],"Dentro de Tiempo","Fuera de Tiempo"))</f>
        <v>listo</v>
      </c>
      <c r="AT1152" s="19" t="str">
        <f t="shared" si="17"/>
        <v>18:31</v>
      </c>
    </row>
    <row r="1153" spans="1:46" x14ac:dyDescent="0.25">
      <c r="A1153" s="14" t="s">
        <v>4619</v>
      </c>
      <c r="B1153" s="14" t="s">
        <v>20</v>
      </c>
      <c r="C1153" s="14" t="s">
        <v>126</v>
      </c>
      <c r="D1153" s="14" t="s">
        <v>91</v>
      </c>
      <c r="E1153" s="14" t="s">
        <v>91</v>
      </c>
      <c r="F1153" s="14" t="s">
        <v>91</v>
      </c>
      <c r="G1153" s="14" t="s">
        <v>35</v>
      </c>
      <c r="H1153" s="14" t="s">
        <v>288</v>
      </c>
      <c r="I1153" s="14" t="s">
        <v>288</v>
      </c>
      <c r="J1153" s="15">
        <v>45443</v>
      </c>
      <c r="K1153" s="14" t="s">
        <v>4620</v>
      </c>
      <c r="L1153" s="16">
        <v>45439.806331018517</v>
      </c>
      <c r="M1153" s="16"/>
      <c r="N1153" s="16"/>
      <c r="O1153" s="14" t="s">
        <v>288</v>
      </c>
      <c r="P1153" s="14" t="s">
        <v>288</v>
      </c>
      <c r="Q1153" s="14" t="s">
        <v>288</v>
      </c>
      <c r="R1153" s="14" t="s">
        <v>288</v>
      </c>
      <c r="S1153" s="14" t="s">
        <v>288</v>
      </c>
      <c r="T1153" s="14" t="s">
        <v>20</v>
      </c>
      <c r="U1153" s="14" t="s">
        <v>5</v>
      </c>
      <c r="V1153" s="14" t="s">
        <v>6</v>
      </c>
      <c r="W1153" s="14" t="s">
        <v>126</v>
      </c>
      <c r="X1153" s="14" t="s">
        <v>91</v>
      </c>
      <c r="Y1153" s="14" t="s">
        <v>91</v>
      </c>
      <c r="Z1153" s="14" t="s">
        <v>91</v>
      </c>
      <c r="AA1153" s="14" t="s">
        <v>7</v>
      </c>
      <c r="AB1153" s="14" t="s">
        <v>4621</v>
      </c>
      <c r="AC1153" s="14" t="s">
        <v>8</v>
      </c>
      <c r="AD1153" s="14" t="s">
        <v>32</v>
      </c>
      <c r="AE1153" s="14" t="s">
        <v>5</v>
      </c>
      <c r="AF1153" s="14" t="s">
        <v>290</v>
      </c>
      <c r="AG1153" s="14" t="s">
        <v>291</v>
      </c>
      <c r="AH1153" s="14" t="s">
        <v>4622</v>
      </c>
      <c r="AI1153">
        <v>71637468</v>
      </c>
      <c r="AJ1153" s="16">
        <v>45439.806331018517</v>
      </c>
      <c r="AK1153">
        <v>1</v>
      </c>
      <c r="AL1153">
        <v>37.96</v>
      </c>
      <c r="AM1153">
        <v>6.84</v>
      </c>
      <c r="AN1153">
        <v>44.8</v>
      </c>
      <c r="AO1153" s="14" t="e">
        <f>VLOOKUP(PaquetesTramos_estados_1[[#This Row],[tienda_stock]],#REF!,2,0)</f>
        <v>#REF!</v>
      </c>
      <c r="AP1153" s="18">
        <v>1.0138888888888888</v>
      </c>
      <c r="AQ1153" s="19">
        <f>IF(PaquetesTramos_estados_1[[#This Row],[estado_paquete]]="Empaquetado","listo",PaquetesTramos_estados_1[[#This Row],[pagado]]+(PaquetesTramos_estados_1[[#This Row],[Lead Time]]-1))</f>
        <v>45439.820219907408</v>
      </c>
      <c r="AR1153" s="16" t="e">
        <f ca="1">IF(PaquetesTramos_estados_1[[#This Row],[estado_paquete]]="empaquetado","listo",TEXT((DAY(TODAY())-DAY(PaquetesTramos_estados_1[[#This Row],[pagado]])),"dd")&amp;" Dias")</f>
        <v>#VALUE!</v>
      </c>
      <c r="AS11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53" s="19" t="str">
        <f t="shared" si="17"/>
        <v>19:21</v>
      </c>
    </row>
    <row r="1154" spans="1:46" x14ac:dyDescent="0.25">
      <c r="A1154" s="14" t="s">
        <v>4623</v>
      </c>
      <c r="B1154" s="14" t="s">
        <v>17</v>
      </c>
      <c r="C1154" s="14" t="s">
        <v>288</v>
      </c>
      <c r="D1154" s="14" t="s">
        <v>1</v>
      </c>
      <c r="E1154" s="14" t="s">
        <v>1</v>
      </c>
      <c r="F1154" s="14" t="s">
        <v>19</v>
      </c>
      <c r="G1154" s="14" t="s">
        <v>175</v>
      </c>
      <c r="H1154" s="14" t="s">
        <v>288</v>
      </c>
      <c r="I1154" s="14" t="s">
        <v>288</v>
      </c>
      <c r="J1154" s="15">
        <v>45442</v>
      </c>
      <c r="K1154" s="14" t="s">
        <v>4624</v>
      </c>
      <c r="L1154" s="16">
        <v>45439.808738425927</v>
      </c>
      <c r="M1154" s="16"/>
      <c r="N1154" s="16"/>
      <c r="O1154" s="14" t="s">
        <v>288</v>
      </c>
      <c r="P1154" s="14" t="s">
        <v>288</v>
      </c>
      <c r="Q1154" s="14" t="s">
        <v>288</v>
      </c>
      <c r="R1154" s="14" t="s">
        <v>288</v>
      </c>
      <c r="S1154" s="14" t="s">
        <v>288</v>
      </c>
      <c r="T1154" s="14" t="s">
        <v>17</v>
      </c>
      <c r="U1154" s="14" t="s">
        <v>165</v>
      </c>
      <c r="V1154" s="14" t="s">
        <v>87</v>
      </c>
      <c r="W1154" s="14" t="s">
        <v>288</v>
      </c>
      <c r="X1154" s="14" t="s">
        <v>288</v>
      </c>
      <c r="Y1154" s="14" t="s">
        <v>288</v>
      </c>
      <c r="Z1154" s="14" t="s">
        <v>288</v>
      </c>
      <c r="AA1154" s="14" t="s">
        <v>7</v>
      </c>
      <c r="AB1154" s="14" t="s">
        <v>4625</v>
      </c>
      <c r="AC1154" s="14" t="s">
        <v>8</v>
      </c>
      <c r="AD1154" s="14" t="s">
        <v>27</v>
      </c>
      <c r="AE1154" s="14" t="s">
        <v>5</v>
      </c>
      <c r="AF1154" s="14" t="s">
        <v>290</v>
      </c>
      <c r="AG1154" s="14" t="s">
        <v>291</v>
      </c>
      <c r="AH1154" s="14" t="s">
        <v>4626</v>
      </c>
      <c r="AI1154">
        <v>9355277</v>
      </c>
      <c r="AJ1154" s="16">
        <v>45439.808738425927</v>
      </c>
      <c r="AK1154">
        <v>1</v>
      </c>
      <c r="AL1154">
        <v>139.75</v>
      </c>
      <c r="AM1154">
        <v>25.15</v>
      </c>
      <c r="AN1154">
        <v>164.9</v>
      </c>
      <c r="AO1154" s="14" t="e">
        <f>VLOOKUP(PaquetesTramos_estados_1[[#This Row],[tienda_stock]],#REF!,2,0)</f>
        <v>#REF!</v>
      </c>
      <c r="AP1154" s="18">
        <v>1.0138888888888888</v>
      </c>
      <c r="AQ1154" s="19">
        <f>IF(PaquetesTramos_estados_1[[#This Row],[estado_paquete]]="Empaquetado","listo",PaquetesTramos_estados_1[[#This Row],[pagado]]+(PaquetesTramos_estados_1[[#This Row],[Lead Time]]-1))</f>
        <v>45439.822627314818</v>
      </c>
      <c r="AR1154" s="16" t="e">
        <f ca="1">IF(PaquetesTramos_estados_1[[#This Row],[estado_paquete]]="empaquetado","listo",TEXT((DAY(TODAY())-DAY(PaquetesTramos_estados_1[[#This Row],[pagado]])),"dd")&amp;" Dias")</f>
        <v>#VALUE!</v>
      </c>
      <c r="AS11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54" s="19" t="str">
        <f t="shared" ref="AT1154:AT1217" si="18">TEXT(L1154,"HH:MM")</f>
        <v>19:24</v>
      </c>
    </row>
    <row r="1155" spans="1:46" x14ac:dyDescent="0.25">
      <c r="A1155" s="14" t="s">
        <v>4627</v>
      </c>
      <c r="B1155" s="14" t="s">
        <v>20</v>
      </c>
      <c r="C1155" s="14" t="s">
        <v>76</v>
      </c>
      <c r="D1155" s="14" t="s">
        <v>77</v>
      </c>
      <c r="E1155" s="14" t="s">
        <v>78</v>
      </c>
      <c r="F1155" s="14" t="s">
        <v>79</v>
      </c>
      <c r="G1155" s="14" t="s">
        <v>35</v>
      </c>
      <c r="H1155" s="14" t="s">
        <v>288</v>
      </c>
      <c r="I1155" s="14" t="s">
        <v>288</v>
      </c>
      <c r="J1155" s="15">
        <v>45444</v>
      </c>
      <c r="K1155" s="14" t="s">
        <v>4628</v>
      </c>
      <c r="L1155" s="16">
        <v>45439.840578703705</v>
      </c>
      <c r="M1155" s="16"/>
      <c r="N1155" s="16"/>
      <c r="O1155" s="14" t="s">
        <v>288</v>
      </c>
      <c r="P1155" s="14" t="s">
        <v>288</v>
      </c>
      <c r="Q1155" s="14" t="s">
        <v>288</v>
      </c>
      <c r="R1155" s="14" t="s">
        <v>288</v>
      </c>
      <c r="S1155" s="14" t="s">
        <v>288</v>
      </c>
      <c r="T1155" s="14" t="s">
        <v>20</v>
      </c>
      <c r="U1155" s="14" t="s">
        <v>5</v>
      </c>
      <c r="V1155" s="14" t="s">
        <v>6</v>
      </c>
      <c r="W1155" s="14" t="s">
        <v>76</v>
      </c>
      <c r="X1155" s="14" t="s">
        <v>77</v>
      </c>
      <c r="Y1155" s="14" t="s">
        <v>78</v>
      </c>
      <c r="Z1155" s="14" t="s">
        <v>79</v>
      </c>
      <c r="AA1155" s="14" t="s">
        <v>7</v>
      </c>
      <c r="AB1155" s="14" t="s">
        <v>4629</v>
      </c>
      <c r="AC1155" s="14" t="s">
        <v>8</v>
      </c>
      <c r="AD1155" s="14" t="s">
        <v>10</v>
      </c>
      <c r="AE1155" s="14" t="s">
        <v>76</v>
      </c>
      <c r="AF1155" s="14" t="s">
        <v>295</v>
      </c>
      <c r="AG1155" s="14" t="s">
        <v>291</v>
      </c>
      <c r="AH1155" s="14" t="s">
        <v>4630</v>
      </c>
      <c r="AI1155">
        <v>73494541</v>
      </c>
      <c r="AJ1155" s="16">
        <v>45439.840578703705</v>
      </c>
      <c r="AK1155">
        <v>1</v>
      </c>
      <c r="AL1155">
        <v>172.3</v>
      </c>
      <c r="AM1155">
        <v>0</v>
      </c>
      <c r="AN1155">
        <v>172.3</v>
      </c>
      <c r="AO1155" s="14" t="e">
        <f>VLOOKUP(PaquetesTramos_estados_1[[#This Row],[tienda_stock]],#REF!,2,0)</f>
        <v>#REF!</v>
      </c>
      <c r="AP1155" s="18">
        <v>1.0138888888888888</v>
      </c>
      <c r="AQ1155" s="19">
        <f>IF(PaquetesTramos_estados_1[[#This Row],[estado_paquete]]="Empaquetado","listo",PaquetesTramos_estados_1[[#This Row],[pagado]]+(PaquetesTramos_estados_1[[#This Row],[Lead Time]]-1))</f>
        <v>45439.854467592595</v>
      </c>
      <c r="AR1155" s="16" t="e">
        <f ca="1">IF(PaquetesTramos_estados_1[[#This Row],[estado_paquete]]="empaquetado","listo",TEXT((DAY(TODAY())-DAY(PaquetesTramos_estados_1[[#This Row],[pagado]])),"dd")&amp;" Dias")</f>
        <v>#VALUE!</v>
      </c>
      <c r="AS115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55" s="19" t="str">
        <f t="shared" si="18"/>
        <v>20:10</v>
      </c>
    </row>
    <row r="1156" spans="1:46" x14ac:dyDescent="0.25">
      <c r="A1156" s="14" t="s">
        <v>4631</v>
      </c>
      <c r="B1156" s="14" t="s">
        <v>292</v>
      </c>
      <c r="C1156" s="14" t="s">
        <v>114</v>
      </c>
      <c r="D1156" s="14" t="s">
        <v>115</v>
      </c>
      <c r="E1156" s="14" t="s">
        <v>116</v>
      </c>
      <c r="F1156" s="14" t="s">
        <v>117</v>
      </c>
      <c r="G1156" s="14" t="s">
        <v>35</v>
      </c>
      <c r="H1156" s="14" t="s">
        <v>288</v>
      </c>
      <c r="I1156" s="14" t="s">
        <v>288</v>
      </c>
      <c r="J1156" s="15">
        <v>45444</v>
      </c>
      <c r="K1156" s="14" t="s">
        <v>4632</v>
      </c>
      <c r="L1156" s="16">
        <v>45439.637974537036</v>
      </c>
      <c r="M1156" s="16">
        <v>45440.209328703706</v>
      </c>
      <c r="N1156" s="16"/>
      <c r="O1156" s="14" t="s">
        <v>288</v>
      </c>
      <c r="P1156" s="14" t="s">
        <v>288</v>
      </c>
      <c r="Q1156" s="14" t="s">
        <v>288</v>
      </c>
      <c r="R1156" s="14" t="s">
        <v>288</v>
      </c>
      <c r="S1156" s="14" t="s">
        <v>288</v>
      </c>
      <c r="T1156" s="14" t="s">
        <v>292</v>
      </c>
      <c r="U1156" s="14" t="s">
        <v>5</v>
      </c>
      <c r="V1156" s="14" t="s">
        <v>6</v>
      </c>
      <c r="W1156" s="14" t="s">
        <v>114</v>
      </c>
      <c r="X1156" s="14" t="s">
        <v>115</v>
      </c>
      <c r="Y1156" s="14" t="s">
        <v>116</v>
      </c>
      <c r="Z1156" s="14" t="s">
        <v>117</v>
      </c>
      <c r="AA1156" s="14" t="s">
        <v>56</v>
      </c>
      <c r="AB1156" s="14" t="s">
        <v>4633</v>
      </c>
      <c r="AC1156" s="14" t="s">
        <v>8</v>
      </c>
      <c r="AD1156" s="14" t="s">
        <v>32</v>
      </c>
      <c r="AE1156" s="14" t="s">
        <v>5</v>
      </c>
      <c r="AF1156" s="14" t="s">
        <v>290</v>
      </c>
      <c r="AG1156" s="14" t="s">
        <v>291</v>
      </c>
      <c r="AH1156" s="14" t="s">
        <v>4634</v>
      </c>
      <c r="AI1156">
        <v>43427438</v>
      </c>
      <c r="AJ1156" s="16">
        <v>45439.637974537036</v>
      </c>
      <c r="AK1156">
        <v>3</v>
      </c>
      <c r="AL1156">
        <v>195.84</v>
      </c>
      <c r="AM1156">
        <v>35.26</v>
      </c>
      <c r="AN1156">
        <v>231.1</v>
      </c>
      <c r="AO1156" s="14" t="e">
        <f>VLOOKUP(PaquetesTramos_estados_1[[#This Row],[tienda_stock]],#REF!,2,0)</f>
        <v>#REF!</v>
      </c>
      <c r="AP1156" s="18">
        <v>1.0138888888888888</v>
      </c>
      <c r="AQ1156" s="19" t="str">
        <f>IF(PaquetesTramos_estados_1[[#This Row],[estado_paquete]]="Empaquetado","listo",PaquetesTramos_estados_1[[#This Row],[pagado]]+(PaquetesTramos_estados_1[[#This Row],[Lead Time]]-1))</f>
        <v>listo</v>
      </c>
      <c r="AR1156" s="16" t="str">
        <f ca="1">IF(PaquetesTramos_estados_1[[#This Row],[estado_paquete]]="empaquetado","listo",TEXT((DAY(TODAY())-DAY(PaquetesTramos_estados_1[[#This Row],[pagado]])),"dd")&amp;" Dias")</f>
        <v>listo</v>
      </c>
      <c r="AS1156" s="14" t="str">
        <f ca="1">IF(PaquetesTramos_estados_1[[#This Row],[estado_paquete]]="Empaquetado","listo",IF(NOW()&lt;PaquetesTramos_estados_1[[#This Row],[TimeLimite]],"Dentro de Tiempo","Fuera de Tiempo"))</f>
        <v>listo</v>
      </c>
      <c r="AT1156" s="19" t="str">
        <f t="shared" si="18"/>
        <v>15:18</v>
      </c>
    </row>
    <row r="1157" spans="1:46" x14ac:dyDescent="0.25">
      <c r="A1157" s="14" t="s">
        <v>4635</v>
      </c>
      <c r="B1157" s="14" t="s">
        <v>20</v>
      </c>
      <c r="C1157" s="14" t="s">
        <v>288</v>
      </c>
      <c r="D1157" s="14" t="s">
        <v>69</v>
      </c>
      <c r="E1157" s="14" t="s">
        <v>70</v>
      </c>
      <c r="F1157" s="14" t="s">
        <v>313</v>
      </c>
      <c r="G1157" s="14" t="s">
        <v>494</v>
      </c>
      <c r="H1157" s="14" t="s">
        <v>288</v>
      </c>
      <c r="I1157" s="14" t="s">
        <v>288</v>
      </c>
      <c r="J1157" s="15">
        <v>45442</v>
      </c>
      <c r="K1157" s="14" t="s">
        <v>4636</v>
      </c>
      <c r="L1157" s="16">
        <v>45439.889085648145</v>
      </c>
      <c r="M1157" s="16"/>
      <c r="N1157" s="16"/>
      <c r="O1157" s="14" t="s">
        <v>288</v>
      </c>
      <c r="P1157" s="14" t="s">
        <v>288</v>
      </c>
      <c r="Q1157" s="14" t="s">
        <v>288</v>
      </c>
      <c r="R1157" s="14" t="s">
        <v>288</v>
      </c>
      <c r="S1157" s="14" t="s">
        <v>288</v>
      </c>
      <c r="T1157" s="14" t="s">
        <v>20</v>
      </c>
      <c r="U1157" s="14" t="s">
        <v>5</v>
      </c>
      <c r="V1157" s="14" t="s">
        <v>87</v>
      </c>
      <c r="W1157" s="14" t="s">
        <v>288</v>
      </c>
      <c r="X1157" s="14" t="s">
        <v>288</v>
      </c>
      <c r="Y1157" s="14" t="s">
        <v>288</v>
      </c>
      <c r="Z1157" s="14" t="s">
        <v>288</v>
      </c>
      <c r="AA1157" s="14" t="s">
        <v>7</v>
      </c>
      <c r="AB1157" s="14" t="s">
        <v>4637</v>
      </c>
      <c r="AC1157" s="14" t="s">
        <v>8</v>
      </c>
      <c r="AD1157" s="14" t="s">
        <v>32</v>
      </c>
      <c r="AE1157" s="14" t="s">
        <v>5</v>
      </c>
      <c r="AF1157" s="14" t="s">
        <v>290</v>
      </c>
      <c r="AG1157" s="14" t="s">
        <v>291</v>
      </c>
      <c r="AH1157" s="14" t="s">
        <v>2100</v>
      </c>
      <c r="AI1157">
        <v>90242482</v>
      </c>
      <c r="AJ1157" s="16">
        <v>45439.889085648145</v>
      </c>
      <c r="AK1157">
        <v>3</v>
      </c>
      <c r="AL1157">
        <v>337.88</v>
      </c>
      <c r="AM1157">
        <v>60.82</v>
      </c>
      <c r="AN1157">
        <v>398.7</v>
      </c>
      <c r="AO1157" s="14" t="e">
        <f>VLOOKUP(PaquetesTramos_estados_1[[#This Row],[tienda_stock]],#REF!,2,0)</f>
        <v>#REF!</v>
      </c>
      <c r="AP1157" s="18">
        <v>1.0138888888888888</v>
      </c>
      <c r="AQ1157" s="19">
        <f>IF(PaquetesTramos_estados_1[[#This Row],[estado_paquete]]="Empaquetado","listo",PaquetesTramos_estados_1[[#This Row],[pagado]]+(PaquetesTramos_estados_1[[#This Row],[Lead Time]]-1))</f>
        <v>45439.902974537035</v>
      </c>
      <c r="AR1157" s="16" t="e">
        <f ca="1">IF(PaquetesTramos_estados_1[[#This Row],[estado_paquete]]="empaquetado","listo",TEXT((DAY(TODAY())-DAY(PaquetesTramos_estados_1[[#This Row],[pagado]])),"dd")&amp;" Dias")</f>
        <v>#VALUE!</v>
      </c>
      <c r="AS11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57" s="19" t="str">
        <f t="shared" si="18"/>
        <v>21:20</v>
      </c>
    </row>
    <row r="1158" spans="1:46" x14ac:dyDescent="0.25">
      <c r="A1158" s="14" t="s">
        <v>4638</v>
      </c>
      <c r="B1158" s="14" t="s">
        <v>292</v>
      </c>
      <c r="C1158" s="14" t="s">
        <v>11</v>
      </c>
      <c r="D1158" s="14" t="s">
        <v>1</v>
      </c>
      <c r="E1158" s="14" t="s">
        <v>1</v>
      </c>
      <c r="F1158" s="14" t="s">
        <v>2</v>
      </c>
      <c r="G1158" s="14" t="s">
        <v>399</v>
      </c>
      <c r="H1158" s="14" t="s">
        <v>288</v>
      </c>
      <c r="I1158" s="14" t="s">
        <v>288</v>
      </c>
      <c r="J1158" s="15">
        <v>45440</v>
      </c>
      <c r="K1158" s="14" t="s">
        <v>4639</v>
      </c>
      <c r="L1158" s="16">
        <v>45439.907187500001</v>
      </c>
      <c r="M1158" s="16">
        <v>45440.16883101852</v>
      </c>
      <c r="N1158" s="16"/>
      <c r="O1158" s="14" t="s">
        <v>288</v>
      </c>
      <c r="P1158" s="14" t="s">
        <v>288</v>
      </c>
      <c r="Q1158" s="14" t="s">
        <v>288</v>
      </c>
      <c r="R1158" s="14" t="s">
        <v>288</v>
      </c>
      <c r="S1158" s="14" t="s">
        <v>288</v>
      </c>
      <c r="T1158" s="14" t="s">
        <v>292</v>
      </c>
      <c r="U1158" s="14" t="s">
        <v>5</v>
      </c>
      <c r="V1158" s="14" t="s">
        <v>6</v>
      </c>
      <c r="W1158" s="14" t="s">
        <v>11</v>
      </c>
      <c r="X1158" s="14" t="s">
        <v>1</v>
      </c>
      <c r="Y1158" s="14" t="s">
        <v>1</v>
      </c>
      <c r="Z1158" s="14" t="s">
        <v>2</v>
      </c>
      <c r="AA1158" s="14" t="s">
        <v>7</v>
      </c>
      <c r="AB1158" s="14" t="s">
        <v>4640</v>
      </c>
      <c r="AC1158" s="14" t="s">
        <v>8</v>
      </c>
      <c r="AD1158" s="14" t="s">
        <v>9</v>
      </c>
      <c r="AE1158" s="14" t="s">
        <v>11</v>
      </c>
      <c r="AF1158" s="14" t="s">
        <v>290</v>
      </c>
      <c r="AG1158" s="14" t="s">
        <v>291</v>
      </c>
      <c r="AH1158" s="14" t="s">
        <v>4641</v>
      </c>
      <c r="AI1158">
        <v>10545706</v>
      </c>
      <c r="AJ1158" s="16">
        <v>45439.907187500001</v>
      </c>
      <c r="AK1158">
        <v>1</v>
      </c>
      <c r="AL1158">
        <v>86.27</v>
      </c>
      <c r="AM1158">
        <v>15.53</v>
      </c>
      <c r="AN1158">
        <v>101.8</v>
      </c>
      <c r="AO1158" s="14" t="e">
        <f>VLOOKUP(PaquetesTramos_estados_1[[#This Row],[tienda_stock]],#REF!,2,0)</f>
        <v>#REF!</v>
      </c>
      <c r="AP1158" s="18">
        <v>1.0138888888888888</v>
      </c>
      <c r="AQ1158" s="19" t="str">
        <f>IF(PaquetesTramos_estados_1[[#This Row],[estado_paquete]]="Empaquetado","listo",PaquetesTramos_estados_1[[#This Row],[pagado]]+(PaquetesTramos_estados_1[[#This Row],[Lead Time]]-1))</f>
        <v>listo</v>
      </c>
      <c r="AR1158" s="16" t="str">
        <f ca="1">IF(PaquetesTramos_estados_1[[#This Row],[estado_paquete]]="empaquetado","listo",TEXT((DAY(TODAY())-DAY(PaquetesTramos_estados_1[[#This Row],[pagado]])),"dd")&amp;" Dias")</f>
        <v>listo</v>
      </c>
      <c r="AS1158" s="14" t="str">
        <f ca="1">IF(PaquetesTramos_estados_1[[#This Row],[estado_paquete]]="Empaquetado","listo",IF(NOW()&lt;PaquetesTramos_estados_1[[#This Row],[TimeLimite]],"Dentro de Tiempo","Fuera de Tiempo"))</f>
        <v>listo</v>
      </c>
      <c r="AT1158" s="19" t="str">
        <f t="shared" si="18"/>
        <v>21:46</v>
      </c>
    </row>
    <row r="1159" spans="1:46" x14ac:dyDescent="0.25">
      <c r="A1159" s="14" t="s">
        <v>4642</v>
      </c>
      <c r="B1159" s="14" t="s">
        <v>17</v>
      </c>
      <c r="C1159" s="14" t="s">
        <v>33</v>
      </c>
      <c r="D1159" s="14" t="s">
        <v>29</v>
      </c>
      <c r="E1159" s="14" t="s">
        <v>29</v>
      </c>
      <c r="F1159" s="14" t="s">
        <v>29</v>
      </c>
      <c r="G1159" s="14" t="s">
        <v>30</v>
      </c>
      <c r="H1159" s="14" t="s">
        <v>288</v>
      </c>
      <c r="I1159" s="14" t="s">
        <v>288</v>
      </c>
      <c r="J1159" s="15">
        <v>45448</v>
      </c>
      <c r="K1159" s="14" t="s">
        <v>4643</v>
      </c>
      <c r="L1159" s="16">
        <v>45439.988298611112</v>
      </c>
      <c r="M1159" s="16"/>
      <c r="N1159" s="16"/>
      <c r="O1159" s="14" t="s">
        <v>288</v>
      </c>
      <c r="P1159" s="14" t="s">
        <v>288</v>
      </c>
      <c r="Q1159" s="14" t="s">
        <v>288</v>
      </c>
      <c r="R1159" s="14" t="s">
        <v>288</v>
      </c>
      <c r="S1159" s="14" t="s">
        <v>288</v>
      </c>
      <c r="T1159" s="14" t="s">
        <v>17</v>
      </c>
      <c r="U1159" s="14" t="s">
        <v>305</v>
      </c>
      <c r="V1159" s="14" t="s">
        <v>6</v>
      </c>
      <c r="W1159" s="14" t="s">
        <v>33</v>
      </c>
      <c r="X1159" s="14" t="s">
        <v>29</v>
      </c>
      <c r="Y1159" s="14" t="s">
        <v>29</v>
      </c>
      <c r="Z1159" s="14" t="s">
        <v>29</v>
      </c>
      <c r="AA1159" s="14" t="s">
        <v>7</v>
      </c>
      <c r="AB1159" s="14" t="s">
        <v>4644</v>
      </c>
      <c r="AC1159" s="14" t="s">
        <v>8</v>
      </c>
      <c r="AD1159" s="14" t="s">
        <v>27</v>
      </c>
      <c r="AE1159" s="14" t="s">
        <v>5</v>
      </c>
      <c r="AF1159" s="14" t="s">
        <v>290</v>
      </c>
      <c r="AG1159" s="14" t="s">
        <v>291</v>
      </c>
      <c r="AH1159" s="14" t="s">
        <v>4645</v>
      </c>
      <c r="AI1159">
        <v>72302625</v>
      </c>
      <c r="AJ1159" s="16">
        <v>45439.988298611112</v>
      </c>
      <c r="AK1159">
        <v>2</v>
      </c>
      <c r="AL1159">
        <v>92.88</v>
      </c>
      <c r="AM1159">
        <v>16.72</v>
      </c>
      <c r="AN1159">
        <v>109.6</v>
      </c>
      <c r="AO1159" s="14" t="e">
        <f>VLOOKUP(PaquetesTramos_estados_1[[#This Row],[tienda_stock]],#REF!,2,0)</f>
        <v>#REF!</v>
      </c>
      <c r="AP1159" s="18">
        <v>1.0138888888888888</v>
      </c>
      <c r="AQ1159" s="19">
        <f>IF(PaquetesTramos_estados_1[[#This Row],[estado_paquete]]="Empaquetado","listo",PaquetesTramos_estados_1[[#This Row],[pagado]]+(PaquetesTramos_estados_1[[#This Row],[Lead Time]]-1))</f>
        <v>45440.002187500002</v>
      </c>
      <c r="AR1159" s="16" t="e">
        <f ca="1">IF(PaquetesTramos_estados_1[[#This Row],[estado_paquete]]="empaquetado","listo",TEXT((DAY(TODAY())-DAY(PaquetesTramos_estados_1[[#This Row],[pagado]])),"dd")&amp;" Dias")</f>
        <v>#VALUE!</v>
      </c>
      <c r="AS11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59" s="19" t="str">
        <f t="shared" si="18"/>
        <v>23:43</v>
      </c>
    </row>
    <row r="1160" spans="1:46" x14ac:dyDescent="0.25">
      <c r="A1160" s="14" t="s">
        <v>4689</v>
      </c>
      <c r="B1160" s="14" t="s">
        <v>292</v>
      </c>
      <c r="C1160" s="14" t="s">
        <v>47</v>
      </c>
      <c r="D1160" s="14" t="s">
        <v>1</v>
      </c>
      <c r="E1160" s="14" t="s">
        <v>1</v>
      </c>
      <c r="F1160" s="14" t="s">
        <v>48</v>
      </c>
      <c r="G1160" s="14" t="s">
        <v>399</v>
      </c>
      <c r="H1160" s="14" t="s">
        <v>288</v>
      </c>
      <c r="I1160" s="14" t="s">
        <v>288</v>
      </c>
      <c r="J1160" s="15">
        <v>45441</v>
      </c>
      <c r="K1160" s="14" t="s">
        <v>4690</v>
      </c>
      <c r="L1160" s="16">
        <v>45440.00509259259</v>
      </c>
      <c r="M1160" s="16">
        <v>45440.196736111109</v>
      </c>
      <c r="N1160" s="16"/>
      <c r="O1160" s="14" t="s">
        <v>288</v>
      </c>
      <c r="P1160" s="14" t="s">
        <v>288</v>
      </c>
      <c r="Q1160" s="14" t="s">
        <v>288</v>
      </c>
      <c r="R1160" s="14" t="s">
        <v>288</v>
      </c>
      <c r="S1160" s="14" t="s">
        <v>288</v>
      </c>
      <c r="T1160" s="14" t="s">
        <v>292</v>
      </c>
      <c r="U1160" s="14" t="s">
        <v>5</v>
      </c>
      <c r="V1160" s="14" t="s">
        <v>6</v>
      </c>
      <c r="W1160" s="14" t="s">
        <v>47</v>
      </c>
      <c r="X1160" s="14" t="s">
        <v>1</v>
      </c>
      <c r="Y1160" s="14" t="s">
        <v>1</v>
      </c>
      <c r="Z1160" s="14" t="s">
        <v>48</v>
      </c>
      <c r="AA1160" s="14" t="s">
        <v>7</v>
      </c>
      <c r="AB1160" s="14" t="s">
        <v>4691</v>
      </c>
      <c r="AC1160" s="14" t="s">
        <v>8</v>
      </c>
      <c r="AD1160" s="14" t="s">
        <v>88</v>
      </c>
      <c r="AE1160" s="14" t="s">
        <v>5</v>
      </c>
      <c r="AF1160" s="14" t="s">
        <v>290</v>
      </c>
      <c r="AG1160" s="14" t="s">
        <v>291</v>
      </c>
      <c r="AH1160" s="14" t="s">
        <v>4692</v>
      </c>
      <c r="AI1160">
        <v>8406043</v>
      </c>
      <c r="AJ1160" s="16">
        <v>45440.00509259259</v>
      </c>
      <c r="AK1160">
        <v>2</v>
      </c>
      <c r="AL1160">
        <v>94.66</v>
      </c>
      <c r="AM1160">
        <v>17.04</v>
      </c>
      <c r="AN1160">
        <v>111.7</v>
      </c>
      <c r="AO1160" s="14" t="e">
        <f>VLOOKUP(PaquetesTramos_estados_1[[#This Row],[tienda_stock]],#REF!,2,0)</f>
        <v>#REF!</v>
      </c>
      <c r="AP1160" s="18">
        <v>1.0138888888888888</v>
      </c>
      <c r="AQ1160" s="19" t="str">
        <f>IF(PaquetesTramos_estados_1[[#This Row],[estado_paquete]]="Empaquetado","listo",PaquetesTramos_estados_1[[#This Row],[pagado]]+(PaquetesTramos_estados_1[[#This Row],[Lead Time]]-1))</f>
        <v>listo</v>
      </c>
      <c r="AR1160" s="16" t="str">
        <f ca="1">IF(PaquetesTramos_estados_1[[#This Row],[estado_paquete]]="empaquetado","listo",TEXT((DAY(TODAY())-DAY(PaquetesTramos_estados_1[[#This Row],[pagado]])),"dd")&amp;" Dias")</f>
        <v>listo</v>
      </c>
      <c r="AS1160" s="14" t="str">
        <f ca="1">IF(PaquetesTramos_estados_1[[#This Row],[estado_paquete]]="Empaquetado","listo",IF(NOW()&lt;PaquetesTramos_estados_1[[#This Row],[TimeLimite]],"Dentro de Tiempo","Fuera de Tiempo"))</f>
        <v>listo</v>
      </c>
      <c r="AT1160" s="19" t="str">
        <f t="shared" si="18"/>
        <v>00:07</v>
      </c>
    </row>
    <row r="1161" spans="1:46" x14ac:dyDescent="0.25">
      <c r="A1161" s="14" t="s">
        <v>4693</v>
      </c>
      <c r="B1161" s="14" t="s">
        <v>17</v>
      </c>
      <c r="C1161" s="14" t="s">
        <v>288</v>
      </c>
      <c r="D1161" s="14" t="s">
        <v>73</v>
      </c>
      <c r="E1161" s="14" t="s">
        <v>74</v>
      </c>
      <c r="F1161" s="14" t="s">
        <v>74</v>
      </c>
      <c r="G1161" s="14" t="s">
        <v>30</v>
      </c>
      <c r="H1161" s="14" t="s">
        <v>288</v>
      </c>
      <c r="I1161" s="14" t="s">
        <v>288</v>
      </c>
      <c r="J1161" s="15">
        <v>45442</v>
      </c>
      <c r="K1161" s="14" t="s">
        <v>4694</v>
      </c>
      <c r="L1161" s="16">
        <v>45440.230486111112</v>
      </c>
      <c r="M1161" s="16"/>
      <c r="N1161" s="16"/>
      <c r="O1161" s="14" t="s">
        <v>288</v>
      </c>
      <c r="P1161" s="14" t="s">
        <v>288</v>
      </c>
      <c r="Q1161" s="14" t="s">
        <v>288</v>
      </c>
      <c r="R1161" s="14" t="s">
        <v>288</v>
      </c>
      <c r="S1161" s="14" t="s">
        <v>288</v>
      </c>
      <c r="T1161" s="14" t="s">
        <v>17</v>
      </c>
      <c r="U1161" s="14" t="s">
        <v>5</v>
      </c>
      <c r="V1161" s="14" t="s">
        <v>87</v>
      </c>
      <c r="W1161" s="14" t="s">
        <v>288</v>
      </c>
      <c r="X1161" s="14" t="s">
        <v>288</v>
      </c>
      <c r="Y1161" s="14" t="s">
        <v>288</v>
      </c>
      <c r="Z1161" s="14" t="s">
        <v>288</v>
      </c>
      <c r="AA1161" s="14" t="s">
        <v>56</v>
      </c>
      <c r="AB1161" s="14" t="s">
        <v>4695</v>
      </c>
      <c r="AC1161" s="14" t="s">
        <v>8</v>
      </c>
      <c r="AD1161" s="14" t="s">
        <v>27</v>
      </c>
      <c r="AE1161" s="14" t="s">
        <v>5</v>
      </c>
      <c r="AF1161" s="14" t="s">
        <v>290</v>
      </c>
      <c r="AG1161" s="14" t="s">
        <v>291</v>
      </c>
      <c r="AH1161" s="14" t="s">
        <v>4696</v>
      </c>
      <c r="AI1161">
        <v>73318046</v>
      </c>
      <c r="AJ1161" s="16">
        <v>45440.230486111112</v>
      </c>
      <c r="AK1161">
        <v>2</v>
      </c>
      <c r="AL1161">
        <v>123.48</v>
      </c>
      <c r="AM1161">
        <v>22.22</v>
      </c>
      <c r="AN1161">
        <v>145.69999999999999</v>
      </c>
      <c r="AO1161" s="14" t="e">
        <f>VLOOKUP(PaquetesTramos_estados_1[[#This Row],[tienda_stock]],#REF!,2,0)</f>
        <v>#REF!</v>
      </c>
      <c r="AP1161" s="18">
        <v>1.0138888888888888</v>
      </c>
      <c r="AQ1161" s="19">
        <f>IF(PaquetesTramos_estados_1[[#This Row],[estado_paquete]]="Empaquetado","listo",PaquetesTramos_estados_1[[#This Row],[pagado]]+(PaquetesTramos_estados_1[[#This Row],[Lead Time]]-1))</f>
        <v>45440.244375000002</v>
      </c>
      <c r="AR1161" s="16" t="e">
        <f ca="1">IF(PaquetesTramos_estados_1[[#This Row],[estado_paquete]]="empaquetado","listo",TEXT((DAY(TODAY())-DAY(PaquetesTramos_estados_1[[#This Row],[pagado]])),"dd")&amp;" Dias")</f>
        <v>#VALUE!</v>
      </c>
      <c r="AS11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61" s="19" t="str">
        <f t="shared" si="18"/>
        <v>05:31</v>
      </c>
    </row>
    <row r="1162" spans="1:46" x14ac:dyDescent="0.25">
      <c r="A1162" s="14" t="s">
        <v>5406</v>
      </c>
      <c r="B1162" s="14" t="s">
        <v>292</v>
      </c>
      <c r="C1162" s="14" t="s">
        <v>130</v>
      </c>
      <c r="D1162" s="14" t="s">
        <v>96</v>
      </c>
      <c r="E1162" s="14" t="s">
        <v>131</v>
      </c>
      <c r="F1162" s="14" t="s">
        <v>131</v>
      </c>
      <c r="G1162" s="14" t="s">
        <v>35</v>
      </c>
      <c r="H1162" s="14" t="s">
        <v>288</v>
      </c>
      <c r="I1162" s="14" t="s">
        <v>288</v>
      </c>
      <c r="J1162" s="15">
        <v>45447</v>
      </c>
      <c r="K1162" s="14" t="s">
        <v>5407</v>
      </c>
      <c r="L1162" s="16">
        <v>45439.498356481483</v>
      </c>
      <c r="M1162" s="16">
        <v>45439.725624999999</v>
      </c>
      <c r="N1162" s="16"/>
      <c r="O1162" s="14" t="s">
        <v>288</v>
      </c>
      <c r="P1162" s="14" t="s">
        <v>288</v>
      </c>
      <c r="Q1162" s="14" t="s">
        <v>288</v>
      </c>
      <c r="R1162" s="14" t="s">
        <v>288</v>
      </c>
      <c r="S1162" s="14" t="s">
        <v>288</v>
      </c>
      <c r="T1162" s="14" t="s">
        <v>292</v>
      </c>
      <c r="U1162" s="14" t="s">
        <v>5</v>
      </c>
      <c r="V1162" s="14" t="s">
        <v>6</v>
      </c>
      <c r="W1162" s="14" t="s">
        <v>130</v>
      </c>
      <c r="X1162" s="14" t="s">
        <v>96</v>
      </c>
      <c r="Y1162" s="14" t="s">
        <v>131</v>
      </c>
      <c r="Z1162" s="14" t="s">
        <v>131</v>
      </c>
      <c r="AA1162" s="14" t="s">
        <v>7</v>
      </c>
      <c r="AB1162" s="14" t="s">
        <v>5408</v>
      </c>
      <c r="AC1162" s="14" t="s">
        <v>8</v>
      </c>
      <c r="AD1162" s="14" t="s">
        <v>9</v>
      </c>
      <c r="AE1162" s="14" t="s">
        <v>130</v>
      </c>
      <c r="AF1162" s="14" t="s">
        <v>296</v>
      </c>
      <c r="AG1162" s="14" t="s">
        <v>291</v>
      </c>
      <c r="AH1162" s="14" t="s">
        <v>5409</v>
      </c>
      <c r="AI1162">
        <v>75746522</v>
      </c>
      <c r="AJ1162" s="16">
        <v>45439.498356481483</v>
      </c>
      <c r="AK1162">
        <v>1</v>
      </c>
      <c r="AL1162">
        <v>253.9</v>
      </c>
      <c r="AM1162">
        <v>0</v>
      </c>
      <c r="AN1162">
        <v>253.9</v>
      </c>
      <c r="AO1162" s="14" t="e">
        <f>VLOOKUP(PaquetesTramos_estados_1[[#This Row],[tienda_stock]],#REF!,2,0)</f>
        <v>#REF!</v>
      </c>
      <c r="AP1162" s="18">
        <v>1.0138888888888888</v>
      </c>
      <c r="AQ1162" s="19" t="str">
        <f>IF(PaquetesTramos_estados_1[[#This Row],[estado_paquete]]="Empaquetado","listo",PaquetesTramos_estados_1[[#This Row],[pagado]]+(PaquetesTramos_estados_1[[#This Row],[Lead Time]]-1))</f>
        <v>listo</v>
      </c>
      <c r="AR1162" s="16" t="str">
        <f ca="1">IF(PaquetesTramos_estados_1[[#This Row],[estado_paquete]]="empaquetado","listo",TEXT((DAY(TODAY())-DAY(PaquetesTramos_estados_1[[#This Row],[pagado]])),"dd")&amp;" Dias")</f>
        <v>listo</v>
      </c>
      <c r="AS1162" s="14" t="str">
        <f ca="1">IF(PaquetesTramos_estados_1[[#This Row],[estado_paquete]]="Empaquetado","listo",IF(NOW()&lt;PaquetesTramos_estados_1[[#This Row],[TimeLimite]],"Dentro de Tiempo","Fuera de Tiempo"))</f>
        <v>listo</v>
      </c>
      <c r="AT1162" s="19" t="str">
        <f t="shared" si="18"/>
        <v>11:57</v>
      </c>
    </row>
    <row r="1163" spans="1:46" x14ac:dyDescent="0.25">
      <c r="A1163" s="14" t="s">
        <v>5410</v>
      </c>
      <c r="B1163" s="14" t="s">
        <v>292</v>
      </c>
      <c r="C1163" s="14" t="s">
        <v>39</v>
      </c>
      <c r="D1163" s="14" t="s">
        <v>40</v>
      </c>
      <c r="E1163" s="14" t="s">
        <v>40</v>
      </c>
      <c r="F1163" s="14" t="s">
        <v>40</v>
      </c>
      <c r="G1163" s="14" t="s">
        <v>30</v>
      </c>
      <c r="H1163" s="14" t="s">
        <v>5411</v>
      </c>
      <c r="I1163" s="14" t="s">
        <v>288</v>
      </c>
      <c r="J1163" s="15">
        <v>45446</v>
      </c>
      <c r="K1163" s="14" t="s">
        <v>5412</v>
      </c>
      <c r="L1163" s="16">
        <v>45439.555486111109</v>
      </c>
      <c r="M1163" s="16">
        <v>45439.655138888891</v>
      </c>
      <c r="N1163" s="16"/>
      <c r="O1163" s="14" t="s">
        <v>288</v>
      </c>
      <c r="P1163" s="14" t="s">
        <v>288</v>
      </c>
      <c r="Q1163" s="14" t="s">
        <v>288</v>
      </c>
      <c r="R1163" s="14" t="s">
        <v>288</v>
      </c>
      <c r="S1163" s="14" t="s">
        <v>288</v>
      </c>
      <c r="T1163" s="14" t="s">
        <v>292</v>
      </c>
      <c r="U1163" s="14" t="s">
        <v>544</v>
      </c>
      <c r="V1163" s="14" t="s">
        <v>6</v>
      </c>
      <c r="W1163" s="14" t="s">
        <v>39</v>
      </c>
      <c r="X1163" s="14" t="s">
        <v>40</v>
      </c>
      <c r="Y1163" s="14" t="s">
        <v>40</v>
      </c>
      <c r="Z1163" s="14" t="s">
        <v>40</v>
      </c>
      <c r="AA1163" s="14" t="s">
        <v>7</v>
      </c>
      <c r="AB1163" s="14" t="s">
        <v>5413</v>
      </c>
      <c r="AC1163" s="14" t="s">
        <v>8</v>
      </c>
      <c r="AD1163" s="14" t="s">
        <v>9</v>
      </c>
      <c r="AE1163" s="14" t="s">
        <v>39</v>
      </c>
      <c r="AF1163" s="14" t="s">
        <v>290</v>
      </c>
      <c r="AG1163" s="14" t="s">
        <v>291</v>
      </c>
      <c r="AH1163" s="14" t="s">
        <v>5414</v>
      </c>
      <c r="AI1163">
        <v>41018152</v>
      </c>
      <c r="AJ1163" s="16">
        <v>45439.555486111109</v>
      </c>
      <c r="AK1163">
        <v>1</v>
      </c>
      <c r="AL1163">
        <v>46.44</v>
      </c>
      <c r="AM1163">
        <v>8.36</v>
      </c>
      <c r="AN1163">
        <v>54.8</v>
      </c>
      <c r="AO1163" s="14" t="e">
        <f>VLOOKUP(PaquetesTramos_estados_1[[#This Row],[tienda_stock]],#REF!,2,0)</f>
        <v>#REF!</v>
      </c>
      <c r="AP1163" s="18">
        <v>1.0138888888888888</v>
      </c>
      <c r="AQ1163" s="19" t="str">
        <f>IF(PaquetesTramos_estados_1[[#This Row],[estado_paquete]]="Empaquetado","listo",PaquetesTramos_estados_1[[#This Row],[pagado]]+(PaquetesTramos_estados_1[[#This Row],[Lead Time]]-1))</f>
        <v>listo</v>
      </c>
      <c r="AR1163" s="16" t="str">
        <f ca="1">IF(PaquetesTramos_estados_1[[#This Row],[estado_paquete]]="empaquetado","listo",TEXT((DAY(TODAY())-DAY(PaquetesTramos_estados_1[[#This Row],[pagado]])),"dd")&amp;" Dias")</f>
        <v>listo</v>
      </c>
      <c r="AS1163" s="14" t="str">
        <f ca="1">IF(PaquetesTramos_estados_1[[#This Row],[estado_paquete]]="Empaquetado","listo",IF(NOW()&lt;PaquetesTramos_estados_1[[#This Row],[TimeLimite]],"Dentro de Tiempo","Fuera de Tiempo"))</f>
        <v>listo</v>
      </c>
      <c r="AT1163" s="19" t="str">
        <f t="shared" si="18"/>
        <v>13:19</v>
      </c>
    </row>
    <row r="1164" spans="1:46" x14ac:dyDescent="0.25">
      <c r="A1164" s="14" t="s">
        <v>4698</v>
      </c>
      <c r="B1164" s="14" t="s">
        <v>17</v>
      </c>
      <c r="C1164" s="14" t="s">
        <v>108</v>
      </c>
      <c r="D1164" s="14" t="s">
        <v>1</v>
      </c>
      <c r="E1164" s="14" t="s">
        <v>1</v>
      </c>
      <c r="F1164" s="14" t="s">
        <v>107</v>
      </c>
      <c r="G1164" s="14" t="s">
        <v>437</v>
      </c>
      <c r="H1164" s="14" t="s">
        <v>288</v>
      </c>
      <c r="I1164" s="14" t="s">
        <v>288</v>
      </c>
      <c r="J1164" s="15">
        <v>45441</v>
      </c>
      <c r="K1164" s="14" t="s">
        <v>1140</v>
      </c>
      <c r="L1164" s="16">
        <v>45439.956458333334</v>
      </c>
      <c r="M1164" s="16"/>
      <c r="N1164" s="16"/>
      <c r="O1164" s="14" t="s">
        <v>288</v>
      </c>
      <c r="P1164" s="14" t="s">
        <v>288</v>
      </c>
      <c r="Q1164" s="14" t="s">
        <v>288</v>
      </c>
      <c r="R1164" s="14" t="s">
        <v>288</v>
      </c>
      <c r="S1164" s="14" t="s">
        <v>288</v>
      </c>
      <c r="T1164" s="14" t="s">
        <v>17</v>
      </c>
      <c r="U1164" s="14" t="s">
        <v>18</v>
      </c>
      <c r="V1164" s="14" t="s">
        <v>6</v>
      </c>
      <c r="W1164" s="14" t="s">
        <v>108</v>
      </c>
      <c r="X1164" s="14" t="s">
        <v>1</v>
      </c>
      <c r="Y1164" s="14" t="s">
        <v>1</v>
      </c>
      <c r="Z1164" s="14" t="s">
        <v>107</v>
      </c>
      <c r="AA1164" s="14" t="s">
        <v>7</v>
      </c>
      <c r="AB1164" s="14" t="s">
        <v>1141</v>
      </c>
      <c r="AC1164" s="14" t="s">
        <v>8</v>
      </c>
      <c r="AD1164" s="14" t="s">
        <v>32</v>
      </c>
      <c r="AE1164" s="14" t="s">
        <v>5</v>
      </c>
      <c r="AF1164" s="14" t="s">
        <v>290</v>
      </c>
      <c r="AG1164" s="14" t="s">
        <v>291</v>
      </c>
      <c r="AH1164" s="14" t="s">
        <v>1142</v>
      </c>
      <c r="AI1164">
        <v>47638835</v>
      </c>
      <c r="AJ1164" s="16">
        <v>45439.956458333334</v>
      </c>
      <c r="AK1164">
        <v>1</v>
      </c>
      <c r="AL1164">
        <v>112.97</v>
      </c>
      <c r="AM1164">
        <v>20.329999999999998</v>
      </c>
      <c r="AN1164">
        <v>133.30000000000001</v>
      </c>
      <c r="AO1164" s="14" t="e">
        <f>VLOOKUP(PaquetesTramos_estados_1[[#This Row],[tienda_stock]],#REF!,2,0)</f>
        <v>#REF!</v>
      </c>
      <c r="AP1164" s="18">
        <v>1.0138888888888888</v>
      </c>
      <c r="AQ1164" s="19">
        <f>IF(PaquetesTramos_estados_1[[#This Row],[estado_paquete]]="Empaquetado","listo",PaquetesTramos_estados_1[[#This Row],[pagado]]+(PaquetesTramos_estados_1[[#This Row],[Lead Time]]-1))</f>
        <v>45439.970347222225</v>
      </c>
      <c r="AR1164" s="16" t="e">
        <f ca="1">IF(PaquetesTramos_estados_1[[#This Row],[estado_paquete]]="empaquetado","listo",TEXT((DAY(TODAY())-DAY(PaquetesTramos_estados_1[[#This Row],[pagado]])),"dd")&amp;" Dias")</f>
        <v>#VALUE!</v>
      </c>
      <c r="AS11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64" s="19" t="str">
        <f t="shared" si="18"/>
        <v>22:57</v>
      </c>
    </row>
    <row r="1165" spans="1:46" x14ac:dyDescent="0.25">
      <c r="A1165" s="14" t="s">
        <v>5415</v>
      </c>
      <c r="B1165" s="14" t="s">
        <v>292</v>
      </c>
      <c r="C1165" s="14" t="s">
        <v>101</v>
      </c>
      <c r="D1165" s="14" t="s">
        <v>102</v>
      </c>
      <c r="E1165" s="14" t="s">
        <v>103</v>
      </c>
      <c r="F1165" s="14" t="s">
        <v>102</v>
      </c>
      <c r="G1165" s="14" t="s">
        <v>35</v>
      </c>
      <c r="H1165" s="14" t="s">
        <v>288</v>
      </c>
      <c r="I1165" s="14" t="s">
        <v>288</v>
      </c>
      <c r="J1165" s="15">
        <v>45442</v>
      </c>
      <c r="K1165" s="14" t="s">
        <v>5416</v>
      </c>
      <c r="L1165" s="16">
        <v>45439.607731481483</v>
      </c>
      <c r="M1165" s="16">
        <v>45439.856828703705</v>
      </c>
      <c r="N1165" s="16"/>
      <c r="O1165" s="14" t="s">
        <v>288</v>
      </c>
      <c r="P1165" s="14" t="s">
        <v>288</v>
      </c>
      <c r="Q1165" s="14" t="s">
        <v>288</v>
      </c>
      <c r="R1165" s="14" t="s">
        <v>288</v>
      </c>
      <c r="S1165" s="14" t="s">
        <v>288</v>
      </c>
      <c r="T1165" s="14" t="s">
        <v>292</v>
      </c>
      <c r="U1165" s="14" t="s">
        <v>5</v>
      </c>
      <c r="V1165" s="14" t="s">
        <v>6</v>
      </c>
      <c r="W1165" s="14" t="s">
        <v>101</v>
      </c>
      <c r="X1165" s="14" t="s">
        <v>102</v>
      </c>
      <c r="Y1165" s="14" t="s">
        <v>103</v>
      </c>
      <c r="Z1165" s="14" t="s">
        <v>102</v>
      </c>
      <c r="AA1165" s="14" t="s">
        <v>7</v>
      </c>
      <c r="AB1165" s="14" t="s">
        <v>5417</v>
      </c>
      <c r="AC1165" s="14" t="s">
        <v>8</v>
      </c>
      <c r="AD1165" s="14" t="s">
        <v>32</v>
      </c>
      <c r="AE1165" s="14" t="s">
        <v>5</v>
      </c>
      <c r="AF1165" s="14" t="s">
        <v>290</v>
      </c>
      <c r="AG1165" s="14" t="s">
        <v>291</v>
      </c>
      <c r="AH1165" s="14" t="s">
        <v>5418</v>
      </c>
      <c r="AI1165">
        <v>72778462</v>
      </c>
      <c r="AJ1165" s="16">
        <v>45439.607731481483</v>
      </c>
      <c r="AK1165">
        <v>1</v>
      </c>
      <c r="AL1165">
        <v>103.22</v>
      </c>
      <c r="AM1165">
        <v>18.579999999999998</v>
      </c>
      <c r="AN1165">
        <v>121.8</v>
      </c>
      <c r="AO1165" s="14" t="e">
        <f>VLOOKUP(PaquetesTramos_estados_1[[#This Row],[tienda_stock]],#REF!,2,0)</f>
        <v>#REF!</v>
      </c>
      <c r="AP1165" s="18">
        <v>1.0138888888888888</v>
      </c>
      <c r="AQ1165" s="19" t="str">
        <f>IF(PaquetesTramos_estados_1[[#This Row],[estado_paquete]]="Empaquetado","listo",PaquetesTramos_estados_1[[#This Row],[pagado]]+(PaquetesTramos_estados_1[[#This Row],[Lead Time]]-1))</f>
        <v>listo</v>
      </c>
      <c r="AR1165" s="16" t="str">
        <f ca="1">IF(PaquetesTramos_estados_1[[#This Row],[estado_paquete]]="empaquetado","listo",TEXT((DAY(TODAY())-DAY(PaquetesTramos_estados_1[[#This Row],[pagado]])),"dd")&amp;" Dias")</f>
        <v>listo</v>
      </c>
      <c r="AS1165" s="14" t="str">
        <f ca="1">IF(PaquetesTramos_estados_1[[#This Row],[estado_paquete]]="Empaquetado","listo",IF(NOW()&lt;PaquetesTramos_estados_1[[#This Row],[TimeLimite]],"Dentro de Tiempo","Fuera de Tiempo"))</f>
        <v>listo</v>
      </c>
      <c r="AT1165" s="19" t="str">
        <f t="shared" si="18"/>
        <v>14:35</v>
      </c>
    </row>
    <row r="1166" spans="1:46" x14ac:dyDescent="0.25">
      <c r="A1166" s="14" t="s">
        <v>5419</v>
      </c>
      <c r="B1166" s="14" t="s">
        <v>292</v>
      </c>
      <c r="C1166" s="14" t="s">
        <v>95</v>
      </c>
      <c r="D1166" s="14" t="s">
        <v>96</v>
      </c>
      <c r="E1166" s="14" t="s">
        <v>97</v>
      </c>
      <c r="F1166" s="14" t="s">
        <v>98</v>
      </c>
      <c r="G1166" s="14" t="s">
        <v>35</v>
      </c>
      <c r="H1166" s="14" t="s">
        <v>288</v>
      </c>
      <c r="I1166" s="14" t="s">
        <v>288</v>
      </c>
      <c r="J1166" s="15">
        <v>45444</v>
      </c>
      <c r="K1166" s="14" t="s">
        <v>5420</v>
      </c>
      <c r="L1166" s="16">
        <v>45439.651678240742</v>
      </c>
      <c r="M1166" s="16">
        <v>45440.174039351848</v>
      </c>
      <c r="N1166" s="16"/>
      <c r="O1166" s="14" t="s">
        <v>288</v>
      </c>
      <c r="P1166" s="14" t="s">
        <v>288</v>
      </c>
      <c r="Q1166" s="14" t="s">
        <v>288</v>
      </c>
      <c r="R1166" s="14" t="s">
        <v>288</v>
      </c>
      <c r="S1166" s="14" t="s">
        <v>288</v>
      </c>
      <c r="T1166" s="14" t="s">
        <v>292</v>
      </c>
      <c r="U1166" s="14" t="s">
        <v>5</v>
      </c>
      <c r="V1166" s="14" t="s">
        <v>6</v>
      </c>
      <c r="W1166" s="14" t="s">
        <v>95</v>
      </c>
      <c r="X1166" s="14" t="s">
        <v>96</v>
      </c>
      <c r="Y1166" s="14" t="s">
        <v>97</v>
      </c>
      <c r="Z1166" s="14" t="s">
        <v>98</v>
      </c>
      <c r="AA1166" s="14" t="s">
        <v>7</v>
      </c>
      <c r="AB1166" s="14" t="s">
        <v>5421</v>
      </c>
      <c r="AC1166" s="14" t="s">
        <v>8</v>
      </c>
      <c r="AD1166" s="14" t="s">
        <v>9</v>
      </c>
      <c r="AE1166" s="14" t="s">
        <v>95</v>
      </c>
      <c r="AF1166" s="14" t="s">
        <v>296</v>
      </c>
      <c r="AG1166" s="14" t="s">
        <v>291</v>
      </c>
      <c r="AH1166" s="14" t="s">
        <v>5422</v>
      </c>
      <c r="AI1166">
        <v>44643848</v>
      </c>
      <c r="AJ1166" s="16">
        <v>45439.651678240742</v>
      </c>
      <c r="AK1166">
        <v>2</v>
      </c>
      <c r="AL1166">
        <v>176.1</v>
      </c>
      <c r="AM1166">
        <v>0</v>
      </c>
      <c r="AN1166">
        <v>176.1</v>
      </c>
      <c r="AO1166" s="14" t="e">
        <f>VLOOKUP(PaquetesTramos_estados_1[[#This Row],[tienda_stock]],#REF!,2,0)</f>
        <v>#REF!</v>
      </c>
      <c r="AP1166" s="18">
        <v>1.0138888888888888</v>
      </c>
      <c r="AQ1166" s="19" t="str">
        <f>IF(PaquetesTramos_estados_1[[#This Row],[estado_paquete]]="Empaquetado","listo",PaquetesTramos_estados_1[[#This Row],[pagado]]+(PaquetesTramos_estados_1[[#This Row],[Lead Time]]-1))</f>
        <v>listo</v>
      </c>
      <c r="AR1166" s="16" t="str">
        <f ca="1">IF(PaquetesTramos_estados_1[[#This Row],[estado_paquete]]="empaquetado","listo",TEXT((DAY(TODAY())-DAY(PaquetesTramos_estados_1[[#This Row],[pagado]])),"dd")&amp;" Dias")</f>
        <v>listo</v>
      </c>
      <c r="AS1166" s="14" t="str">
        <f ca="1">IF(PaquetesTramos_estados_1[[#This Row],[estado_paquete]]="Empaquetado","listo",IF(NOW()&lt;PaquetesTramos_estados_1[[#This Row],[TimeLimite]],"Dentro de Tiempo","Fuera de Tiempo"))</f>
        <v>listo</v>
      </c>
      <c r="AT1166" s="19" t="str">
        <f t="shared" si="18"/>
        <v>15:38</v>
      </c>
    </row>
    <row r="1167" spans="1:46" x14ac:dyDescent="0.25">
      <c r="A1167" s="14" t="s">
        <v>5423</v>
      </c>
      <c r="B1167" s="14" t="s">
        <v>292</v>
      </c>
      <c r="C1167" s="14" t="s">
        <v>156</v>
      </c>
      <c r="D1167" s="14" t="s">
        <v>46</v>
      </c>
      <c r="E1167" s="14" t="s">
        <v>157</v>
      </c>
      <c r="F1167" s="14" t="s">
        <v>158</v>
      </c>
      <c r="G1167" s="14" t="s">
        <v>35</v>
      </c>
      <c r="H1167" s="14" t="s">
        <v>288</v>
      </c>
      <c r="I1167" s="14" t="s">
        <v>288</v>
      </c>
      <c r="J1167" s="15">
        <v>45442</v>
      </c>
      <c r="K1167" s="14" t="s">
        <v>5424</v>
      </c>
      <c r="L1167" s="16">
        <v>45439.655636574076</v>
      </c>
      <c r="M1167" s="16">
        <v>45440.175000000003</v>
      </c>
      <c r="N1167" s="16"/>
      <c r="O1167" s="14" t="s">
        <v>288</v>
      </c>
      <c r="P1167" s="14" t="s">
        <v>288</v>
      </c>
      <c r="Q1167" s="14" t="s">
        <v>288</v>
      </c>
      <c r="R1167" s="14" t="s">
        <v>288</v>
      </c>
      <c r="S1167" s="14" t="s">
        <v>288</v>
      </c>
      <c r="T1167" s="14" t="s">
        <v>292</v>
      </c>
      <c r="U1167" s="14" t="s">
        <v>5</v>
      </c>
      <c r="V1167" s="14" t="s">
        <v>6</v>
      </c>
      <c r="W1167" s="14" t="s">
        <v>156</v>
      </c>
      <c r="X1167" s="14" t="s">
        <v>46</v>
      </c>
      <c r="Y1167" s="14" t="s">
        <v>157</v>
      </c>
      <c r="Z1167" s="14" t="s">
        <v>158</v>
      </c>
      <c r="AA1167" s="14" t="s">
        <v>7</v>
      </c>
      <c r="AB1167" s="14" t="s">
        <v>4773</v>
      </c>
      <c r="AC1167" s="14" t="s">
        <v>8</v>
      </c>
      <c r="AD1167" s="14" t="s">
        <v>9</v>
      </c>
      <c r="AE1167" s="14" t="s">
        <v>156</v>
      </c>
      <c r="AF1167" s="14" t="s">
        <v>290</v>
      </c>
      <c r="AG1167" s="14" t="s">
        <v>291</v>
      </c>
      <c r="AH1167" s="14" t="s">
        <v>4774</v>
      </c>
      <c r="AI1167">
        <v>44607616</v>
      </c>
      <c r="AJ1167" s="16">
        <v>45439.655636574076</v>
      </c>
      <c r="AK1167">
        <v>2</v>
      </c>
      <c r="AL1167">
        <v>143.72</v>
      </c>
      <c r="AM1167">
        <v>25.88</v>
      </c>
      <c r="AN1167">
        <v>169.6</v>
      </c>
      <c r="AO1167" s="14" t="e">
        <f>VLOOKUP(PaquetesTramos_estados_1[[#This Row],[tienda_stock]],#REF!,2,0)</f>
        <v>#REF!</v>
      </c>
      <c r="AP1167" s="18">
        <v>1.0138888888888888</v>
      </c>
      <c r="AQ1167" s="19" t="str">
        <f>IF(PaquetesTramos_estados_1[[#This Row],[estado_paquete]]="Empaquetado","listo",PaquetesTramos_estados_1[[#This Row],[pagado]]+(PaquetesTramos_estados_1[[#This Row],[Lead Time]]-1))</f>
        <v>listo</v>
      </c>
      <c r="AR1167" s="16" t="str">
        <f ca="1">IF(PaquetesTramos_estados_1[[#This Row],[estado_paquete]]="empaquetado","listo",TEXT((DAY(TODAY())-DAY(PaquetesTramos_estados_1[[#This Row],[pagado]])),"dd")&amp;" Dias")</f>
        <v>listo</v>
      </c>
      <c r="AS1167" s="14" t="str">
        <f ca="1">IF(PaquetesTramos_estados_1[[#This Row],[estado_paquete]]="Empaquetado","listo",IF(NOW()&lt;PaquetesTramos_estados_1[[#This Row],[TimeLimite]],"Dentro de Tiempo","Fuera de Tiempo"))</f>
        <v>listo</v>
      </c>
      <c r="AT1167" s="19" t="str">
        <f t="shared" si="18"/>
        <v>15:44</v>
      </c>
    </row>
    <row r="1168" spans="1:46" x14ac:dyDescent="0.25">
      <c r="A1168" s="14" t="s">
        <v>5425</v>
      </c>
      <c r="B1168" s="14" t="s">
        <v>292</v>
      </c>
      <c r="C1168" s="14" t="s">
        <v>67</v>
      </c>
      <c r="D1168" s="14" t="s">
        <v>64</v>
      </c>
      <c r="E1168" s="14" t="s">
        <v>65</v>
      </c>
      <c r="F1168" s="14" t="s">
        <v>66</v>
      </c>
      <c r="G1168" s="14" t="s">
        <v>35</v>
      </c>
      <c r="H1168" s="14" t="s">
        <v>288</v>
      </c>
      <c r="I1168" s="14" t="s">
        <v>288</v>
      </c>
      <c r="J1168" s="15">
        <v>45443</v>
      </c>
      <c r="K1168" s="14" t="s">
        <v>5426</v>
      </c>
      <c r="L1168" s="16">
        <v>45439.675787037035</v>
      </c>
      <c r="M1168" s="16">
        <v>45439.82916666667</v>
      </c>
      <c r="N1168" s="16"/>
      <c r="O1168" s="14" t="s">
        <v>288</v>
      </c>
      <c r="P1168" s="14" t="s">
        <v>288</v>
      </c>
      <c r="Q1168" s="14" t="s">
        <v>288</v>
      </c>
      <c r="R1168" s="14" t="s">
        <v>288</v>
      </c>
      <c r="S1168" s="14" t="s">
        <v>288</v>
      </c>
      <c r="T1168" s="14" t="s">
        <v>292</v>
      </c>
      <c r="U1168" s="14" t="s">
        <v>5</v>
      </c>
      <c r="V1168" s="14" t="s">
        <v>6</v>
      </c>
      <c r="W1168" s="14" t="s">
        <v>67</v>
      </c>
      <c r="X1168" s="14" t="s">
        <v>64</v>
      </c>
      <c r="Y1168" s="14" t="s">
        <v>65</v>
      </c>
      <c r="Z1168" s="14" t="s">
        <v>66</v>
      </c>
      <c r="AA1168" s="14" t="s">
        <v>7</v>
      </c>
      <c r="AB1168" s="14" t="s">
        <v>5427</v>
      </c>
      <c r="AC1168" s="14" t="s">
        <v>8</v>
      </c>
      <c r="AD1168" s="14" t="s">
        <v>32</v>
      </c>
      <c r="AE1168" s="14" t="s">
        <v>5</v>
      </c>
      <c r="AF1168" s="14" t="s">
        <v>290</v>
      </c>
      <c r="AG1168" s="14" t="s">
        <v>291</v>
      </c>
      <c r="AH1168" s="14" t="s">
        <v>5428</v>
      </c>
      <c r="AI1168">
        <v>43595695</v>
      </c>
      <c r="AJ1168" s="16">
        <v>45439.675787037035</v>
      </c>
      <c r="AK1168">
        <v>2</v>
      </c>
      <c r="AL1168">
        <v>84.49</v>
      </c>
      <c r="AM1168">
        <v>15.21</v>
      </c>
      <c r="AN1168">
        <v>99.7</v>
      </c>
      <c r="AO1168" s="14" t="e">
        <f>VLOOKUP(PaquetesTramos_estados_1[[#This Row],[tienda_stock]],#REF!,2,0)</f>
        <v>#REF!</v>
      </c>
      <c r="AP1168" s="18">
        <v>1.0138888888888888</v>
      </c>
      <c r="AQ1168" s="19" t="str">
        <f>IF(PaquetesTramos_estados_1[[#This Row],[estado_paquete]]="Empaquetado","listo",PaquetesTramos_estados_1[[#This Row],[pagado]]+(PaquetesTramos_estados_1[[#This Row],[Lead Time]]-1))</f>
        <v>listo</v>
      </c>
      <c r="AR1168" s="16" t="str">
        <f ca="1">IF(PaquetesTramos_estados_1[[#This Row],[estado_paquete]]="empaquetado","listo",TEXT((DAY(TODAY())-DAY(PaquetesTramos_estados_1[[#This Row],[pagado]])),"dd")&amp;" Dias")</f>
        <v>listo</v>
      </c>
      <c r="AS1168" s="14" t="str">
        <f ca="1">IF(PaquetesTramos_estados_1[[#This Row],[estado_paquete]]="Empaquetado","listo",IF(NOW()&lt;PaquetesTramos_estados_1[[#This Row],[TimeLimite]],"Dentro de Tiempo","Fuera de Tiempo"))</f>
        <v>listo</v>
      </c>
      <c r="AT1168" s="19" t="str">
        <f t="shared" si="18"/>
        <v>16:13</v>
      </c>
    </row>
    <row r="1169" spans="1:46" x14ac:dyDescent="0.25">
      <c r="A1169" s="14" t="s">
        <v>5429</v>
      </c>
      <c r="B1169" s="14" t="s">
        <v>292</v>
      </c>
      <c r="C1169" s="14" t="s">
        <v>43</v>
      </c>
      <c r="D1169" s="14" t="s">
        <v>1</v>
      </c>
      <c r="E1169" s="14" t="s">
        <v>137</v>
      </c>
      <c r="F1169" s="14" t="s">
        <v>138</v>
      </c>
      <c r="G1169" s="14" t="s">
        <v>35</v>
      </c>
      <c r="H1169" s="14" t="s">
        <v>288</v>
      </c>
      <c r="I1169" s="14" t="s">
        <v>288</v>
      </c>
      <c r="J1169" s="15">
        <v>45442</v>
      </c>
      <c r="K1169" s="14" t="s">
        <v>5430</v>
      </c>
      <c r="L1169" s="16">
        <v>45439.678819444445</v>
      </c>
      <c r="M1169" s="16">
        <v>45440.207708333335</v>
      </c>
      <c r="N1169" s="16"/>
      <c r="O1169" s="14" t="s">
        <v>288</v>
      </c>
      <c r="P1169" s="14" t="s">
        <v>288</v>
      </c>
      <c r="Q1169" s="14" t="s">
        <v>288</v>
      </c>
      <c r="R1169" s="14" t="s">
        <v>288</v>
      </c>
      <c r="S1169" s="14" t="s">
        <v>288</v>
      </c>
      <c r="T1169" s="14" t="s">
        <v>292</v>
      </c>
      <c r="U1169" s="14" t="s">
        <v>5</v>
      </c>
      <c r="V1169" s="14" t="s">
        <v>6</v>
      </c>
      <c r="W1169" s="14" t="s">
        <v>43</v>
      </c>
      <c r="X1169" s="14" t="s">
        <v>1</v>
      </c>
      <c r="Y1169" s="14" t="s">
        <v>137</v>
      </c>
      <c r="Z1169" s="14" t="s">
        <v>138</v>
      </c>
      <c r="AA1169" s="14" t="s">
        <v>7</v>
      </c>
      <c r="AB1169" s="14" t="s">
        <v>5431</v>
      </c>
      <c r="AC1169" s="14" t="s">
        <v>8</v>
      </c>
      <c r="AD1169" s="14" t="s">
        <v>10</v>
      </c>
      <c r="AE1169" s="14" t="s">
        <v>43</v>
      </c>
      <c r="AF1169" s="14" t="s">
        <v>290</v>
      </c>
      <c r="AG1169" s="14" t="s">
        <v>291</v>
      </c>
      <c r="AH1169" s="14" t="s">
        <v>2605</v>
      </c>
      <c r="AI1169">
        <v>44513514</v>
      </c>
      <c r="AJ1169" s="16">
        <v>45439.678819444445</v>
      </c>
      <c r="AK1169">
        <v>1</v>
      </c>
      <c r="AL1169">
        <v>240.59</v>
      </c>
      <c r="AM1169">
        <v>43.31</v>
      </c>
      <c r="AN1169">
        <v>283.89999999999998</v>
      </c>
      <c r="AO1169" s="14" t="e">
        <f>VLOOKUP(PaquetesTramos_estados_1[[#This Row],[tienda_stock]],#REF!,2,0)</f>
        <v>#REF!</v>
      </c>
      <c r="AP1169" s="18">
        <v>1.0138888888888888</v>
      </c>
      <c r="AQ1169" s="19" t="str">
        <f>IF(PaquetesTramos_estados_1[[#This Row],[estado_paquete]]="Empaquetado","listo",PaquetesTramos_estados_1[[#This Row],[pagado]]+(PaquetesTramos_estados_1[[#This Row],[Lead Time]]-1))</f>
        <v>listo</v>
      </c>
      <c r="AR1169" s="16" t="str">
        <f ca="1">IF(PaquetesTramos_estados_1[[#This Row],[estado_paquete]]="empaquetado","listo",TEXT((DAY(TODAY())-DAY(PaquetesTramos_estados_1[[#This Row],[pagado]])),"dd")&amp;" Dias")</f>
        <v>listo</v>
      </c>
      <c r="AS1169" s="14" t="str">
        <f ca="1">IF(PaquetesTramos_estados_1[[#This Row],[estado_paquete]]="Empaquetado","listo",IF(NOW()&lt;PaquetesTramos_estados_1[[#This Row],[TimeLimite]],"Dentro de Tiempo","Fuera de Tiempo"))</f>
        <v>listo</v>
      </c>
      <c r="AT1169" s="19" t="str">
        <f t="shared" si="18"/>
        <v>16:17</v>
      </c>
    </row>
    <row r="1170" spans="1:46" x14ac:dyDescent="0.25">
      <c r="A1170" s="14" t="s">
        <v>5432</v>
      </c>
      <c r="B1170" s="14" t="s">
        <v>292</v>
      </c>
      <c r="C1170" s="14" t="s">
        <v>130</v>
      </c>
      <c r="D1170" s="14" t="s">
        <v>96</v>
      </c>
      <c r="E1170" s="14" t="s">
        <v>131</v>
      </c>
      <c r="F1170" s="14" t="s">
        <v>131</v>
      </c>
      <c r="G1170" s="14" t="s">
        <v>35</v>
      </c>
      <c r="H1170" s="14" t="s">
        <v>288</v>
      </c>
      <c r="I1170" s="14" t="s">
        <v>288</v>
      </c>
      <c r="J1170" s="15">
        <v>45447</v>
      </c>
      <c r="K1170" s="14" t="s">
        <v>5433</v>
      </c>
      <c r="L1170" s="16">
        <v>45439.699201388888</v>
      </c>
      <c r="M1170" s="16">
        <v>45439.769502314812</v>
      </c>
      <c r="N1170" s="16"/>
      <c r="O1170" s="14" t="s">
        <v>288</v>
      </c>
      <c r="P1170" s="14" t="s">
        <v>288</v>
      </c>
      <c r="Q1170" s="14" t="s">
        <v>288</v>
      </c>
      <c r="R1170" s="14" t="s">
        <v>288</v>
      </c>
      <c r="S1170" s="14" t="s">
        <v>288</v>
      </c>
      <c r="T1170" s="14" t="s">
        <v>292</v>
      </c>
      <c r="U1170" s="14" t="s">
        <v>5</v>
      </c>
      <c r="V1170" s="14" t="s">
        <v>6</v>
      </c>
      <c r="W1170" s="14" t="s">
        <v>130</v>
      </c>
      <c r="X1170" s="14" t="s">
        <v>96</v>
      </c>
      <c r="Y1170" s="14" t="s">
        <v>131</v>
      </c>
      <c r="Z1170" s="14" t="s">
        <v>131</v>
      </c>
      <c r="AA1170" s="14" t="s">
        <v>7</v>
      </c>
      <c r="AB1170" s="14" t="s">
        <v>5434</v>
      </c>
      <c r="AC1170" s="14" t="s">
        <v>8</v>
      </c>
      <c r="AD1170" s="14" t="s">
        <v>9</v>
      </c>
      <c r="AE1170" s="14" t="s">
        <v>130</v>
      </c>
      <c r="AF1170" s="14" t="s">
        <v>296</v>
      </c>
      <c r="AG1170" s="14" t="s">
        <v>291</v>
      </c>
      <c r="AH1170" s="14" t="s">
        <v>5435</v>
      </c>
      <c r="AI1170">
        <v>60434799</v>
      </c>
      <c r="AJ1170" s="16">
        <v>45439.699201388888</v>
      </c>
      <c r="AK1170">
        <v>1</v>
      </c>
      <c r="AL1170">
        <v>203.9</v>
      </c>
      <c r="AM1170">
        <v>0</v>
      </c>
      <c r="AN1170">
        <v>203.9</v>
      </c>
      <c r="AO1170" s="14" t="e">
        <f>VLOOKUP(PaquetesTramos_estados_1[[#This Row],[tienda_stock]],#REF!,2,0)</f>
        <v>#REF!</v>
      </c>
      <c r="AP1170" s="18">
        <v>1.0138888888888888</v>
      </c>
      <c r="AQ1170" s="19" t="str">
        <f>IF(PaquetesTramos_estados_1[[#This Row],[estado_paquete]]="Empaquetado","listo",PaquetesTramos_estados_1[[#This Row],[pagado]]+(PaquetesTramos_estados_1[[#This Row],[Lead Time]]-1))</f>
        <v>listo</v>
      </c>
      <c r="AR1170" s="16" t="str">
        <f ca="1">IF(PaquetesTramos_estados_1[[#This Row],[estado_paquete]]="empaquetado","listo",TEXT((DAY(TODAY())-DAY(PaquetesTramos_estados_1[[#This Row],[pagado]])),"dd")&amp;" Dias")</f>
        <v>listo</v>
      </c>
      <c r="AS1170" s="14" t="str">
        <f ca="1">IF(PaquetesTramos_estados_1[[#This Row],[estado_paquete]]="Empaquetado","listo",IF(NOW()&lt;PaquetesTramos_estados_1[[#This Row],[TimeLimite]],"Dentro de Tiempo","Fuera de Tiempo"))</f>
        <v>listo</v>
      </c>
      <c r="AT1170" s="19" t="str">
        <f t="shared" si="18"/>
        <v>16:46</v>
      </c>
    </row>
    <row r="1171" spans="1:46" x14ac:dyDescent="0.25">
      <c r="A1171" s="14" t="s">
        <v>5436</v>
      </c>
      <c r="B1171" s="14" t="s">
        <v>292</v>
      </c>
      <c r="C1171" s="14" t="s">
        <v>288</v>
      </c>
      <c r="D1171" s="14" t="s">
        <v>1</v>
      </c>
      <c r="E1171" s="14" t="s">
        <v>1</v>
      </c>
      <c r="F1171" s="14" t="s">
        <v>37</v>
      </c>
      <c r="G1171" s="14" t="s">
        <v>89</v>
      </c>
      <c r="H1171" s="14" t="s">
        <v>288</v>
      </c>
      <c r="I1171" s="14" t="s">
        <v>288</v>
      </c>
      <c r="J1171" s="15">
        <v>45440</v>
      </c>
      <c r="K1171" s="14" t="s">
        <v>5437</v>
      </c>
      <c r="L1171" s="16">
        <v>45439.731736111113</v>
      </c>
      <c r="M1171" s="16">
        <v>45440.13826388889</v>
      </c>
      <c r="N1171" s="16"/>
      <c r="O1171" s="14" t="s">
        <v>288</v>
      </c>
      <c r="P1171" s="14" t="s">
        <v>288</v>
      </c>
      <c r="Q1171" s="14" t="s">
        <v>288</v>
      </c>
      <c r="R1171" s="14" t="s">
        <v>288</v>
      </c>
      <c r="S1171" s="14" t="s">
        <v>288</v>
      </c>
      <c r="T1171" s="14" t="s">
        <v>292</v>
      </c>
      <c r="U1171" s="14" t="s">
        <v>5</v>
      </c>
      <c r="V1171" s="14" t="s">
        <v>87</v>
      </c>
      <c r="W1171" s="14" t="s">
        <v>288</v>
      </c>
      <c r="X1171" s="14" t="s">
        <v>288</v>
      </c>
      <c r="Y1171" s="14" t="s">
        <v>288</v>
      </c>
      <c r="Z1171" s="14" t="s">
        <v>288</v>
      </c>
      <c r="AA1171" s="14" t="s">
        <v>7</v>
      </c>
      <c r="AB1171" s="14" t="s">
        <v>5438</v>
      </c>
      <c r="AC1171" s="14" t="s">
        <v>8</v>
      </c>
      <c r="AD1171" s="14" t="s">
        <v>27</v>
      </c>
      <c r="AE1171" s="14" t="s">
        <v>5</v>
      </c>
      <c r="AF1171" s="14" t="s">
        <v>290</v>
      </c>
      <c r="AG1171" s="14" t="s">
        <v>291</v>
      </c>
      <c r="AH1171" s="14" t="s">
        <v>5439</v>
      </c>
      <c r="AI1171">
        <v>41045572</v>
      </c>
      <c r="AJ1171" s="16">
        <v>45439.731736111113</v>
      </c>
      <c r="AK1171">
        <v>1</v>
      </c>
      <c r="AL1171">
        <v>38.81</v>
      </c>
      <c r="AM1171">
        <v>6.99</v>
      </c>
      <c r="AN1171">
        <v>45.8</v>
      </c>
      <c r="AO1171" s="14" t="e">
        <f>VLOOKUP(PaquetesTramos_estados_1[[#This Row],[tienda_stock]],#REF!,2,0)</f>
        <v>#REF!</v>
      </c>
      <c r="AP1171" s="18">
        <v>1.0138888888888888</v>
      </c>
      <c r="AQ1171" s="19" t="str">
        <f>IF(PaquetesTramos_estados_1[[#This Row],[estado_paquete]]="Empaquetado","listo",PaquetesTramos_estados_1[[#This Row],[pagado]]+(PaquetesTramos_estados_1[[#This Row],[Lead Time]]-1))</f>
        <v>listo</v>
      </c>
      <c r="AR1171" s="16" t="str">
        <f ca="1">IF(PaquetesTramos_estados_1[[#This Row],[estado_paquete]]="empaquetado","listo",TEXT((DAY(TODAY())-DAY(PaquetesTramos_estados_1[[#This Row],[pagado]])),"dd")&amp;" Dias")</f>
        <v>listo</v>
      </c>
      <c r="AS1171" s="14" t="str">
        <f ca="1">IF(PaquetesTramos_estados_1[[#This Row],[estado_paquete]]="Empaquetado","listo",IF(NOW()&lt;PaquetesTramos_estados_1[[#This Row],[TimeLimite]],"Dentro de Tiempo","Fuera de Tiempo"))</f>
        <v>listo</v>
      </c>
      <c r="AT1171" s="19" t="str">
        <f t="shared" si="18"/>
        <v>17:33</v>
      </c>
    </row>
    <row r="1172" spans="1:46" x14ac:dyDescent="0.25">
      <c r="A1172" s="14" t="s">
        <v>5440</v>
      </c>
      <c r="B1172" s="14" t="s">
        <v>17</v>
      </c>
      <c r="C1172" s="14" t="s">
        <v>123</v>
      </c>
      <c r="D1172" s="14" t="s">
        <v>105</v>
      </c>
      <c r="E1172" s="14" t="s">
        <v>105</v>
      </c>
      <c r="F1172" s="14" t="s">
        <v>105</v>
      </c>
      <c r="G1172" s="14" t="s">
        <v>30</v>
      </c>
      <c r="H1172" s="14" t="s">
        <v>288</v>
      </c>
      <c r="I1172" s="14" t="s">
        <v>288</v>
      </c>
      <c r="J1172" s="15">
        <v>45448</v>
      </c>
      <c r="K1172" s="14" t="s">
        <v>5441</v>
      </c>
      <c r="L1172" s="16">
        <v>45439.790659722225</v>
      </c>
      <c r="M1172" s="16"/>
      <c r="N1172" s="16"/>
      <c r="O1172" s="14" t="s">
        <v>288</v>
      </c>
      <c r="P1172" s="14" t="s">
        <v>288</v>
      </c>
      <c r="Q1172" s="14" t="s">
        <v>288</v>
      </c>
      <c r="R1172" s="14" t="s">
        <v>288</v>
      </c>
      <c r="S1172" s="14" t="s">
        <v>288</v>
      </c>
      <c r="T1172" s="14" t="s">
        <v>17</v>
      </c>
      <c r="U1172" s="14" t="s">
        <v>34</v>
      </c>
      <c r="V1172" s="14" t="s">
        <v>6</v>
      </c>
      <c r="W1172" s="14" t="s">
        <v>123</v>
      </c>
      <c r="X1172" s="14" t="s">
        <v>105</v>
      </c>
      <c r="Y1172" s="14" t="s">
        <v>105</v>
      </c>
      <c r="Z1172" s="14" t="s">
        <v>105</v>
      </c>
      <c r="AA1172" s="14" t="s">
        <v>7</v>
      </c>
      <c r="AB1172" s="14" t="s">
        <v>5442</v>
      </c>
      <c r="AC1172" s="14" t="s">
        <v>8</v>
      </c>
      <c r="AD1172" s="14" t="s">
        <v>27</v>
      </c>
      <c r="AE1172" s="14" t="s">
        <v>5</v>
      </c>
      <c r="AF1172" s="14" t="s">
        <v>290</v>
      </c>
      <c r="AG1172" s="14" t="s">
        <v>291</v>
      </c>
      <c r="AH1172" s="14" t="s">
        <v>5443</v>
      </c>
      <c r="AI1172">
        <v>77056895</v>
      </c>
      <c r="AJ1172" s="16">
        <v>45439.790659722225</v>
      </c>
      <c r="AK1172">
        <v>1</v>
      </c>
      <c r="AL1172">
        <v>37.96</v>
      </c>
      <c r="AM1172">
        <v>6.84</v>
      </c>
      <c r="AN1172">
        <v>44.8</v>
      </c>
      <c r="AO1172" s="14" t="e">
        <f>VLOOKUP(PaquetesTramos_estados_1[[#This Row],[tienda_stock]],#REF!,2,0)</f>
        <v>#REF!</v>
      </c>
      <c r="AP1172" s="18">
        <v>1.0138888888888888</v>
      </c>
      <c r="AQ1172" s="19">
        <f>IF(PaquetesTramos_estados_1[[#This Row],[estado_paquete]]="Empaquetado","listo",PaquetesTramos_estados_1[[#This Row],[pagado]]+(PaquetesTramos_estados_1[[#This Row],[Lead Time]]-1))</f>
        <v>45439.804548611115</v>
      </c>
      <c r="AR1172" s="16" t="e">
        <f ca="1">IF(PaquetesTramos_estados_1[[#This Row],[estado_paquete]]="empaquetado","listo",TEXT((DAY(TODAY())-DAY(PaquetesTramos_estados_1[[#This Row],[pagado]])),"dd")&amp;" Dias")</f>
        <v>#VALUE!</v>
      </c>
      <c r="AS117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2" s="19" t="str">
        <f t="shared" si="18"/>
        <v>18:58</v>
      </c>
    </row>
    <row r="1173" spans="1:46" x14ac:dyDescent="0.25">
      <c r="A1173" s="14" t="s">
        <v>5445</v>
      </c>
      <c r="B1173" s="14" t="s">
        <v>17</v>
      </c>
      <c r="C1173" s="14" t="s">
        <v>67</v>
      </c>
      <c r="D1173" s="14" t="s">
        <v>64</v>
      </c>
      <c r="E1173" s="14" t="s">
        <v>65</v>
      </c>
      <c r="F1173" s="14" t="s">
        <v>66</v>
      </c>
      <c r="G1173" s="14" t="s">
        <v>30</v>
      </c>
      <c r="H1173" s="14" t="s">
        <v>288</v>
      </c>
      <c r="I1173" s="14" t="s">
        <v>288</v>
      </c>
      <c r="J1173" s="15">
        <v>45444</v>
      </c>
      <c r="K1173" s="14" t="s">
        <v>5446</v>
      </c>
      <c r="L1173" s="16">
        <v>45439.802789351852</v>
      </c>
      <c r="M1173" s="16"/>
      <c r="N1173" s="16"/>
      <c r="O1173" s="14" t="s">
        <v>288</v>
      </c>
      <c r="P1173" s="14" t="s">
        <v>288</v>
      </c>
      <c r="Q1173" s="14" t="s">
        <v>288</v>
      </c>
      <c r="R1173" s="14" t="s">
        <v>288</v>
      </c>
      <c r="S1173" s="14" t="s">
        <v>288</v>
      </c>
      <c r="T1173" s="14" t="s">
        <v>17</v>
      </c>
      <c r="U1173" s="14" t="s">
        <v>544</v>
      </c>
      <c r="V1173" s="14" t="s">
        <v>6</v>
      </c>
      <c r="W1173" s="14" t="s">
        <v>67</v>
      </c>
      <c r="X1173" s="14" t="s">
        <v>64</v>
      </c>
      <c r="Y1173" s="14" t="s">
        <v>65</v>
      </c>
      <c r="Z1173" s="14" t="s">
        <v>66</v>
      </c>
      <c r="AA1173" s="14" t="s">
        <v>7</v>
      </c>
      <c r="AB1173" s="14" t="s">
        <v>5447</v>
      </c>
      <c r="AC1173" s="14" t="s">
        <v>8</v>
      </c>
      <c r="AD1173" s="14" t="s">
        <v>9</v>
      </c>
      <c r="AE1173" s="14" t="s">
        <v>67</v>
      </c>
      <c r="AF1173" s="14" t="s">
        <v>290</v>
      </c>
      <c r="AG1173" s="14" t="s">
        <v>291</v>
      </c>
      <c r="AH1173" s="14" t="s">
        <v>5448</v>
      </c>
      <c r="AI1173">
        <v>32869742</v>
      </c>
      <c r="AJ1173" s="16">
        <v>45439.802789351852</v>
      </c>
      <c r="AK1173">
        <v>1</v>
      </c>
      <c r="AL1173">
        <v>63.39</v>
      </c>
      <c r="AM1173">
        <v>11.41</v>
      </c>
      <c r="AN1173">
        <v>74.8</v>
      </c>
      <c r="AO1173" s="14" t="e">
        <f>VLOOKUP(PaquetesTramos_estados_1[[#This Row],[tienda_stock]],#REF!,2,0)</f>
        <v>#REF!</v>
      </c>
      <c r="AP1173" s="18">
        <v>1.0138888888888888</v>
      </c>
      <c r="AQ1173" s="19">
        <f>IF(PaquetesTramos_estados_1[[#This Row],[estado_paquete]]="Empaquetado","listo",PaquetesTramos_estados_1[[#This Row],[pagado]]+(PaquetesTramos_estados_1[[#This Row],[Lead Time]]-1))</f>
        <v>45439.816678240742</v>
      </c>
      <c r="AR1173" s="16" t="e">
        <f ca="1">IF(PaquetesTramos_estados_1[[#This Row],[estado_paquete]]="empaquetado","listo",TEXT((DAY(TODAY())-DAY(PaquetesTramos_estados_1[[#This Row],[pagado]])),"dd")&amp;" Dias")</f>
        <v>#VALUE!</v>
      </c>
      <c r="AS11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3" s="19" t="str">
        <f t="shared" si="18"/>
        <v>19:16</v>
      </c>
    </row>
    <row r="1174" spans="1:46" x14ac:dyDescent="0.25">
      <c r="A1174" s="14" t="s">
        <v>5449</v>
      </c>
      <c r="B1174" s="14" t="s">
        <v>17</v>
      </c>
      <c r="C1174" s="14" t="s">
        <v>5</v>
      </c>
      <c r="D1174" s="14" t="s">
        <v>1</v>
      </c>
      <c r="E1174" s="14" t="s">
        <v>1</v>
      </c>
      <c r="F1174" s="14" t="s">
        <v>19</v>
      </c>
      <c r="G1174" s="14" t="s">
        <v>3</v>
      </c>
      <c r="H1174" s="14" t="s">
        <v>288</v>
      </c>
      <c r="I1174" s="14" t="s">
        <v>288</v>
      </c>
      <c r="J1174" s="15">
        <v>45440</v>
      </c>
      <c r="K1174" s="14" t="s">
        <v>4998</v>
      </c>
      <c r="L1174" s="16">
        <v>45439.865254629629</v>
      </c>
      <c r="M1174" s="16"/>
      <c r="N1174" s="16"/>
      <c r="O1174" s="14" t="s">
        <v>288</v>
      </c>
      <c r="P1174" s="14" t="s">
        <v>288</v>
      </c>
      <c r="Q1174" s="14" t="s">
        <v>288</v>
      </c>
      <c r="R1174" s="14" t="s">
        <v>288</v>
      </c>
      <c r="S1174" s="14" t="s">
        <v>288</v>
      </c>
      <c r="T1174" s="14" t="s">
        <v>17</v>
      </c>
      <c r="U1174" s="14" t="s">
        <v>99</v>
      </c>
      <c r="V1174" s="14" t="s">
        <v>6</v>
      </c>
      <c r="W1174" s="14" t="s">
        <v>36</v>
      </c>
      <c r="X1174" s="14" t="s">
        <v>1</v>
      </c>
      <c r="Y1174" s="14" t="s">
        <v>1</v>
      </c>
      <c r="Z1174" s="14" t="s">
        <v>37</v>
      </c>
      <c r="AA1174" s="14" t="s">
        <v>7</v>
      </c>
      <c r="AB1174" s="14" t="s">
        <v>4999</v>
      </c>
      <c r="AC1174" s="14" t="s">
        <v>8</v>
      </c>
      <c r="AD1174" s="14" t="s">
        <v>88</v>
      </c>
      <c r="AE1174" s="14" t="s">
        <v>5</v>
      </c>
      <c r="AF1174" s="14" t="s">
        <v>290</v>
      </c>
      <c r="AG1174" s="14" t="s">
        <v>291</v>
      </c>
      <c r="AH1174" s="14" t="s">
        <v>874</v>
      </c>
      <c r="AI1174">
        <v>16689580</v>
      </c>
      <c r="AJ1174" s="16">
        <v>45439.865254629629</v>
      </c>
      <c r="AK1174">
        <v>1</v>
      </c>
      <c r="AL1174">
        <v>23.56</v>
      </c>
      <c r="AM1174">
        <v>4.24</v>
      </c>
      <c r="AN1174">
        <v>27.8</v>
      </c>
      <c r="AO1174" s="14" t="e">
        <f>VLOOKUP(PaquetesTramos_estados_1[[#This Row],[tienda_stock]],#REF!,2,0)</f>
        <v>#REF!</v>
      </c>
      <c r="AP1174" s="18">
        <v>1.0138888888888888</v>
      </c>
      <c r="AQ1174" s="19">
        <f>IF(PaquetesTramos_estados_1[[#This Row],[estado_paquete]]="Empaquetado","listo",PaquetesTramos_estados_1[[#This Row],[pagado]]+(PaquetesTramos_estados_1[[#This Row],[Lead Time]]-1))</f>
        <v>45439.879143518519</v>
      </c>
      <c r="AR1174" s="16" t="e">
        <f ca="1">IF(PaquetesTramos_estados_1[[#This Row],[estado_paquete]]="empaquetado","listo",TEXT((DAY(TODAY())-DAY(PaquetesTramos_estados_1[[#This Row],[pagado]])),"dd")&amp;" Dias")</f>
        <v>#VALUE!</v>
      </c>
      <c r="AS117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4" s="19" t="str">
        <f t="shared" si="18"/>
        <v>20:45</v>
      </c>
    </row>
    <row r="1175" spans="1:46" x14ac:dyDescent="0.25">
      <c r="A1175" s="14" t="s">
        <v>5450</v>
      </c>
      <c r="B1175" s="14" t="s">
        <v>17</v>
      </c>
      <c r="C1175" s="14" t="s">
        <v>293</v>
      </c>
      <c r="D1175" s="14" t="s">
        <v>1</v>
      </c>
      <c r="E1175" s="14" t="s">
        <v>1</v>
      </c>
      <c r="F1175" s="14" t="s">
        <v>128</v>
      </c>
      <c r="G1175" s="14" t="s">
        <v>288</v>
      </c>
      <c r="H1175" s="14" t="s">
        <v>288</v>
      </c>
      <c r="I1175" s="14" t="s">
        <v>288</v>
      </c>
      <c r="J1175" s="15">
        <v>45439</v>
      </c>
      <c r="K1175" s="14" t="s">
        <v>5451</v>
      </c>
      <c r="L1175" s="16">
        <v>45439.894282407404</v>
      </c>
      <c r="M1175" s="16"/>
      <c r="N1175" s="16"/>
      <c r="O1175" s="14" t="s">
        <v>288</v>
      </c>
      <c r="P1175" s="14" t="s">
        <v>288</v>
      </c>
      <c r="Q1175" s="14" t="s">
        <v>288</v>
      </c>
      <c r="R1175" s="14" t="s">
        <v>288</v>
      </c>
      <c r="S1175" s="14" t="s">
        <v>288</v>
      </c>
      <c r="T1175" s="14" t="s">
        <v>17</v>
      </c>
      <c r="U1175" s="14" t="s">
        <v>293</v>
      </c>
      <c r="V1175" s="14" t="s">
        <v>85</v>
      </c>
      <c r="W1175" s="14" t="s">
        <v>293</v>
      </c>
      <c r="X1175" s="14" t="s">
        <v>1</v>
      </c>
      <c r="Y1175" s="14" t="s">
        <v>1</v>
      </c>
      <c r="Z1175" s="14" t="s">
        <v>128</v>
      </c>
      <c r="AA1175" s="14" t="s">
        <v>7</v>
      </c>
      <c r="AB1175" s="14" t="s">
        <v>5452</v>
      </c>
      <c r="AC1175" s="14" t="s">
        <v>8</v>
      </c>
      <c r="AD1175" s="14" t="s">
        <v>93</v>
      </c>
      <c r="AE1175" s="14" t="s">
        <v>5</v>
      </c>
      <c r="AF1175" s="14" t="s">
        <v>290</v>
      </c>
      <c r="AG1175" s="14" t="s">
        <v>291</v>
      </c>
      <c r="AH1175" s="14" t="s">
        <v>5453</v>
      </c>
      <c r="AI1175">
        <v>46495801</v>
      </c>
      <c r="AJ1175" s="16">
        <v>45439.894282407404</v>
      </c>
      <c r="AK1175">
        <v>5</v>
      </c>
      <c r="AL1175">
        <v>63.14</v>
      </c>
      <c r="AM1175">
        <v>11.36</v>
      </c>
      <c r="AN1175">
        <v>74.5</v>
      </c>
      <c r="AO1175" s="14" t="e">
        <f>VLOOKUP(PaquetesTramos_estados_1[[#This Row],[tienda_stock]],#REF!,2,0)</f>
        <v>#REF!</v>
      </c>
      <c r="AP1175" s="18">
        <v>1.0138888888888888</v>
      </c>
      <c r="AQ1175" s="19">
        <f>IF(PaquetesTramos_estados_1[[#This Row],[estado_paquete]]="Empaquetado","listo",PaquetesTramos_estados_1[[#This Row],[pagado]]+(PaquetesTramos_estados_1[[#This Row],[Lead Time]]-1))</f>
        <v>45439.908171296294</v>
      </c>
      <c r="AR1175" s="16" t="e">
        <f ca="1">IF(PaquetesTramos_estados_1[[#This Row],[estado_paquete]]="empaquetado","listo",TEXT((DAY(TODAY())-DAY(PaquetesTramos_estados_1[[#This Row],[pagado]])),"dd")&amp;" Dias")</f>
        <v>#VALUE!</v>
      </c>
      <c r="AS117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5" s="19" t="str">
        <f t="shared" si="18"/>
        <v>21:27</v>
      </c>
    </row>
    <row r="1176" spans="1:46" x14ac:dyDescent="0.25">
      <c r="A1176" s="14" t="s">
        <v>5454</v>
      </c>
      <c r="B1176" s="14" t="s">
        <v>17</v>
      </c>
      <c r="C1176" s="14" t="s">
        <v>5</v>
      </c>
      <c r="D1176" s="14" t="s">
        <v>1</v>
      </c>
      <c r="E1176" s="14" t="s">
        <v>1</v>
      </c>
      <c r="F1176" s="14" t="s">
        <v>19</v>
      </c>
      <c r="G1176" s="14" t="s">
        <v>332</v>
      </c>
      <c r="H1176" s="14" t="s">
        <v>288</v>
      </c>
      <c r="I1176" s="14" t="s">
        <v>288</v>
      </c>
      <c r="J1176" s="15">
        <v>45441</v>
      </c>
      <c r="K1176" s="14" t="s">
        <v>5455</v>
      </c>
      <c r="L1176" s="16">
        <v>45439.955625000002</v>
      </c>
      <c r="M1176" s="16"/>
      <c r="N1176" s="16"/>
      <c r="O1176" s="14" t="s">
        <v>288</v>
      </c>
      <c r="P1176" s="14" t="s">
        <v>288</v>
      </c>
      <c r="Q1176" s="14" t="s">
        <v>288</v>
      </c>
      <c r="R1176" s="14" t="s">
        <v>288</v>
      </c>
      <c r="S1176" s="14" t="s">
        <v>288</v>
      </c>
      <c r="T1176" s="14" t="s">
        <v>17</v>
      </c>
      <c r="U1176" s="14" t="s">
        <v>161</v>
      </c>
      <c r="V1176" s="14" t="s">
        <v>6</v>
      </c>
      <c r="W1176" s="14" t="s">
        <v>38</v>
      </c>
      <c r="X1176" s="14" t="s">
        <v>1</v>
      </c>
      <c r="Y1176" s="14" t="s">
        <v>1</v>
      </c>
      <c r="Z1176" s="14" t="s">
        <v>1</v>
      </c>
      <c r="AA1176" s="14" t="s">
        <v>7</v>
      </c>
      <c r="AB1176" s="14" t="s">
        <v>5456</v>
      </c>
      <c r="AC1176" s="14" t="s">
        <v>8</v>
      </c>
      <c r="AD1176" s="14" t="s">
        <v>27</v>
      </c>
      <c r="AE1176" s="14" t="s">
        <v>5</v>
      </c>
      <c r="AF1176" s="14" t="s">
        <v>290</v>
      </c>
      <c r="AG1176" s="14" t="s">
        <v>291</v>
      </c>
      <c r="AH1176" s="14" t="s">
        <v>2124</v>
      </c>
      <c r="AI1176">
        <v>43664132</v>
      </c>
      <c r="AJ1176" s="16">
        <v>45439.955625000002</v>
      </c>
      <c r="AK1176">
        <v>3</v>
      </c>
      <c r="AL1176">
        <v>151.27000000000001</v>
      </c>
      <c r="AM1176">
        <v>27.23</v>
      </c>
      <c r="AN1176">
        <v>178.5</v>
      </c>
      <c r="AO1176" s="14" t="e">
        <f>VLOOKUP(PaquetesTramos_estados_1[[#This Row],[tienda_stock]],#REF!,2,0)</f>
        <v>#REF!</v>
      </c>
      <c r="AP1176" s="18">
        <v>1.0138888888888888</v>
      </c>
      <c r="AQ1176" s="19">
        <f>IF(PaquetesTramos_estados_1[[#This Row],[estado_paquete]]="Empaquetado","listo",PaquetesTramos_estados_1[[#This Row],[pagado]]+(PaquetesTramos_estados_1[[#This Row],[Lead Time]]-1))</f>
        <v>45439.969513888893</v>
      </c>
      <c r="AR1176" s="16" t="e">
        <f ca="1">IF(PaquetesTramos_estados_1[[#This Row],[estado_paquete]]="empaquetado","listo",TEXT((DAY(TODAY())-DAY(PaquetesTramos_estados_1[[#This Row],[pagado]])),"dd")&amp;" Dias")</f>
        <v>#VALUE!</v>
      </c>
      <c r="AS11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6" s="19" t="str">
        <f t="shared" si="18"/>
        <v>22:56</v>
      </c>
    </row>
    <row r="1177" spans="1:46" x14ac:dyDescent="0.25">
      <c r="A1177" s="14" t="s">
        <v>5457</v>
      </c>
      <c r="B1177" s="14" t="s">
        <v>17</v>
      </c>
      <c r="C1177" s="14" t="s">
        <v>14</v>
      </c>
      <c r="D1177" s="14" t="s">
        <v>1</v>
      </c>
      <c r="E1177" s="14" t="s">
        <v>1</v>
      </c>
      <c r="F1177" s="14" t="s">
        <v>15</v>
      </c>
      <c r="G1177" s="14" t="s">
        <v>437</v>
      </c>
      <c r="H1177" s="14" t="s">
        <v>288</v>
      </c>
      <c r="I1177" s="14" t="s">
        <v>288</v>
      </c>
      <c r="J1177" s="15">
        <v>45441</v>
      </c>
      <c r="K1177" s="14" t="s">
        <v>395</v>
      </c>
      <c r="L1177" s="16">
        <v>45440.008344907408</v>
      </c>
      <c r="M1177" s="16"/>
      <c r="N1177" s="16"/>
      <c r="O1177" s="14" t="s">
        <v>288</v>
      </c>
      <c r="P1177" s="14" t="s">
        <v>288</v>
      </c>
      <c r="Q1177" s="14" t="s">
        <v>288</v>
      </c>
      <c r="R1177" s="14" t="s">
        <v>288</v>
      </c>
      <c r="S1177" s="14" t="s">
        <v>288</v>
      </c>
      <c r="T1177" s="14" t="s">
        <v>17</v>
      </c>
      <c r="U1177" s="14" t="s">
        <v>18</v>
      </c>
      <c r="V1177" s="14" t="s">
        <v>6</v>
      </c>
      <c r="W1177" s="14" t="s">
        <v>14</v>
      </c>
      <c r="X1177" s="14" t="s">
        <v>1</v>
      </c>
      <c r="Y1177" s="14" t="s">
        <v>1</v>
      </c>
      <c r="Z1177" s="14" t="s">
        <v>15</v>
      </c>
      <c r="AA1177" s="14" t="s">
        <v>7</v>
      </c>
      <c r="AB1177" s="14" t="s">
        <v>396</v>
      </c>
      <c r="AC1177" s="14" t="s">
        <v>8</v>
      </c>
      <c r="AD1177" s="14" t="s">
        <v>88</v>
      </c>
      <c r="AE1177" s="14" t="s">
        <v>5</v>
      </c>
      <c r="AF1177" s="14" t="s">
        <v>290</v>
      </c>
      <c r="AG1177" s="14" t="s">
        <v>291</v>
      </c>
      <c r="AH1177" s="14" t="s">
        <v>397</v>
      </c>
      <c r="AI1177">
        <v>44332789</v>
      </c>
      <c r="AJ1177" s="16">
        <v>45440.008344907408</v>
      </c>
      <c r="AK1177">
        <v>1</v>
      </c>
      <c r="AL1177">
        <v>72.2</v>
      </c>
      <c r="AM1177">
        <v>13</v>
      </c>
      <c r="AN1177">
        <v>85.2</v>
      </c>
      <c r="AO1177" s="14" t="e">
        <f>VLOOKUP(PaquetesTramos_estados_1[[#This Row],[tienda_stock]],#REF!,2,0)</f>
        <v>#REF!</v>
      </c>
      <c r="AP1177" s="18">
        <v>1.0138888888888888</v>
      </c>
      <c r="AQ1177" s="19">
        <f>IF(PaquetesTramos_estados_1[[#This Row],[estado_paquete]]="Empaquetado","listo",PaquetesTramos_estados_1[[#This Row],[pagado]]+(PaquetesTramos_estados_1[[#This Row],[Lead Time]]-1))</f>
        <v>45440.022233796299</v>
      </c>
      <c r="AR1177" s="16" t="e">
        <f ca="1">IF(PaquetesTramos_estados_1[[#This Row],[estado_paquete]]="empaquetado","listo",TEXT((DAY(TODAY())-DAY(PaquetesTramos_estados_1[[#This Row],[pagado]])),"dd")&amp;" Dias")</f>
        <v>#VALUE!</v>
      </c>
      <c r="AS11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7" s="19" t="str">
        <f t="shared" si="18"/>
        <v>00:12</v>
      </c>
    </row>
    <row r="1178" spans="1:46" x14ac:dyDescent="0.25">
      <c r="A1178" s="14" t="s">
        <v>5459</v>
      </c>
      <c r="B1178" s="14" t="s">
        <v>17</v>
      </c>
      <c r="C1178" s="14" t="s">
        <v>120</v>
      </c>
      <c r="D1178" s="14" t="s">
        <v>1</v>
      </c>
      <c r="E1178" s="14" t="s">
        <v>1</v>
      </c>
      <c r="F1178" s="14" t="s">
        <v>121</v>
      </c>
      <c r="G1178" s="14" t="s">
        <v>332</v>
      </c>
      <c r="H1178" s="14" t="s">
        <v>288</v>
      </c>
      <c r="I1178" s="14" t="s">
        <v>288</v>
      </c>
      <c r="J1178" s="15">
        <v>45441</v>
      </c>
      <c r="K1178" s="14" t="s">
        <v>5390</v>
      </c>
      <c r="L1178" s="16">
        <v>45439.945613425924</v>
      </c>
      <c r="M1178" s="16"/>
      <c r="N1178" s="16"/>
      <c r="O1178" s="14" t="s">
        <v>288</v>
      </c>
      <c r="P1178" s="14" t="s">
        <v>288</v>
      </c>
      <c r="Q1178" s="14" t="s">
        <v>288</v>
      </c>
      <c r="R1178" s="14" t="s">
        <v>288</v>
      </c>
      <c r="S1178" s="14" t="s">
        <v>288</v>
      </c>
      <c r="T1178" s="14" t="s">
        <v>17</v>
      </c>
      <c r="U1178" s="14" t="s">
        <v>1015</v>
      </c>
      <c r="V1178" s="14" t="s">
        <v>6</v>
      </c>
      <c r="W1178" s="14" t="s">
        <v>120</v>
      </c>
      <c r="X1178" s="14" t="s">
        <v>1</v>
      </c>
      <c r="Y1178" s="14" t="s">
        <v>1</v>
      </c>
      <c r="Z1178" s="14" t="s">
        <v>121</v>
      </c>
      <c r="AA1178" s="14" t="s">
        <v>7</v>
      </c>
      <c r="AB1178" s="14" t="s">
        <v>5391</v>
      </c>
      <c r="AC1178" s="14" t="s">
        <v>8</v>
      </c>
      <c r="AD1178" s="14" t="s">
        <v>27</v>
      </c>
      <c r="AE1178" s="14" t="s">
        <v>5</v>
      </c>
      <c r="AF1178" s="14" t="s">
        <v>290</v>
      </c>
      <c r="AG1178" s="14" t="s">
        <v>291</v>
      </c>
      <c r="AH1178" s="14" t="s">
        <v>5392</v>
      </c>
      <c r="AI1178">
        <v>73058066</v>
      </c>
      <c r="AJ1178" s="16">
        <v>45439.945613425924</v>
      </c>
      <c r="AK1178">
        <v>1</v>
      </c>
      <c r="AL1178">
        <v>128.63999999999999</v>
      </c>
      <c r="AM1178">
        <v>23.16</v>
      </c>
      <c r="AN1178">
        <v>151.80000000000001</v>
      </c>
      <c r="AO1178" s="14" t="e">
        <f>VLOOKUP(PaquetesTramos_estados_1[[#This Row],[tienda_stock]],#REF!,2,0)</f>
        <v>#REF!</v>
      </c>
      <c r="AP1178" s="18">
        <v>1.0138888888888888</v>
      </c>
      <c r="AQ1178" s="19">
        <f>IF(PaquetesTramos_estados_1[[#This Row],[estado_paquete]]="Empaquetado","listo",PaquetesTramos_estados_1[[#This Row],[pagado]]+(PaquetesTramos_estados_1[[#This Row],[Lead Time]]-1))</f>
        <v>45439.959502314814</v>
      </c>
      <c r="AR1178" s="16" t="e">
        <f ca="1">IF(PaquetesTramos_estados_1[[#This Row],[estado_paquete]]="empaquetado","listo",TEXT((DAY(TODAY())-DAY(PaquetesTramos_estados_1[[#This Row],[pagado]])),"dd")&amp;" Dias")</f>
        <v>#VALUE!</v>
      </c>
      <c r="AS11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8" s="19" t="str">
        <f t="shared" si="18"/>
        <v>22:41</v>
      </c>
    </row>
    <row r="1179" spans="1:46" x14ac:dyDescent="0.25">
      <c r="A1179" s="14" t="s">
        <v>4699</v>
      </c>
      <c r="B1179" s="14" t="s">
        <v>17</v>
      </c>
      <c r="C1179" s="14" t="s">
        <v>21</v>
      </c>
      <c r="D1179" s="14" t="s">
        <v>1</v>
      </c>
      <c r="E1179" s="14" t="s">
        <v>1</v>
      </c>
      <c r="F1179" s="14" t="s">
        <v>113</v>
      </c>
      <c r="G1179" s="14" t="s">
        <v>399</v>
      </c>
      <c r="H1179" s="14" t="s">
        <v>288</v>
      </c>
      <c r="I1179" s="14" t="s">
        <v>288</v>
      </c>
      <c r="J1179" s="15">
        <v>45441</v>
      </c>
      <c r="K1179" s="14" t="s">
        <v>2169</v>
      </c>
      <c r="L1179" s="16">
        <v>45439.802812499998</v>
      </c>
      <c r="M1179" s="16"/>
      <c r="N1179" s="16"/>
      <c r="O1179" s="14" t="s">
        <v>288</v>
      </c>
      <c r="P1179" s="14" t="s">
        <v>288</v>
      </c>
      <c r="Q1179" s="14" t="s">
        <v>288</v>
      </c>
      <c r="R1179" s="14" t="s">
        <v>288</v>
      </c>
      <c r="S1179" s="14" t="s">
        <v>288</v>
      </c>
      <c r="T1179" s="14" t="s">
        <v>17</v>
      </c>
      <c r="U1179" s="14" t="s">
        <v>38</v>
      </c>
      <c r="V1179" s="14" t="s">
        <v>6</v>
      </c>
      <c r="W1179" s="14" t="s">
        <v>21</v>
      </c>
      <c r="X1179" s="14" t="s">
        <v>1</v>
      </c>
      <c r="Y1179" s="14" t="s">
        <v>1</v>
      </c>
      <c r="Z1179" s="14" t="s">
        <v>113</v>
      </c>
      <c r="AA1179" s="14" t="s">
        <v>7</v>
      </c>
      <c r="AB1179" s="14" t="s">
        <v>2091</v>
      </c>
      <c r="AC1179" s="14" t="s">
        <v>8</v>
      </c>
      <c r="AD1179" s="14" t="s">
        <v>32</v>
      </c>
      <c r="AE1179" s="14" t="s">
        <v>5</v>
      </c>
      <c r="AF1179" s="14" t="s">
        <v>290</v>
      </c>
      <c r="AG1179" s="14" t="s">
        <v>291</v>
      </c>
      <c r="AH1179" s="14" t="s">
        <v>2092</v>
      </c>
      <c r="AI1179">
        <v>40835938</v>
      </c>
      <c r="AJ1179" s="16">
        <v>45439.802812499998</v>
      </c>
      <c r="AK1179">
        <v>3</v>
      </c>
      <c r="AL1179">
        <v>39.4</v>
      </c>
      <c r="AM1179">
        <v>7.1</v>
      </c>
      <c r="AN1179">
        <v>46.5</v>
      </c>
      <c r="AO1179" s="14" t="e">
        <f>VLOOKUP(PaquetesTramos_estados_1[[#This Row],[tienda_stock]],#REF!,2,0)</f>
        <v>#REF!</v>
      </c>
      <c r="AP1179" s="18">
        <v>1.0138888888888888</v>
      </c>
      <c r="AQ1179" s="19">
        <f>IF(PaquetesTramos_estados_1[[#This Row],[estado_paquete]]="Empaquetado","listo",PaquetesTramos_estados_1[[#This Row],[pagado]]+(PaquetesTramos_estados_1[[#This Row],[Lead Time]]-1))</f>
        <v>45439.816701388889</v>
      </c>
      <c r="AR1179" s="16" t="e">
        <f ca="1">IF(PaquetesTramos_estados_1[[#This Row],[estado_paquete]]="empaquetado","listo",TEXT((DAY(TODAY())-DAY(PaquetesTramos_estados_1[[#This Row],[pagado]])),"dd")&amp;" Dias")</f>
        <v>#VALUE!</v>
      </c>
      <c r="AS11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79" s="19" t="str">
        <f t="shared" si="18"/>
        <v>19:16</v>
      </c>
    </row>
    <row r="1180" spans="1:46" x14ac:dyDescent="0.25">
      <c r="A1180" s="14" t="s">
        <v>5462</v>
      </c>
      <c r="B1180" s="14" t="s">
        <v>17</v>
      </c>
      <c r="C1180" s="14" t="s">
        <v>288</v>
      </c>
      <c r="D1180" s="14" t="s">
        <v>81</v>
      </c>
      <c r="E1180" s="14" t="s">
        <v>82</v>
      </c>
      <c r="F1180" s="14" t="s">
        <v>82</v>
      </c>
      <c r="G1180" s="14" t="s">
        <v>30</v>
      </c>
      <c r="H1180" s="14" t="s">
        <v>288</v>
      </c>
      <c r="I1180" s="14" t="s">
        <v>288</v>
      </c>
      <c r="J1180" s="15">
        <v>45441</v>
      </c>
      <c r="K1180" s="14" t="s">
        <v>4780</v>
      </c>
      <c r="L1180" s="16">
        <v>45439.723344907405</v>
      </c>
      <c r="M1180" s="16"/>
      <c r="N1180" s="16"/>
      <c r="O1180" s="14" t="s">
        <v>288</v>
      </c>
      <c r="P1180" s="14" t="s">
        <v>288</v>
      </c>
      <c r="Q1180" s="14" t="s">
        <v>288</v>
      </c>
      <c r="R1180" s="14" t="s">
        <v>288</v>
      </c>
      <c r="S1180" s="14" t="s">
        <v>288</v>
      </c>
      <c r="T1180" s="14" t="s">
        <v>17</v>
      </c>
      <c r="U1180" s="14" t="s">
        <v>18</v>
      </c>
      <c r="V1180" s="14" t="s">
        <v>87</v>
      </c>
      <c r="W1180" s="14" t="s">
        <v>288</v>
      </c>
      <c r="X1180" s="14" t="s">
        <v>288</v>
      </c>
      <c r="Y1180" s="14" t="s">
        <v>288</v>
      </c>
      <c r="Z1180" s="14" t="s">
        <v>288</v>
      </c>
      <c r="AA1180" s="14" t="s">
        <v>7</v>
      </c>
      <c r="AB1180" s="14" t="s">
        <v>4781</v>
      </c>
      <c r="AC1180" s="14" t="s">
        <v>8</v>
      </c>
      <c r="AD1180" s="14" t="s">
        <v>93</v>
      </c>
      <c r="AE1180" s="14" t="s">
        <v>5</v>
      </c>
      <c r="AF1180" s="14" t="s">
        <v>290</v>
      </c>
      <c r="AG1180" s="14" t="s">
        <v>291</v>
      </c>
      <c r="AH1180" s="14" t="s">
        <v>4782</v>
      </c>
      <c r="AI1180">
        <v>73817824</v>
      </c>
      <c r="AJ1180" s="16">
        <v>45439.723344907405</v>
      </c>
      <c r="AK1180">
        <v>1</v>
      </c>
      <c r="AL1180">
        <v>67.12</v>
      </c>
      <c r="AM1180">
        <v>12.08</v>
      </c>
      <c r="AN1180">
        <v>79.2</v>
      </c>
      <c r="AO1180" s="14" t="e">
        <f>VLOOKUP(PaquetesTramos_estados_1[[#This Row],[tienda_stock]],#REF!,2,0)</f>
        <v>#REF!</v>
      </c>
      <c r="AP1180" s="18">
        <v>1.0138888888888888</v>
      </c>
      <c r="AQ1180" s="19">
        <f>IF(PaquetesTramos_estados_1[[#This Row],[estado_paquete]]="Empaquetado","listo",PaquetesTramos_estados_1[[#This Row],[pagado]]+(PaquetesTramos_estados_1[[#This Row],[Lead Time]]-1))</f>
        <v>45439.737233796295</v>
      </c>
      <c r="AR1180" s="16" t="e">
        <f ca="1">IF(PaquetesTramos_estados_1[[#This Row],[estado_paquete]]="empaquetado","listo",TEXT((DAY(TODAY())-DAY(PaquetesTramos_estados_1[[#This Row],[pagado]])),"dd")&amp;" Dias")</f>
        <v>#VALUE!</v>
      </c>
      <c r="AS11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0" s="19" t="str">
        <f t="shared" si="18"/>
        <v>17:21</v>
      </c>
    </row>
    <row r="1181" spans="1:46" x14ac:dyDescent="0.25">
      <c r="A1181" s="14" t="s">
        <v>5472</v>
      </c>
      <c r="B1181" s="14" t="s">
        <v>17</v>
      </c>
      <c r="C1181" s="14" t="s">
        <v>21</v>
      </c>
      <c r="D1181" s="14" t="s">
        <v>1</v>
      </c>
      <c r="E1181" s="14" t="s">
        <v>1</v>
      </c>
      <c r="F1181" s="14" t="s">
        <v>113</v>
      </c>
      <c r="G1181" s="14" t="s">
        <v>399</v>
      </c>
      <c r="H1181" s="14" t="s">
        <v>288</v>
      </c>
      <c r="I1181" s="14" t="s">
        <v>288</v>
      </c>
      <c r="J1181" s="15">
        <v>45441</v>
      </c>
      <c r="K1181" s="14" t="s">
        <v>992</v>
      </c>
      <c r="L1181" s="16">
        <v>45440.025127314817</v>
      </c>
      <c r="M1181" s="16"/>
      <c r="N1181" s="16"/>
      <c r="O1181" s="14" t="s">
        <v>288</v>
      </c>
      <c r="P1181" s="14" t="s">
        <v>288</v>
      </c>
      <c r="Q1181" s="14" t="s">
        <v>288</v>
      </c>
      <c r="R1181" s="14" t="s">
        <v>288</v>
      </c>
      <c r="S1181" s="14" t="s">
        <v>288</v>
      </c>
      <c r="T1181" s="14" t="s">
        <v>17</v>
      </c>
      <c r="U1181" s="14" t="s">
        <v>18</v>
      </c>
      <c r="V1181" s="14" t="s">
        <v>6</v>
      </c>
      <c r="W1181" s="14" t="s">
        <v>21</v>
      </c>
      <c r="X1181" s="14" t="s">
        <v>1</v>
      </c>
      <c r="Y1181" s="14" t="s">
        <v>1</v>
      </c>
      <c r="Z1181" s="14" t="s">
        <v>113</v>
      </c>
      <c r="AA1181" s="14" t="s">
        <v>56</v>
      </c>
      <c r="AB1181" s="14" t="s">
        <v>993</v>
      </c>
      <c r="AC1181" s="14" t="s">
        <v>8</v>
      </c>
      <c r="AD1181" s="14" t="s">
        <v>27</v>
      </c>
      <c r="AE1181" s="14" t="s">
        <v>5</v>
      </c>
      <c r="AF1181" s="14" t="s">
        <v>290</v>
      </c>
      <c r="AG1181" s="14" t="s">
        <v>291</v>
      </c>
      <c r="AH1181" s="14" t="s">
        <v>994</v>
      </c>
      <c r="AI1181">
        <v>41688730</v>
      </c>
      <c r="AJ1181" s="16">
        <v>45440.025127314817</v>
      </c>
      <c r="AK1181">
        <v>2</v>
      </c>
      <c r="AL1181">
        <v>267.12</v>
      </c>
      <c r="AM1181">
        <v>48.08</v>
      </c>
      <c r="AN1181">
        <v>315.2</v>
      </c>
      <c r="AO1181" s="14" t="e">
        <f>VLOOKUP(PaquetesTramos_estados_1[[#This Row],[tienda_stock]],#REF!,2,0)</f>
        <v>#REF!</v>
      </c>
      <c r="AP1181" s="18">
        <v>1.0138888888888888</v>
      </c>
      <c r="AQ1181" s="19">
        <f>IF(PaquetesTramos_estados_1[[#This Row],[estado_paquete]]="Empaquetado","listo",PaquetesTramos_estados_1[[#This Row],[pagado]]+(PaquetesTramos_estados_1[[#This Row],[Lead Time]]-1))</f>
        <v>45440.039016203707</v>
      </c>
      <c r="AR1181" s="16" t="e">
        <f ca="1">IF(PaquetesTramos_estados_1[[#This Row],[estado_paquete]]="empaquetado","listo",TEXT((DAY(TODAY())-DAY(PaquetesTramos_estados_1[[#This Row],[pagado]])),"dd")&amp;" Dias")</f>
        <v>#VALUE!</v>
      </c>
      <c r="AS11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1" s="19" t="str">
        <f t="shared" si="18"/>
        <v>00:36</v>
      </c>
    </row>
    <row r="1182" spans="1:46" x14ac:dyDescent="0.25">
      <c r="A1182" s="14" t="s">
        <v>5463</v>
      </c>
      <c r="B1182" s="14" t="s">
        <v>17</v>
      </c>
      <c r="C1182" s="14" t="s">
        <v>71</v>
      </c>
      <c r="D1182" s="14" t="s">
        <v>69</v>
      </c>
      <c r="E1182" s="14" t="s">
        <v>70</v>
      </c>
      <c r="F1182" s="14" t="s">
        <v>70</v>
      </c>
      <c r="G1182" s="14" t="s">
        <v>35</v>
      </c>
      <c r="H1182" s="14" t="s">
        <v>288</v>
      </c>
      <c r="I1182" s="14" t="s">
        <v>288</v>
      </c>
      <c r="J1182" s="15">
        <v>45442</v>
      </c>
      <c r="K1182" s="14" t="s">
        <v>5185</v>
      </c>
      <c r="L1182" s="16">
        <v>45438.962442129632</v>
      </c>
      <c r="M1182" s="16"/>
      <c r="N1182" s="16"/>
      <c r="O1182" s="14" t="s">
        <v>288</v>
      </c>
      <c r="P1182" s="14" t="s">
        <v>288</v>
      </c>
      <c r="Q1182" s="14" t="s">
        <v>288</v>
      </c>
      <c r="R1182" s="14" t="s">
        <v>288</v>
      </c>
      <c r="S1182" s="14" t="s">
        <v>288</v>
      </c>
      <c r="T1182" s="14" t="s">
        <v>17</v>
      </c>
      <c r="U1182" s="14" t="s">
        <v>18</v>
      </c>
      <c r="V1182" s="14" t="s">
        <v>6</v>
      </c>
      <c r="W1182" s="14" t="s">
        <v>71</v>
      </c>
      <c r="X1182" s="14" t="s">
        <v>69</v>
      </c>
      <c r="Y1182" s="14" t="s">
        <v>70</v>
      </c>
      <c r="Z1182" s="14" t="s">
        <v>70</v>
      </c>
      <c r="AA1182" s="14" t="s">
        <v>7</v>
      </c>
      <c r="AB1182" s="14" t="s">
        <v>5186</v>
      </c>
      <c r="AC1182" s="14" t="s">
        <v>8</v>
      </c>
      <c r="AD1182" s="14" t="s">
        <v>32</v>
      </c>
      <c r="AE1182" s="14" t="s">
        <v>5</v>
      </c>
      <c r="AF1182" s="14" t="s">
        <v>290</v>
      </c>
      <c r="AG1182" s="14" t="s">
        <v>291</v>
      </c>
      <c r="AH1182" s="14" t="s">
        <v>5187</v>
      </c>
      <c r="AI1182">
        <v>73942354</v>
      </c>
      <c r="AJ1182" s="16">
        <v>45438.962442129632</v>
      </c>
      <c r="AK1182">
        <v>1</v>
      </c>
      <c r="AL1182">
        <v>172.96</v>
      </c>
      <c r="AM1182">
        <v>31.14</v>
      </c>
      <c r="AN1182">
        <v>204.1</v>
      </c>
      <c r="AO1182" s="14" t="e">
        <f>VLOOKUP(PaquetesTramos_estados_1[[#This Row],[tienda_stock]],#REF!,2,0)</f>
        <v>#REF!</v>
      </c>
      <c r="AP1182" s="18">
        <v>1.0138888888888888</v>
      </c>
      <c r="AQ1182" s="19">
        <f>IF(PaquetesTramos_estados_1[[#This Row],[estado_paquete]]="Empaquetado","listo",PaquetesTramos_estados_1[[#This Row],[pagado]]+(PaquetesTramos_estados_1[[#This Row],[Lead Time]]-1))</f>
        <v>45438.976331018523</v>
      </c>
      <c r="AR1182" s="16" t="e">
        <f ca="1">IF(PaquetesTramos_estados_1[[#This Row],[estado_paquete]]="empaquetado","listo",TEXT((DAY(TODAY())-DAY(PaquetesTramos_estados_1[[#This Row],[pagado]])),"dd")&amp;" Dias")</f>
        <v>#VALUE!</v>
      </c>
      <c r="AS11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2" s="19" t="str">
        <f t="shared" si="18"/>
        <v>23:05</v>
      </c>
    </row>
    <row r="1183" spans="1:46" x14ac:dyDescent="0.25">
      <c r="A1183" s="14" t="s">
        <v>5466</v>
      </c>
      <c r="B1183" s="14" t="s">
        <v>17</v>
      </c>
      <c r="C1183" s="14" t="s">
        <v>0</v>
      </c>
      <c r="D1183" s="14" t="s">
        <v>1</v>
      </c>
      <c r="E1183" s="14" t="s">
        <v>1</v>
      </c>
      <c r="F1183" s="14" t="s">
        <v>2</v>
      </c>
      <c r="G1183" s="14" t="s">
        <v>399</v>
      </c>
      <c r="H1183" s="14" t="s">
        <v>288</v>
      </c>
      <c r="I1183" s="14" t="s">
        <v>288</v>
      </c>
      <c r="J1183" s="15">
        <v>45441</v>
      </c>
      <c r="K1183" s="14" t="s">
        <v>4233</v>
      </c>
      <c r="L1183" s="16">
        <v>45439.885879629626</v>
      </c>
      <c r="M1183" s="16"/>
      <c r="N1183" s="16"/>
      <c r="O1183" s="14" t="s">
        <v>288</v>
      </c>
      <c r="P1183" s="14" t="s">
        <v>288</v>
      </c>
      <c r="Q1183" s="14" t="s">
        <v>288</v>
      </c>
      <c r="R1183" s="14" t="s">
        <v>288</v>
      </c>
      <c r="S1183" s="14" t="s">
        <v>288</v>
      </c>
      <c r="T1183" s="14" t="s">
        <v>17</v>
      </c>
      <c r="U1183" s="14" t="s">
        <v>4234</v>
      </c>
      <c r="V1183" s="14" t="s">
        <v>6</v>
      </c>
      <c r="W1183" s="14" t="s">
        <v>0</v>
      </c>
      <c r="X1183" s="14" t="s">
        <v>1</v>
      </c>
      <c r="Y1183" s="14" t="s">
        <v>1</v>
      </c>
      <c r="Z1183" s="14" t="s">
        <v>2</v>
      </c>
      <c r="AA1183" s="14" t="s">
        <v>7</v>
      </c>
      <c r="AB1183" s="14" t="s">
        <v>4235</v>
      </c>
      <c r="AC1183" s="14" t="s">
        <v>8</v>
      </c>
      <c r="AD1183" s="14" t="s">
        <v>27</v>
      </c>
      <c r="AE1183" s="14" t="s">
        <v>5</v>
      </c>
      <c r="AF1183" s="14" t="s">
        <v>290</v>
      </c>
      <c r="AG1183" s="14" t="s">
        <v>291</v>
      </c>
      <c r="AH1183" s="14" t="s">
        <v>4236</v>
      </c>
      <c r="AI1183">
        <v>41322376</v>
      </c>
      <c r="AJ1183" s="16">
        <v>45439.885879629626</v>
      </c>
      <c r="AK1183">
        <v>1</v>
      </c>
      <c r="AL1183">
        <v>43.9</v>
      </c>
      <c r="AM1183">
        <v>7.9</v>
      </c>
      <c r="AN1183">
        <v>51.8</v>
      </c>
      <c r="AO1183" s="14" t="e">
        <f>VLOOKUP(PaquetesTramos_estados_1[[#This Row],[tienda_stock]],#REF!,2,0)</f>
        <v>#REF!</v>
      </c>
      <c r="AP1183" s="18">
        <v>1.0138888888888888</v>
      </c>
      <c r="AQ1183" s="19">
        <f>IF(PaquetesTramos_estados_1[[#This Row],[estado_paquete]]="Empaquetado","listo",PaquetesTramos_estados_1[[#This Row],[pagado]]+(PaquetesTramos_estados_1[[#This Row],[Lead Time]]-1))</f>
        <v>45439.899768518517</v>
      </c>
      <c r="AR1183" s="16" t="e">
        <f ca="1">IF(PaquetesTramos_estados_1[[#This Row],[estado_paquete]]="empaquetado","listo",TEXT((DAY(TODAY())-DAY(PaquetesTramos_estados_1[[#This Row],[pagado]])),"dd")&amp;" Dias")</f>
        <v>#VALUE!</v>
      </c>
      <c r="AS118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3" s="19" t="str">
        <f t="shared" si="18"/>
        <v>21:15</v>
      </c>
    </row>
    <row r="1184" spans="1:46" x14ac:dyDescent="0.25">
      <c r="A1184" s="14" t="s">
        <v>5470</v>
      </c>
      <c r="B1184" s="14" t="s">
        <v>17</v>
      </c>
      <c r="C1184" s="14" t="s">
        <v>154</v>
      </c>
      <c r="D1184" s="14" t="s">
        <v>91</v>
      </c>
      <c r="E1184" s="14" t="s">
        <v>91</v>
      </c>
      <c r="F1184" s="14" t="s">
        <v>91</v>
      </c>
      <c r="G1184" s="14" t="s">
        <v>35</v>
      </c>
      <c r="H1184" s="14" t="s">
        <v>288</v>
      </c>
      <c r="I1184" s="14" t="s">
        <v>288</v>
      </c>
      <c r="J1184" s="15">
        <v>45442</v>
      </c>
      <c r="K1184" s="14" t="s">
        <v>3697</v>
      </c>
      <c r="L1184" s="16">
        <v>45438.811180555553</v>
      </c>
      <c r="M1184" s="16"/>
      <c r="N1184" s="16"/>
      <c r="O1184" s="14" t="s">
        <v>288</v>
      </c>
      <c r="P1184" s="14" t="s">
        <v>288</v>
      </c>
      <c r="Q1184" s="14" t="s">
        <v>288</v>
      </c>
      <c r="R1184" s="14" t="s">
        <v>288</v>
      </c>
      <c r="S1184" s="14" t="s">
        <v>288</v>
      </c>
      <c r="T1184" s="14" t="s">
        <v>17</v>
      </c>
      <c r="U1184" s="14" t="s">
        <v>18</v>
      </c>
      <c r="V1184" s="14" t="s">
        <v>6</v>
      </c>
      <c r="W1184" s="14" t="s">
        <v>154</v>
      </c>
      <c r="X1184" s="14" t="s">
        <v>91</v>
      </c>
      <c r="Y1184" s="14" t="s">
        <v>91</v>
      </c>
      <c r="Z1184" s="14" t="s">
        <v>91</v>
      </c>
      <c r="AA1184" s="14" t="s">
        <v>7</v>
      </c>
      <c r="AB1184" s="14" t="s">
        <v>3698</v>
      </c>
      <c r="AC1184" s="14" t="s">
        <v>8</v>
      </c>
      <c r="AD1184" s="14" t="s">
        <v>27</v>
      </c>
      <c r="AE1184" s="14" t="s">
        <v>5</v>
      </c>
      <c r="AF1184" s="14" t="s">
        <v>290</v>
      </c>
      <c r="AG1184" s="14" t="s">
        <v>291</v>
      </c>
      <c r="AH1184" s="14" t="s">
        <v>3699</v>
      </c>
      <c r="AI1184">
        <v>44295217</v>
      </c>
      <c r="AJ1184" s="16">
        <v>45438.811180555553</v>
      </c>
      <c r="AK1184">
        <v>1</v>
      </c>
      <c r="AL1184">
        <v>134.07</v>
      </c>
      <c r="AM1184">
        <v>24.13</v>
      </c>
      <c r="AN1184">
        <v>158.19999999999999</v>
      </c>
      <c r="AO1184" s="14" t="e">
        <f>VLOOKUP(PaquetesTramos_estados_1[[#This Row],[tienda_stock]],#REF!,2,0)</f>
        <v>#REF!</v>
      </c>
      <c r="AP1184" s="18">
        <v>1.0138888888888888</v>
      </c>
      <c r="AQ1184" s="19">
        <f>IF(PaquetesTramos_estados_1[[#This Row],[estado_paquete]]="Empaquetado","listo",PaquetesTramos_estados_1[[#This Row],[pagado]]+(PaquetesTramos_estados_1[[#This Row],[Lead Time]]-1))</f>
        <v>45438.825069444443</v>
      </c>
      <c r="AR1184" s="16" t="e">
        <f ca="1">IF(PaquetesTramos_estados_1[[#This Row],[estado_paquete]]="empaquetado","listo",TEXT((DAY(TODAY())-DAY(PaquetesTramos_estados_1[[#This Row],[pagado]])),"dd")&amp;" Dias")</f>
        <v>#VALUE!</v>
      </c>
      <c r="AS118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4" s="19" t="str">
        <f t="shared" si="18"/>
        <v>19:28</v>
      </c>
    </row>
    <row r="1185" spans="1:46" x14ac:dyDescent="0.25">
      <c r="A1185" s="14" t="s">
        <v>4865</v>
      </c>
      <c r="B1185" s="14" t="s">
        <v>17</v>
      </c>
      <c r="C1185" s="14" t="s">
        <v>4866</v>
      </c>
      <c r="D1185" s="14" t="s">
        <v>1</v>
      </c>
      <c r="E1185" s="14" t="s">
        <v>1</v>
      </c>
      <c r="F1185" s="14" t="s">
        <v>90</v>
      </c>
      <c r="G1185" s="14" t="s">
        <v>437</v>
      </c>
      <c r="H1185" s="14" t="s">
        <v>288</v>
      </c>
      <c r="I1185" s="14" t="s">
        <v>288</v>
      </c>
      <c r="J1185" s="15">
        <v>45440</v>
      </c>
      <c r="K1185" s="14" t="s">
        <v>4867</v>
      </c>
      <c r="L1185" s="16">
        <v>45439.651574074072</v>
      </c>
      <c r="M1185" s="16"/>
      <c r="N1185" s="16"/>
      <c r="O1185" s="14" t="s">
        <v>288</v>
      </c>
      <c r="P1185" s="14" t="s">
        <v>288</v>
      </c>
      <c r="Q1185" s="14" t="s">
        <v>288</v>
      </c>
      <c r="R1185" s="14" t="s">
        <v>288</v>
      </c>
      <c r="S1185" s="14" t="s">
        <v>288</v>
      </c>
      <c r="T1185" s="14" t="s">
        <v>17</v>
      </c>
      <c r="U1185" s="14" t="s">
        <v>193</v>
      </c>
      <c r="V1185" s="14" t="s">
        <v>6</v>
      </c>
      <c r="W1185" s="14" t="s">
        <v>4866</v>
      </c>
      <c r="X1185" s="14" t="s">
        <v>1</v>
      </c>
      <c r="Y1185" s="14" t="s">
        <v>1</v>
      </c>
      <c r="Z1185" s="14" t="s">
        <v>90</v>
      </c>
      <c r="AA1185" s="14" t="s">
        <v>7</v>
      </c>
      <c r="AB1185" s="14" t="s">
        <v>4868</v>
      </c>
      <c r="AC1185" s="14" t="s">
        <v>8</v>
      </c>
      <c r="AD1185" s="14" t="s">
        <v>27</v>
      </c>
      <c r="AE1185" s="14" t="s">
        <v>5</v>
      </c>
      <c r="AF1185" s="14" t="s">
        <v>290</v>
      </c>
      <c r="AG1185" s="14" t="s">
        <v>291</v>
      </c>
      <c r="AH1185" s="14" t="s">
        <v>4869</v>
      </c>
      <c r="AI1185">
        <v>41567962</v>
      </c>
      <c r="AJ1185" s="16">
        <v>45439.651574074072</v>
      </c>
      <c r="AK1185">
        <v>1</v>
      </c>
      <c r="AL1185">
        <v>122.71</v>
      </c>
      <c r="AM1185">
        <v>22.09</v>
      </c>
      <c r="AN1185">
        <v>144.80000000000001</v>
      </c>
      <c r="AO1185" s="14" t="e">
        <f>VLOOKUP(PaquetesTramos_estados_1[[#This Row],[tienda_stock]],#REF!,2,0)</f>
        <v>#REF!</v>
      </c>
      <c r="AP1185" s="18">
        <v>1.0138888888888888</v>
      </c>
      <c r="AQ1185" s="19">
        <f>IF(PaquetesTramos_estados_1[[#This Row],[estado_paquete]]="Empaquetado","listo",PaquetesTramos_estados_1[[#This Row],[pagado]]+(PaquetesTramos_estados_1[[#This Row],[Lead Time]]-1))</f>
        <v>45439.665462962963</v>
      </c>
      <c r="AR1185" s="16" t="e">
        <f ca="1">IF(PaquetesTramos_estados_1[[#This Row],[estado_paquete]]="empaquetado","listo",TEXT((DAY(TODAY())-DAY(PaquetesTramos_estados_1[[#This Row],[pagado]])),"dd")&amp;" Dias")</f>
        <v>#VALUE!</v>
      </c>
      <c r="AS11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5" s="19" t="str">
        <f t="shared" si="18"/>
        <v>15:38</v>
      </c>
    </row>
    <row r="1186" spans="1:46" x14ac:dyDescent="0.25">
      <c r="A1186" s="14" t="s">
        <v>5475</v>
      </c>
      <c r="B1186" s="14" t="s">
        <v>17</v>
      </c>
      <c r="C1186" s="14" t="s">
        <v>34</v>
      </c>
      <c r="D1186" s="14" t="s">
        <v>64</v>
      </c>
      <c r="E1186" s="14" t="s">
        <v>112</v>
      </c>
      <c r="F1186" s="14" t="s">
        <v>112</v>
      </c>
      <c r="G1186" s="14" t="s">
        <v>35</v>
      </c>
      <c r="H1186" s="14" t="s">
        <v>288</v>
      </c>
      <c r="I1186" s="14" t="s">
        <v>288</v>
      </c>
      <c r="J1186" s="15">
        <v>45443</v>
      </c>
      <c r="K1186" s="14" t="s">
        <v>4503</v>
      </c>
      <c r="L1186" s="16">
        <v>45439.899780092594</v>
      </c>
      <c r="M1186" s="16"/>
      <c r="N1186" s="16"/>
      <c r="O1186" s="14" t="s">
        <v>288</v>
      </c>
      <c r="P1186" s="14" t="s">
        <v>288</v>
      </c>
      <c r="Q1186" s="14" t="s">
        <v>288</v>
      </c>
      <c r="R1186" s="14" t="s">
        <v>288</v>
      </c>
      <c r="S1186" s="14" t="s">
        <v>288</v>
      </c>
      <c r="T1186" s="14" t="s">
        <v>17</v>
      </c>
      <c r="U1186" s="14" t="s">
        <v>18</v>
      </c>
      <c r="V1186" s="14" t="s">
        <v>6</v>
      </c>
      <c r="W1186" s="14" t="s">
        <v>34</v>
      </c>
      <c r="X1186" s="14" t="s">
        <v>64</v>
      </c>
      <c r="Y1186" s="14" t="s">
        <v>112</v>
      </c>
      <c r="Z1186" s="14" t="s">
        <v>112</v>
      </c>
      <c r="AA1186" s="14" t="s">
        <v>7</v>
      </c>
      <c r="AB1186" s="14" t="s">
        <v>4504</v>
      </c>
      <c r="AC1186" s="14" t="s">
        <v>8</v>
      </c>
      <c r="AD1186" s="14" t="s">
        <v>88</v>
      </c>
      <c r="AE1186" s="14" t="s">
        <v>5</v>
      </c>
      <c r="AF1186" s="14" t="s">
        <v>290</v>
      </c>
      <c r="AG1186" s="14" t="s">
        <v>291</v>
      </c>
      <c r="AH1186" s="14" t="s">
        <v>4505</v>
      </c>
      <c r="AI1186">
        <v>41682248</v>
      </c>
      <c r="AJ1186" s="16">
        <v>45439.899780092594</v>
      </c>
      <c r="AK1186">
        <v>1</v>
      </c>
      <c r="AL1186">
        <v>88.81</v>
      </c>
      <c r="AM1186">
        <v>15.99</v>
      </c>
      <c r="AN1186">
        <v>104.8</v>
      </c>
      <c r="AO1186" s="14" t="e">
        <f>VLOOKUP(PaquetesTramos_estados_1[[#This Row],[tienda_stock]],#REF!,2,0)</f>
        <v>#REF!</v>
      </c>
      <c r="AP1186" s="18">
        <v>1.0138888888888888</v>
      </c>
      <c r="AQ1186" s="19">
        <f>IF(PaquetesTramos_estados_1[[#This Row],[estado_paquete]]="Empaquetado","listo",PaquetesTramos_estados_1[[#This Row],[pagado]]+(PaquetesTramos_estados_1[[#This Row],[Lead Time]]-1))</f>
        <v>45439.913668981484</v>
      </c>
      <c r="AR1186" s="16" t="e">
        <f ca="1">IF(PaquetesTramos_estados_1[[#This Row],[estado_paquete]]="empaquetado","listo",TEXT((DAY(TODAY())-DAY(PaquetesTramos_estados_1[[#This Row],[pagado]])),"dd")&amp;" Dias")</f>
        <v>#VALUE!</v>
      </c>
      <c r="AS11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6" s="19" t="str">
        <f t="shared" si="18"/>
        <v>21:35</v>
      </c>
    </row>
    <row r="1187" spans="1:46" x14ac:dyDescent="0.25">
      <c r="A1187" s="14" t="s">
        <v>5476</v>
      </c>
      <c r="B1187" s="14" t="s">
        <v>17</v>
      </c>
      <c r="C1187" s="14" t="s">
        <v>153</v>
      </c>
      <c r="D1187" s="14" t="s">
        <v>91</v>
      </c>
      <c r="E1187" s="14" t="s">
        <v>91</v>
      </c>
      <c r="F1187" s="14" t="s">
        <v>309</v>
      </c>
      <c r="G1187" s="14" t="s">
        <v>35</v>
      </c>
      <c r="H1187" s="14" t="s">
        <v>288</v>
      </c>
      <c r="I1187" s="14" t="s">
        <v>288</v>
      </c>
      <c r="J1187" s="15">
        <v>45442</v>
      </c>
      <c r="K1187" s="14" t="s">
        <v>3775</v>
      </c>
      <c r="L1187" s="16">
        <v>45438.778240740743</v>
      </c>
      <c r="M1187" s="16"/>
      <c r="N1187" s="16"/>
      <c r="O1187" s="14" t="s">
        <v>288</v>
      </c>
      <c r="P1187" s="14" t="s">
        <v>288</v>
      </c>
      <c r="Q1187" s="14" t="s">
        <v>288</v>
      </c>
      <c r="R1187" s="14" t="s">
        <v>288</v>
      </c>
      <c r="S1187" s="14" t="s">
        <v>288</v>
      </c>
      <c r="T1187" s="14" t="s">
        <v>17</v>
      </c>
      <c r="U1187" s="14" t="s">
        <v>18</v>
      </c>
      <c r="V1187" s="14" t="s">
        <v>6</v>
      </c>
      <c r="W1187" s="14" t="s">
        <v>153</v>
      </c>
      <c r="X1187" s="14" t="s">
        <v>91</v>
      </c>
      <c r="Y1187" s="14" t="s">
        <v>91</v>
      </c>
      <c r="Z1187" s="14" t="s">
        <v>309</v>
      </c>
      <c r="AA1187" s="14" t="s">
        <v>7</v>
      </c>
      <c r="AB1187" s="14" t="s">
        <v>3776</v>
      </c>
      <c r="AC1187" s="14" t="s">
        <v>8</v>
      </c>
      <c r="AD1187" s="14" t="s">
        <v>10</v>
      </c>
      <c r="AE1187" s="14" t="s">
        <v>153</v>
      </c>
      <c r="AF1187" s="14" t="s">
        <v>290</v>
      </c>
      <c r="AG1187" s="14" t="s">
        <v>291</v>
      </c>
      <c r="AH1187" s="14" t="s">
        <v>3777</v>
      </c>
      <c r="AI1187">
        <v>73335875</v>
      </c>
      <c r="AJ1187" s="16">
        <v>45438.778240740743</v>
      </c>
      <c r="AK1187">
        <v>1</v>
      </c>
      <c r="AL1187">
        <v>63.39</v>
      </c>
      <c r="AM1187">
        <v>11.41</v>
      </c>
      <c r="AN1187">
        <v>74.8</v>
      </c>
      <c r="AO1187" s="14" t="e">
        <f>VLOOKUP(PaquetesTramos_estados_1[[#This Row],[tienda_stock]],#REF!,2,0)</f>
        <v>#REF!</v>
      </c>
      <c r="AP1187" s="18">
        <v>1.0138888888888888</v>
      </c>
      <c r="AQ1187" s="19">
        <f>IF(PaquetesTramos_estados_1[[#This Row],[estado_paquete]]="Empaquetado","listo",PaquetesTramos_estados_1[[#This Row],[pagado]]+(PaquetesTramos_estados_1[[#This Row],[Lead Time]]-1))</f>
        <v>45438.792129629634</v>
      </c>
      <c r="AR1187" s="16" t="e">
        <f ca="1">IF(PaquetesTramos_estados_1[[#This Row],[estado_paquete]]="empaquetado","listo",TEXT((DAY(TODAY())-DAY(PaquetesTramos_estados_1[[#This Row],[pagado]])),"dd")&amp;" Dias")</f>
        <v>#VALUE!</v>
      </c>
      <c r="AS11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7" s="19" t="str">
        <f t="shared" si="18"/>
        <v>18:40</v>
      </c>
    </row>
    <row r="1188" spans="1:46" x14ac:dyDescent="0.25">
      <c r="A1188" s="14" t="s">
        <v>4872</v>
      </c>
      <c r="B1188" s="14" t="s">
        <v>17</v>
      </c>
      <c r="C1188" s="14" t="s">
        <v>288</v>
      </c>
      <c r="D1188" s="14" t="s">
        <v>29</v>
      </c>
      <c r="E1188" s="14" t="s">
        <v>4470</v>
      </c>
      <c r="F1188" s="14" t="s">
        <v>4470</v>
      </c>
      <c r="G1188" s="14" t="s">
        <v>30</v>
      </c>
      <c r="H1188" s="14" t="s">
        <v>288</v>
      </c>
      <c r="I1188" s="14" t="s">
        <v>288</v>
      </c>
      <c r="J1188" s="15">
        <v>45442</v>
      </c>
      <c r="K1188" s="14" t="s">
        <v>4873</v>
      </c>
      <c r="L1188" s="16">
        <v>45439.614259259259</v>
      </c>
      <c r="M1188" s="16"/>
      <c r="N1188" s="16"/>
      <c r="O1188" s="14" t="s">
        <v>288</v>
      </c>
      <c r="P1188" s="14" t="s">
        <v>288</v>
      </c>
      <c r="Q1188" s="14" t="s">
        <v>288</v>
      </c>
      <c r="R1188" s="14" t="s">
        <v>288</v>
      </c>
      <c r="S1188" s="14" t="s">
        <v>288</v>
      </c>
      <c r="T1188" s="14" t="s">
        <v>17</v>
      </c>
      <c r="U1188" s="14" t="s">
        <v>18</v>
      </c>
      <c r="V1188" s="14" t="s">
        <v>87</v>
      </c>
      <c r="W1188" s="14" t="s">
        <v>288</v>
      </c>
      <c r="X1188" s="14" t="s">
        <v>288</v>
      </c>
      <c r="Y1188" s="14" t="s">
        <v>288</v>
      </c>
      <c r="Z1188" s="14" t="s">
        <v>288</v>
      </c>
      <c r="AA1188" s="14" t="s">
        <v>56</v>
      </c>
      <c r="AB1188" s="14" t="s">
        <v>4472</v>
      </c>
      <c r="AC1188" s="14" t="s">
        <v>8</v>
      </c>
      <c r="AD1188" s="14" t="s">
        <v>32</v>
      </c>
      <c r="AE1188" s="14" t="s">
        <v>5</v>
      </c>
      <c r="AF1188" s="14" t="s">
        <v>290</v>
      </c>
      <c r="AG1188" s="14" t="s">
        <v>291</v>
      </c>
      <c r="AH1188" s="14" t="s">
        <v>4473</v>
      </c>
      <c r="AI1188">
        <v>3499785</v>
      </c>
      <c r="AJ1188" s="16">
        <v>45439.614259259259</v>
      </c>
      <c r="AK1188">
        <v>4</v>
      </c>
      <c r="AL1188">
        <v>340.84</v>
      </c>
      <c r="AM1188">
        <v>61.36</v>
      </c>
      <c r="AN1188">
        <v>402.2</v>
      </c>
      <c r="AO1188" s="14" t="e">
        <f>VLOOKUP(PaquetesTramos_estados_1[[#This Row],[tienda_stock]],#REF!,2,0)</f>
        <v>#REF!</v>
      </c>
      <c r="AP1188" s="18">
        <v>1.0138888888888888</v>
      </c>
      <c r="AQ1188" s="19">
        <f>IF(PaquetesTramos_estados_1[[#This Row],[estado_paquete]]="Empaquetado","listo",PaquetesTramos_estados_1[[#This Row],[pagado]]+(PaquetesTramos_estados_1[[#This Row],[Lead Time]]-1))</f>
        <v>45439.628148148149</v>
      </c>
      <c r="AR1188" s="16" t="e">
        <f ca="1">IF(PaquetesTramos_estados_1[[#This Row],[estado_paquete]]="empaquetado","listo",TEXT((DAY(TODAY())-DAY(PaquetesTramos_estados_1[[#This Row],[pagado]])),"dd")&amp;" Dias")</f>
        <v>#VALUE!</v>
      </c>
      <c r="AS11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8" s="19" t="str">
        <f t="shared" si="18"/>
        <v>14:44</v>
      </c>
    </row>
    <row r="1189" spans="1:46" x14ac:dyDescent="0.25">
      <c r="A1189" s="14" t="s">
        <v>4878</v>
      </c>
      <c r="B1189" s="14" t="s">
        <v>17</v>
      </c>
      <c r="C1189" s="14" t="s">
        <v>288</v>
      </c>
      <c r="D1189" s="14" t="s">
        <v>81</v>
      </c>
      <c r="E1189" s="14" t="s">
        <v>223</v>
      </c>
      <c r="F1189" s="14" t="s">
        <v>223</v>
      </c>
      <c r="G1189" s="14" t="s">
        <v>30</v>
      </c>
      <c r="H1189" s="14" t="s">
        <v>288</v>
      </c>
      <c r="I1189" s="14" t="s">
        <v>288</v>
      </c>
      <c r="J1189" s="15">
        <v>45442</v>
      </c>
      <c r="K1189" s="14" t="s">
        <v>3749</v>
      </c>
      <c r="L1189" s="16">
        <v>45439.782604166663</v>
      </c>
      <c r="M1189" s="16"/>
      <c r="N1189" s="16"/>
      <c r="O1189" s="14" t="s">
        <v>288</v>
      </c>
      <c r="P1189" s="14" t="s">
        <v>288</v>
      </c>
      <c r="Q1189" s="14" t="s">
        <v>288</v>
      </c>
      <c r="R1189" s="14" t="s">
        <v>288</v>
      </c>
      <c r="S1189" s="14" t="s">
        <v>288</v>
      </c>
      <c r="T1189" s="14" t="s">
        <v>17</v>
      </c>
      <c r="U1189" s="14" t="s">
        <v>18</v>
      </c>
      <c r="V1189" s="14" t="s">
        <v>87</v>
      </c>
      <c r="W1189" s="14" t="s">
        <v>288</v>
      </c>
      <c r="X1189" s="14" t="s">
        <v>288</v>
      </c>
      <c r="Y1189" s="14" t="s">
        <v>288</v>
      </c>
      <c r="Z1189" s="14" t="s">
        <v>288</v>
      </c>
      <c r="AA1189" s="14" t="s">
        <v>7</v>
      </c>
      <c r="AB1189" s="14" t="s">
        <v>3750</v>
      </c>
      <c r="AC1189" s="14" t="s">
        <v>8</v>
      </c>
      <c r="AD1189" s="14" t="s">
        <v>27</v>
      </c>
      <c r="AE1189" s="14" t="s">
        <v>5</v>
      </c>
      <c r="AF1189" s="14" t="s">
        <v>290</v>
      </c>
      <c r="AG1189" s="14" t="s">
        <v>291</v>
      </c>
      <c r="AH1189" s="14" t="s">
        <v>3751</v>
      </c>
      <c r="AI1189">
        <v>70227163</v>
      </c>
      <c r="AJ1189" s="16">
        <v>45439.782604166663</v>
      </c>
      <c r="AK1189">
        <v>1</v>
      </c>
      <c r="AL1189">
        <v>89.24</v>
      </c>
      <c r="AM1189">
        <v>16.059999999999999</v>
      </c>
      <c r="AN1189">
        <v>105.3</v>
      </c>
      <c r="AO1189" s="14" t="e">
        <f>VLOOKUP(PaquetesTramos_estados_1[[#This Row],[tienda_stock]],#REF!,2,0)</f>
        <v>#REF!</v>
      </c>
      <c r="AP1189" s="18">
        <v>1.0138888888888888</v>
      </c>
      <c r="AQ1189" s="19">
        <f>IF(PaquetesTramos_estados_1[[#This Row],[estado_paquete]]="Empaquetado","listo",PaquetesTramos_estados_1[[#This Row],[pagado]]+(PaquetesTramos_estados_1[[#This Row],[Lead Time]]-1))</f>
        <v>45439.796493055554</v>
      </c>
      <c r="AR1189" s="16" t="e">
        <f ca="1">IF(PaquetesTramos_estados_1[[#This Row],[estado_paquete]]="empaquetado","listo",TEXT((DAY(TODAY())-DAY(PaquetesTramos_estados_1[[#This Row],[pagado]])),"dd")&amp;" Dias")</f>
        <v>#VALUE!</v>
      </c>
      <c r="AS118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89" s="19" t="str">
        <f t="shared" si="18"/>
        <v>18:46</v>
      </c>
    </row>
    <row r="1190" spans="1:46" x14ac:dyDescent="0.25">
      <c r="A1190" s="14" t="s">
        <v>4884</v>
      </c>
      <c r="B1190" s="14" t="s">
        <v>17</v>
      </c>
      <c r="C1190" s="14" t="s">
        <v>123</v>
      </c>
      <c r="D1190" s="14" t="s">
        <v>105</v>
      </c>
      <c r="E1190" s="14" t="s">
        <v>105</v>
      </c>
      <c r="F1190" s="14" t="s">
        <v>105</v>
      </c>
      <c r="G1190" s="14" t="s">
        <v>35</v>
      </c>
      <c r="H1190" s="14" t="s">
        <v>288</v>
      </c>
      <c r="I1190" s="14" t="s">
        <v>288</v>
      </c>
      <c r="J1190" s="15">
        <v>45443</v>
      </c>
      <c r="K1190" s="14" t="s">
        <v>3592</v>
      </c>
      <c r="L1190" s="16">
        <v>45439.890775462962</v>
      </c>
      <c r="M1190" s="16"/>
      <c r="N1190" s="16"/>
      <c r="O1190" s="14" t="s">
        <v>288</v>
      </c>
      <c r="P1190" s="14" t="s">
        <v>288</v>
      </c>
      <c r="Q1190" s="14" t="s">
        <v>288</v>
      </c>
      <c r="R1190" s="14" t="s">
        <v>288</v>
      </c>
      <c r="S1190" s="14" t="s">
        <v>288</v>
      </c>
      <c r="T1190" s="14" t="s">
        <v>17</v>
      </c>
      <c r="U1190" s="14" t="s">
        <v>75</v>
      </c>
      <c r="V1190" s="14" t="s">
        <v>6</v>
      </c>
      <c r="W1190" s="14" t="s">
        <v>123</v>
      </c>
      <c r="X1190" s="14" t="s">
        <v>105</v>
      </c>
      <c r="Y1190" s="14" t="s">
        <v>105</v>
      </c>
      <c r="Z1190" s="14" t="s">
        <v>105</v>
      </c>
      <c r="AA1190" s="14" t="s">
        <v>56</v>
      </c>
      <c r="AB1190" s="14" t="s">
        <v>3593</v>
      </c>
      <c r="AC1190" s="14" t="s">
        <v>8</v>
      </c>
      <c r="AD1190" s="14" t="s">
        <v>10</v>
      </c>
      <c r="AE1190" s="14" t="s">
        <v>123</v>
      </c>
      <c r="AF1190" s="14" t="s">
        <v>290</v>
      </c>
      <c r="AG1190" s="14" t="s">
        <v>291</v>
      </c>
      <c r="AH1190" s="14" t="s">
        <v>3594</v>
      </c>
      <c r="AI1190">
        <v>41774954</v>
      </c>
      <c r="AJ1190" s="16">
        <v>45439.890775462962</v>
      </c>
      <c r="AK1190">
        <v>2</v>
      </c>
      <c r="AL1190">
        <v>144.65</v>
      </c>
      <c r="AM1190">
        <v>26.05</v>
      </c>
      <c r="AN1190">
        <v>170.7</v>
      </c>
      <c r="AO1190" s="14" t="e">
        <f>VLOOKUP(PaquetesTramos_estados_1[[#This Row],[tienda_stock]],#REF!,2,0)</f>
        <v>#REF!</v>
      </c>
      <c r="AP1190" s="18">
        <v>1.0138888888888888</v>
      </c>
      <c r="AQ1190" s="19">
        <f>IF(PaquetesTramos_estados_1[[#This Row],[estado_paquete]]="Empaquetado","listo",PaquetesTramos_estados_1[[#This Row],[pagado]]+(PaquetesTramos_estados_1[[#This Row],[Lead Time]]-1))</f>
        <v>45439.904664351852</v>
      </c>
      <c r="AR1190" s="16" t="e">
        <f ca="1">IF(PaquetesTramos_estados_1[[#This Row],[estado_paquete]]="empaquetado","listo",TEXT((DAY(TODAY())-DAY(PaquetesTramos_estados_1[[#This Row],[pagado]])),"dd")&amp;" Dias")</f>
        <v>#VALUE!</v>
      </c>
      <c r="AS11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90" s="19" t="str">
        <f t="shared" si="18"/>
        <v>21:22</v>
      </c>
    </row>
    <row r="1191" spans="1:46" x14ac:dyDescent="0.25">
      <c r="A1191" s="14" t="s">
        <v>4886</v>
      </c>
      <c r="B1191" s="14" t="s">
        <v>292</v>
      </c>
      <c r="C1191" s="14" t="s">
        <v>22</v>
      </c>
      <c r="D1191" s="14" t="s">
        <v>1</v>
      </c>
      <c r="E1191" s="14" t="s">
        <v>1</v>
      </c>
      <c r="F1191" s="14" t="s">
        <v>23</v>
      </c>
      <c r="G1191" s="14" t="s">
        <v>332</v>
      </c>
      <c r="H1191" s="14" t="s">
        <v>288</v>
      </c>
      <c r="I1191" s="14" t="s">
        <v>288</v>
      </c>
      <c r="J1191" s="15">
        <v>45441</v>
      </c>
      <c r="K1191" s="14" t="s">
        <v>856</v>
      </c>
      <c r="L1191" s="16">
        <v>45439.459490740737</v>
      </c>
      <c r="M1191" s="16">
        <v>45439.608622685184</v>
      </c>
      <c r="N1191" s="16"/>
      <c r="O1191" s="14" t="s">
        <v>288</v>
      </c>
      <c r="P1191" s="14" t="s">
        <v>288</v>
      </c>
      <c r="Q1191" s="14" t="s">
        <v>288</v>
      </c>
      <c r="R1191" s="14" t="s">
        <v>288</v>
      </c>
      <c r="S1191" s="14" t="s">
        <v>288</v>
      </c>
      <c r="T1191" s="14" t="s">
        <v>292</v>
      </c>
      <c r="U1191" s="14" t="s">
        <v>36</v>
      </c>
      <c r="V1191" s="14" t="s">
        <v>6</v>
      </c>
      <c r="W1191" s="14" t="s">
        <v>22</v>
      </c>
      <c r="X1191" s="14" t="s">
        <v>1</v>
      </c>
      <c r="Y1191" s="14" t="s">
        <v>1</v>
      </c>
      <c r="Z1191" s="14" t="s">
        <v>23</v>
      </c>
      <c r="AA1191" s="14" t="s">
        <v>7</v>
      </c>
      <c r="AB1191" s="14" t="s">
        <v>857</v>
      </c>
      <c r="AC1191" s="14" t="s">
        <v>8</v>
      </c>
      <c r="AD1191" s="14" t="s">
        <v>27</v>
      </c>
      <c r="AE1191" s="14" t="s">
        <v>5</v>
      </c>
      <c r="AF1191" s="14" t="s">
        <v>290</v>
      </c>
      <c r="AG1191" s="14" t="s">
        <v>291</v>
      </c>
      <c r="AH1191" s="14" t="s">
        <v>858</v>
      </c>
      <c r="AI1191">
        <v>72498021</v>
      </c>
      <c r="AJ1191" s="16">
        <v>45439.459490740737</v>
      </c>
      <c r="AK1191">
        <v>3</v>
      </c>
      <c r="AL1191">
        <v>106.26</v>
      </c>
      <c r="AM1191">
        <v>19.14</v>
      </c>
      <c r="AN1191">
        <v>125.4</v>
      </c>
      <c r="AO1191" s="14" t="e">
        <f>VLOOKUP(PaquetesTramos_estados_1[[#This Row],[tienda_stock]],#REF!,2,0)</f>
        <v>#REF!</v>
      </c>
      <c r="AP1191" s="18">
        <v>1.0138888888888888</v>
      </c>
      <c r="AQ1191" s="19" t="str">
        <f>IF(PaquetesTramos_estados_1[[#This Row],[estado_paquete]]="Empaquetado","listo",PaquetesTramos_estados_1[[#This Row],[pagado]]+(PaquetesTramos_estados_1[[#This Row],[Lead Time]]-1))</f>
        <v>listo</v>
      </c>
      <c r="AR1191" s="16" t="str">
        <f ca="1">IF(PaquetesTramos_estados_1[[#This Row],[estado_paquete]]="empaquetado","listo",TEXT((DAY(TODAY())-DAY(PaquetesTramos_estados_1[[#This Row],[pagado]])),"dd")&amp;" Dias")</f>
        <v>listo</v>
      </c>
      <c r="AS1191" s="14" t="str">
        <f ca="1">IF(PaquetesTramos_estados_1[[#This Row],[estado_paquete]]="Empaquetado","listo",IF(NOW()&lt;PaquetesTramos_estados_1[[#This Row],[TimeLimite]],"Dentro de Tiempo","Fuera de Tiempo"))</f>
        <v>listo</v>
      </c>
      <c r="AT1191" s="19" t="str">
        <f t="shared" si="18"/>
        <v>11:01</v>
      </c>
    </row>
    <row r="1192" spans="1:46" x14ac:dyDescent="0.25">
      <c r="A1192" s="14" t="s">
        <v>5481</v>
      </c>
      <c r="B1192" s="14" t="s">
        <v>17</v>
      </c>
      <c r="C1192" s="14" t="s">
        <v>288</v>
      </c>
      <c r="D1192" s="14" t="s">
        <v>219</v>
      </c>
      <c r="E1192" s="14" t="s">
        <v>5286</v>
      </c>
      <c r="F1192" s="14" t="s">
        <v>5287</v>
      </c>
      <c r="G1192" s="14" t="s">
        <v>494</v>
      </c>
      <c r="H1192" s="14" t="s">
        <v>288</v>
      </c>
      <c r="I1192" s="14" t="s">
        <v>288</v>
      </c>
      <c r="J1192" s="15">
        <v>45443</v>
      </c>
      <c r="K1192" s="14" t="s">
        <v>4479</v>
      </c>
      <c r="L1192" s="16">
        <v>45439.719537037039</v>
      </c>
      <c r="M1192" s="16"/>
      <c r="N1192" s="16"/>
      <c r="O1192" s="14" t="s">
        <v>288</v>
      </c>
      <c r="P1192" s="14" t="s">
        <v>288</v>
      </c>
      <c r="Q1192" s="14" t="s">
        <v>288</v>
      </c>
      <c r="R1192" s="14" t="s">
        <v>288</v>
      </c>
      <c r="S1192" s="14" t="s">
        <v>288</v>
      </c>
      <c r="T1192" s="14" t="s">
        <v>17</v>
      </c>
      <c r="U1192" s="14" t="s">
        <v>18</v>
      </c>
      <c r="V1192" s="14" t="s">
        <v>87</v>
      </c>
      <c r="W1192" s="14" t="s">
        <v>288</v>
      </c>
      <c r="X1192" s="14" t="s">
        <v>288</v>
      </c>
      <c r="Y1192" s="14" t="s">
        <v>288</v>
      </c>
      <c r="Z1192" s="14" t="s">
        <v>288</v>
      </c>
      <c r="AA1192" s="14" t="s">
        <v>56</v>
      </c>
      <c r="AB1192" s="14" t="s">
        <v>4480</v>
      </c>
      <c r="AC1192" s="14" t="s">
        <v>8</v>
      </c>
      <c r="AD1192" s="14" t="s">
        <v>88</v>
      </c>
      <c r="AE1192" s="14" t="s">
        <v>5</v>
      </c>
      <c r="AF1192" s="14" t="s">
        <v>290</v>
      </c>
      <c r="AG1192" s="14" t="s">
        <v>291</v>
      </c>
      <c r="AH1192" s="14" t="s">
        <v>4481</v>
      </c>
      <c r="AI1192">
        <v>42298811</v>
      </c>
      <c r="AJ1192" s="16">
        <v>45439.719537037039</v>
      </c>
      <c r="AK1192">
        <v>3</v>
      </c>
      <c r="AL1192">
        <v>504.24</v>
      </c>
      <c r="AM1192">
        <v>90.76</v>
      </c>
      <c r="AN1192">
        <v>595</v>
      </c>
      <c r="AO1192" s="14" t="e">
        <f>VLOOKUP(PaquetesTramos_estados_1[[#This Row],[tienda_stock]],#REF!,2,0)</f>
        <v>#REF!</v>
      </c>
      <c r="AP1192" s="18">
        <v>1.0138888888888888</v>
      </c>
      <c r="AQ1192" s="19">
        <f>IF(PaquetesTramos_estados_1[[#This Row],[estado_paquete]]="Empaquetado","listo",PaquetesTramos_estados_1[[#This Row],[pagado]]+(PaquetesTramos_estados_1[[#This Row],[Lead Time]]-1))</f>
        <v>45439.73342592593</v>
      </c>
      <c r="AR1192" s="16" t="e">
        <f ca="1">IF(PaquetesTramos_estados_1[[#This Row],[estado_paquete]]="empaquetado","listo",TEXT((DAY(TODAY())-DAY(PaquetesTramos_estados_1[[#This Row],[pagado]])),"dd")&amp;" Dias")</f>
        <v>#VALUE!</v>
      </c>
      <c r="AS11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92" s="19" t="str">
        <f t="shared" si="18"/>
        <v>17:16</v>
      </c>
    </row>
    <row r="1193" spans="1:46" x14ac:dyDescent="0.25">
      <c r="A1193" s="14" t="s">
        <v>5486</v>
      </c>
      <c r="B1193" s="14" t="s">
        <v>17</v>
      </c>
      <c r="C1193" s="14" t="s">
        <v>288</v>
      </c>
      <c r="D1193" s="14" t="s">
        <v>73</v>
      </c>
      <c r="E1193" s="14" t="s">
        <v>74</v>
      </c>
      <c r="F1193" s="14" t="s">
        <v>321</v>
      </c>
      <c r="G1193" s="14" t="s">
        <v>30</v>
      </c>
      <c r="H1193" s="14" t="s">
        <v>288</v>
      </c>
      <c r="I1193" s="14" t="s">
        <v>288</v>
      </c>
      <c r="J1193" s="15">
        <v>45441</v>
      </c>
      <c r="K1193" s="14" t="s">
        <v>3210</v>
      </c>
      <c r="L1193" s="16">
        <v>45439.823912037034</v>
      </c>
      <c r="M1193" s="16"/>
      <c r="N1193" s="16"/>
      <c r="O1193" s="14" t="s">
        <v>288</v>
      </c>
      <c r="P1193" s="14" t="s">
        <v>288</v>
      </c>
      <c r="Q1193" s="14" t="s">
        <v>288</v>
      </c>
      <c r="R1193" s="14" t="s">
        <v>288</v>
      </c>
      <c r="S1193" s="14" t="s">
        <v>288</v>
      </c>
      <c r="T1193" s="14" t="s">
        <v>17</v>
      </c>
      <c r="U1193" s="14" t="s">
        <v>18</v>
      </c>
      <c r="V1193" s="14" t="s">
        <v>87</v>
      </c>
      <c r="W1193" s="14" t="s">
        <v>288</v>
      </c>
      <c r="X1193" s="14" t="s">
        <v>288</v>
      </c>
      <c r="Y1193" s="14" t="s">
        <v>288</v>
      </c>
      <c r="Z1193" s="14" t="s">
        <v>288</v>
      </c>
      <c r="AA1193" s="14" t="s">
        <v>7</v>
      </c>
      <c r="AB1193" s="14" t="s">
        <v>3211</v>
      </c>
      <c r="AC1193" s="14" t="s">
        <v>8</v>
      </c>
      <c r="AD1193" s="14" t="s">
        <v>32</v>
      </c>
      <c r="AE1193" s="14" t="s">
        <v>5</v>
      </c>
      <c r="AF1193" s="14" t="s">
        <v>290</v>
      </c>
      <c r="AG1193" s="14" t="s">
        <v>291</v>
      </c>
      <c r="AH1193" s="14" t="s">
        <v>3212</v>
      </c>
      <c r="AI1193">
        <v>47640088</v>
      </c>
      <c r="AJ1193" s="16">
        <v>45439.823912037034</v>
      </c>
      <c r="AK1193">
        <v>1</v>
      </c>
      <c r="AL1193">
        <v>143.81</v>
      </c>
      <c r="AM1193">
        <v>25.89</v>
      </c>
      <c r="AN1193">
        <v>169.7</v>
      </c>
      <c r="AO1193" s="14" t="e">
        <f>VLOOKUP(PaquetesTramos_estados_1[[#This Row],[tienda_stock]],#REF!,2,0)</f>
        <v>#REF!</v>
      </c>
      <c r="AP1193" s="18">
        <v>1.0138888888888888</v>
      </c>
      <c r="AQ1193" s="19">
        <f>IF(PaquetesTramos_estados_1[[#This Row],[estado_paquete]]="Empaquetado","listo",PaquetesTramos_estados_1[[#This Row],[pagado]]+(PaquetesTramos_estados_1[[#This Row],[Lead Time]]-1))</f>
        <v>45439.837800925925</v>
      </c>
      <c r="AR1193" s="16" t="e">
        <f ca="1">IF(PaquetesTramos_estados_1[[#This Row],[estado_paquete]]="empaquetado","listo",TEXT((DAY(TODAY())-DAY(PaquetesTramos_estados_1[[#This Row],[pagado]])),"dd")&amp;" Dias")</f>
        <v>#VALUE!</v>
      </c>
      <c r="AS11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93" s="19" t="str">
        <f t="shared" si="18"/>
        <v>19:46</v>
      </c>
    </row>
    <row r="1194" spans="1:46" x14ac:dyDescent="0.25">
      <c r="A1194" s="14" t="s">
        <v>5464</v>
      </c>
      <c r="B1194" s="14" t="s">
        <v>17</v>
      </c>
      <c r="C1194" s="14" t="s">
        <v>288</v>
      </c>
      <c r="D1194" s="14" t="s">
        <v>1</v>
      </c>
      <c r="E1194" s="14" t="s">
        <v>1</v>
      </c>
      <c r="F1194" s="14" t="s">
        <v>5465</v>
      </c>
      <c r="G1194" s="14" t="s">
        <v>30</v>
      </c>
      <c r="H1194" s="14" t="s">
        <v>288</v>
      </c>
      <c r="I1194" s="14" t="s">
        <v>288</v>
      </c>
      <c r="J1194" s="15">
        <v>45441</v>
      </c>
      <c r="K1194" s="14" t="s">
        <v>2297</v>
      </c>
      <c r="L1194" s="16">
        <v>45439.782997685186</v>
      </c>
      <c r="M1194" s="16"/>
      <c r="N1194" s="16"/>
      <c r="O1194" s="14" t="s">
        <v>288</v>
      </c>
      <c r="P1194" s="14" t="s">
        <v>288</v>
      </c>
      <c r="Q1194" s="14" t="s">
        <v>288</v>
      </c>
      <c r="R1194" s="14" t="s">
        <v>288</v>
      </c>
      <c r="S1194" s="14" t="s">
        <v>288</v>
      </c>
      <c r="T1194" s="14" t="s">
        <v>17</v>
      </c>
      <c r="U1194" s="14" t="s">
        <v>18</v>
      </c>
      <c r="V1194" s="14" t="s">
        <v>87</v>
      </c>
      <c r="W1194" s="14" t="s">
        <v>288</v>
      </c>
      <c r="X1194" s="14" t="s">
        <v>288</v>
      </c>
      <c r="Y1194" s="14" t="s">
        <v>288</v>
      </c>
      <c r="Z1194" s="14" t="s">
        <v>288</v>
      </c>
      <c r="AA1194" s="14" t="s">
        <v>7</v>
      </c>
      <c r="AB1194" s="14" t="s">
        <v>2298</v>
      </c>
      <c r="AC1194" s="14" t="s">
        <v>8</v>
      </c>
      <c r="AD1194" s="14" t="s">
        <v>27</v>
      </c>
      <c r="AE1194" s="14" t="s">
        <v>5</v>
      </c>
      <c r="AF1194" s="14" t="s">
        <v>290</v>
      </c>
      <c r="AG1194" s="14" t="s">
        <v>291</v>
      </c>
      <c r="AH1194" s="14" t="s">
        <v>2299</v>
      </c>
      <c r="AI1194">
        <v>47956137</v>
      </c>
      <c r="AJ1194" s="16">
        <v>45439.782997685186</v>
      </c>
      <c r="AK1194">
        <v>1</v>
      </c>
      <c r="AL1194">
        <v>141.78</v>
      </c>
      <c r="AM1194">
        <v>25.52</v>
      </c>
      <c r="AN1194">
        <v>167.3</v>
      </c>
      <c r="AO1194" s="14" t="e">
        <f>VLOOKUP(PaquetesTramos_estados_1[[#This Row],[tienda_stock]],#REF!,2,0)</f>
        <v>#REF!</v>
      </c>
      <c r="AP1194" s="18">
        <v>1.0138888888888888</v>
      </c>
      <c r="AQ1194" s="19">
        <f>IF(PaquetesTramos_estados_1[[#This Row],[estado_paquete]]="Empaquetado","listo",PaquetesTramos_estados_1[[#This Row],[pagado]]+(PaquetesTramos_estados_1[[#This Row],[Lead Time]]-1))</f>
        <v>45439.796886574077</v>
      </c>
      <c r="AR1194" s="16" t="e">
        <f ca="1">IF(PaquetesTramos_estados_1[[#This Row],[estado_paquete]]="empaquetado","listo",TEXT((DAY(TODAY())-DAY(PaquetesTramos_estados_1[[#This Row],[pagado]])),"dd")&amp;" Dias")</f>
        <v>#VALUE!</v>
      </c>
      <c r="AS11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94" s="19" t="str">
        <f t="shared" si="18"/>
        <v>18:47</v>
      </c>
    </row>
    <row r="1195" spans="1:46" x14ac:dyDescent="0.25">
      <c r="A1195" s="14" t="s">
        <v>5485</v>
      </c>
      <c r="B1195" s="14" t="s">
        <v>292</v>
      </c>
      <c r="C1195" s="14" t="s">
        <v>145</v>
      </c>
      <c r="D1195" s="14" t="s">
        <v>1</v>
      </c>
      <c r="E1195" s="14" t="s">
        <v>1</v>
      </c>
      <c r="F1195" s="14" t="s">
        <v>121</v>
      </c>
      <c r="G1195" s="14" t="s">
        <v>332</v>
      </c>
      <c r="H1195" s="14" t="s">
        <v>288</v>
      </c>
      <c r="I1195" s="14" t="s">
        <v>288</v>
      </c>
      <c r="J1195" s="15">
        <v>45441</v>
      </c>
      <c r="K1195" s="14" t="s">
        <v>4684</v>
      </c>
      <c r="L1195" s="16">
        <v>45439.905787037038</v>
      </c>
      <c r="M1195" s="16">
        <v>45439.952986111108</v>
      </c>
      <c r="N1195" s="16"/>
      <c r="O1195" s="14" t="s">
        <v>288</v>
      </c>
      <c r="P1195" s="14" t="s">
        <v>288</v>
      </c>
      <c r="Q1195" s="14" t="s">
        <v>288</v>
      </c>
      <c r="R1195" s="14" t="s">
        <v>288</v>
      </c>
      <c r="S1195" s="14" t="s">
        <v>288</v>
      </c>
      <c r="T1195" s="14" t="s">
        <v>292</v>
      </c>
      <c r="U1195" s="14" t="s">
        <v>36</v>
      </c>
      <c r="V1195" s="14" t="s">
        <v>6</v>
      </c>
      <c r="W1195" s="14" t="s">
        <v>145</v>
      </c>
      <c r="X1195" s="14" t="s">
        <v>1</v>
      </c>
      <c r="Y1195" s="14" t="s">
        <v>1</v>
      </c>
      <c r="Z1195" s="14" t="s">
        <v>121</v>
      </c>
      <c r="AA1195" s="14" t="s">
        <v>7</v>
      </c>
      <c r="AB1195" s="14" t="s">
        <v>3963</v>
      </c>
      <c r="AC1195" s="14" t="s">
        <v>8</v>
      </c>
      <c r="AD1195" s="14" t="s">
        <v>32</v>
      </c>
      <c r="AE1195" s="14" t="s">
        <v>5</v>
      </c>
      <c r="AF1195" s="14" t="s">
        <v>290</v>
      </c>
      <c r="AG1195" s="14" t="s">
        <v>291</v>
      </c>
      <c r="AH1195" s="14" t="s">
        <v>3964</v>
      </c>
      <c r="AI1195">
        <v>6879852</v>
      </c>
      <c r="AJ1195" s="16">
        <v>45439.905787037038</v>
      </c>
      <c r="AK1195">
        <v>3</v>
      </c>
      <c r="AL1195">
        <v>89.32</v>
      </c>
      <c r="AM1195">
        <v>16.079999999999998</v>
      </c>
      <c r="AN1195">
        <v>105.4</v>
      </c>
      <c r="AO1195" s="14" t="e">
        <f>VLOOKUP(PaquetesTramos_estados_1[[#This Row],[tienda_stock]],#REF!,2,0)</f>
        <v>#REF!</v>
      </c>
      <c r="AP1195" s="18">
        <v>1.0138888888888888</v>
      </c>
      <c r="AQ1195" s="19" t="str">
        <f>IF(PaquetesTramos_estados_1[[#This Row],[estado_paquete]]="Empaquetado","listo",PaquetesTramos_estados_1[[#This Row],[pagado]]+(PaquetesTramos_estados_1[[#This Row],[Lead Time]]-1))</f>
        <v>listo</v>
      </c>
      <c r="AR1195" s="16" t="str">
        <f ca="1">IF(PaquetesTramos_estados_1[[#This Row],[estado_paquete]]="empaquetado","listo",TEXT((DAY(TODAY())-DAY(PaquetesTramos_estados_1[[#This Row],[pagado]])),"dd")&amp;" Dias")</f>
        <v>listo</v>
      </c>
      <c r="AS1195" s="14" t="str">
        <f ca="1">IF(PaquetesTramos_estados_1[[#This Row],[estado_paquete]]="Empaquetado","listo",IF(NOW()&lt;PaquetesTramos_estados_1[[#This Row],[TimeLimite]],"Dentro de Tiempo","Fuera de Tiempo"))</f>
        <v>listo</v>
      </c>
      <c r="AT1195" s="19" t="str">
        <f t="shared" si="18"/>
        <v>21:44</v>
      </c>
    </row>
    <row r="1196" spans="1:46" x14ac:dyDescent="0.25">
      <c r="A1196" s="14" t="s">
        <v>5491</v>
      </c>
      <c r="B1196" s="14" t="s">
        <v>292</v>
      </c>
      <c r="C1196" s="14" t="s">
        <v>59</v>
      </c>
      <c r="D1196" s="14" t="s">
        <v>1</v>
      </c>
      <c r="E1196" s="14" t="s">
        <v>1</v>
      </c>
      <c r="F1196" s="14" t="s">
        <v>60</v>
      </c>
      <c r="G1196" s="14" t="s">
        <v>332</v>
      </c>
      <c r="H1196" s="14" t="s">
        <v>288</v>
      </c>
      <c r="I1196" s="14" t="s">
        <v>288</v>
      </c>
      <c r="J1196" s="15">
        <v>45441</v>
      </c>
      <c r="K1196" s="14" t="s">
        <v>4222</v>
      </c>
      <c r="L1196" s="16">
        <v>45439.67732638889</v>
      </c>
      <c r="M1196" s="16">
        <v>45439.753252314818</v>
      </c>
      <c r="N1196" s="16"/>
      <c r="O1196" s="14" t="s">
        <v>288</v>
      </c>
      <c r="P1196" s="14" t="s">
        <v>288</v>
      </c>
      <c r="Q1196" s="14" t="s">
        <v>288</v>
      </c>
      <c r="R1196" s="14" t="s">
        <v>288</v>
      </c>
      <c r="S1196" s="14" t="s">
        <v>288</v>
      </c>
      <c r="T1196" s="14" t="s">
        <v>292</v>
      </c>
      <c r="U1196" s="14" t="s">
        <v>38</v>
      </c>
      <c r="V1196" s="14" t="s">
        <v>6</v>
      </c>
      <c r="W1196" s="14" t="s">
        <v>59</v>
      </c>
      <c r="X1196" s="14" t="s">
        <v>1</v>
      </c>
      <c r="Y1196" s="14" t="s">
        <v>1</v>
      </c>
      <c r="Z1196" s="14" t="s">
        <v>60</v>
      </c>
      <c r="AA1196" s="14" t="s">
        <v>7</v>
      </c>
      <c r="AB1196" s="14" t="s">
        <v>4223</v>
      </c>
      <c r="AC1196" s="14" t="s">
        <v>8</v>
      </c>
      <c r="AD1196" s="14" t="s">
        <v>32</v>
      </c>
      <c r="AE1196" s="14" t="s">
        <v>5</v>
      </c>
      <c r="AF1196" s="14" t="s">
        <v>290</v>
      </c>
      <c r="AG1196" s="14" t="s">
        <v>291</v>
      </c>
      <c r="AH1196" s="14" t="s">
        <v>4224</v>
      </c>
      <c r="AI1196">
        <v>72049388</v>
      </c>
      <c r="AJ1196" s="16">
        <v>45439.67732638889</v>
      </c>
      <c r="AK1196">
        <v>1</v>
      </c>
      <c r="AL1196">
        <v>35.42</v>
      </c>
      <c r="AM1196">
        <v>6.38</v>
      </c>
      <c r="AN1196">
        <v>41.8</v>
      </c>
      <c r="AO1196" s="14" t="e">
        <f>VLOOKUP(PaquetesTramos_estados_1[[#This Row],[tienda_stock]],#REF!,2,0)</f>
        <v>#REF!</v>
      </c>
      <c r="AP1196" s="18">
        <v>1.0138888888888888</v>
      </c>
      <c r="AQ1196" s="19" t="str">
        <f>IF(PaquetesTramos_estados_1[[#This Row],[estado_paquete]]="Empaquetado","listo",PaquetesTramos_estados_1[[#This Row],[pagado]]+(PaquetesTramos_estados_1[[#This Row],[Lead Time]]-1))</f>
        <v>listo</v>
      </c>
      <c r="AR1196" s="16" t="str">
        <f ca="1">IF(PaquetesTramos_estados_1[[#This Row],[estado_paquete]]="empaquetado","listo",TEXT((DAY(TODAY())-DAY(PaquetesTramos_estados_1[[#This Row],[pagado]])),"dd")&amp;" Dias")</f>
        <v>listo</v>
      </c>
      <c r="AS1196" s="14" t="str">
        <f ca="1">IF(PaquetesTramos_estados_1[[#This Row],[estado_paquete]]="Empaquetado","listo",IF(NOW()&lt;PaquetesTramos_estados_1[[#This Row],[TimeLimite]],"Dentro de Tiempo","Fuera de Tiempo"))</f>
        <v>listo</v>
      </c>
      <c r="AT1196" s="19" t="str">
        <f t="shared" si="18"/>
        <v>16:15</v>
      </c>
    </row>
    <row r="1197" spans="1:46" x14ac:dyDescent="0.25">
      <c r="A1197" s="14" t="s">
        <v>4805</v>
      </c>
      <c r="B1197" s="14" t="s">
        <v>17</v>
      </c>
      <c r="C1197" s="14" t="s">
        <v>145</v>
      </c>
      <c r="D1197" s="14" t="s">
        <v>1</v>
      </c>
      <c r="E1197" s="14" t="s">
        <v>1</v>
      </c>
      <c r="F1197" s="14" t="s">
        <v>121</v>
      </c>
      <c r="G1197" s="14" t="s">
        <v>332</v>
      </c>
      <c r="H1197" s="14" t="s">
        <v>288</v>
      </c>
      <c r="I1197" s="14" t="s">
        <v>288</v>
      </c>
      <c r="J1197" s="15">
        <v>45439</v>
      </c>
      <c r="K1197" s="14" t="s">
        <v>1659</v>
      </c>
      <c r="L1197" s="16">
        <v>45438.894490740742</v>
      </c>
      <c r="M1197" s="16"/>
      <c r="N1197" s="16"/>
      <c r="O1197" s="14" t="s">
        <v>288</v>
      </c>
      <c r="P1197" s="14" t="s">
        <v>288</v>
      </c>
      <c r="Q1197" s="14" t="s">
        <v>288</v>
      </c>
      <c r="R1197" s="14" t="s">
        <v>288</v>
      </c>
      <c r="S1197" s="14" t="s">
        <v>288</v>
      </c>
      <c r="T1197" s="14" t="s">
        <v>17</v>
      </c>
      <c r="U1197" s="14" t="s">
        <v>75</v>
      </c>
      <c r="V1197" s="14" t="s">
        <v>6</v>
      </c>
      <c r="W1197" s="14" t="s">
        <v>145</v>
      </c>
      <c r="X1197" s="14" t="s">
        <v>1</v>
      </c>
      <c r="Y1197" s="14" t="s">
        <v>1</v>
      </c>
      <c r="Z1197" s="14" t="s">
        <v>121</v>
      </c>
      <c r="AA1197" s="14" t="s">
        <v>7</v>
      </c>
      <c r="AB1197" s="14" t="s">
        <v>1660</v>
      </c>
      <c r="AC1197" s="14" t="s">
        <v>8</v>
      </c>
      <c r="AD1197" s="14" t="s">
        <v>9</v>
      </c>
      <c r="AE1197" s="14" t="s">
        <v>145</v>
      </c>
      <c r="AF1197" s="14" t="s">
        <v>290</v>
      </c>
      <c r="AG1197" s="14" t="s">
        <v>291</v>
      </c>
      <c r="AH1197" s="14" t="s">
        <v>1661</v>
      </c>
      <c r="AI1197">
        <v>74410247</v>
      </c>
      <c r="AJ1197" s="16">
        <v>45438.894490740742</v>
      </c>
      <c r="AK1197">
        <v>1</v>
      </c>
      <c r="AL1197">
        <v>69.319999999999993</v>
      </c>
      <c r="AM1197">
        <v>12.48</v>
      </c>
      <c r="AN1197">
        <v>81.8</v>
      </c>
      <c r="AO1197" s="14" t="e">
        <f>VLOOKUP(PaquetesTramos_estados_1[[#This Row],[tienda_stock]],#REF!,2,0)</f>
        <v>#REF!</v>
      </c>
      <c r="AP1197" s="18">
        <v>1.0138888888888888</v>
      </c>
      <c r="AQ1197" s="19">
        <f>IF(PaquetesTramos_estados_1[[#This Row],[estado_paquete]]="Empaquetado","listo",PaquetesTramos_estados_1[[#This Row],[pagado]]+(PaquetesTramos_estados_1[[#This Row],[Lead Time]]-1))</f>
        <v>45438.908379629633</v>
      </c>
      <c r="AR1197" s="16" t="e">
        <f ca="1">IF(PaquetesTramos_estados_1[[#This Row],[estado_paquete]]="empaquetado","listo",TEXT((DAY(TODAY())-DAY(PaquetesTramos_estados_1[[#This Row],[pagado]])),"dd")&amp;" Dias")</f>
        <v>#VALUE!</v>
      </c>
      <c r="AS119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97" s="19" t="str">
        <f t="shared" si="18"/>
        <v>21:28</v>
      </c>
    </row>
    <row r="1198" spans="1:46" x14ac:dyDescent="0.25">
      <c r="A1198" s="14" t="s">
        <v>4806</v>
      </c>
      <c r="B1198" s="14" t="s">
        <v>17</v>
      </c>
      <c r="C1198" s="14" t="s">
        <v>24</v>
      </c>
      <c r="D1198" s="14" t="s">
        <v>1</v>
      </c>
      <c r="E1198" s="14" t="s">
        <v>1</v>
      </c>
      <c r="F1198" s="14" t="s">
        <v>25</v>
      </c>
      <c r="G1198" s="14" t="s">
        <v>332</v>
      </c>
      <c r="H1198" s="14" t="s">
        <v>288</v>
      </c>
      <c r="I1198" s="14" t="s">
        <v>288</v>
      </c>
      <c r="J1198" s="15">
        <v>45440</v>
      </c>
      <c r="K1198" s="14" t="s">
        <v>4542</v>
      </c>
      <c r="L1198" s="16">
        <v>45439.773981481485</v>
      </c>
      <c r="M1198" s="16"/>
      <c r="N1198" s="16"/>
      <c r="O1198" s="14" t="s">
        <v>288</v>
      </c>
      <c r="P1198" s="14" t="s">
        <v>288</v>
      </c>
      <c r="Q1198" s="14" t="s">
        <v>288</v>
      </c>
      <c r="R1198" s="14" t="s">
        <v>288</v>
      </c>
      <c r="S1198" s="14" t="s">
        <v>288</v>
      </c>
      <c r="T1198" s="14" t="s">
        <v>17</v>
      </c>
      <c r="U1198" s="14" t="s">
        <v>75</v>
      </c>
      <c r="V1198" s="14" t="s">
        <v>6</v>
      </c>
      <c r="W1198" s="14" t="s">
        <v>24</v>
      </c>
      <c r="X1198" s="14" t="s">
        <v>1</v>
      </c>
      <c r="Y1198" s="14" t="s">
        <v>1</v>
      </c>
      <c r="Z1198" s="14" t="s">
        <v>25</v>
      </c>
      <c r="AA1198" s="14" t="s">
        <v>7</v>
      </c>
      <c r="AB1198" s="14" t="s">
        <v>4543</v>
      </c>
      <c r="AC1198" s="14" t="s">
        <v>8</v>
      </c>
      <c r="AD1198" s="14" t="s">
        <v>27</v>
      </c>
      <c r="AE1198" s="14" t="s">
        <v>5</v>
      </c>
      <c r="AF1198" s="14" t="s">
        <v>290</v>
      </c>
      <c r="AG1198" s="14" t="s">
        <v>291</v>
      </c>
      <c r="AH1198" s="14" t="s">
        <v>4544</v>
      </c>
      <c r="AI1198">
        <v>74194793</v>
      </c>
      <c r="AJ1198" s="16">
        <v>45439.773981481485</v>
      </c>
      <c r="AK1198">
        <v>3</v>
      </c>
      <c r="AL1198">
        <v>28.39</v>
      </c>
      <c r="AM1198">
        <v>5.1100000000000003</v>
      </c>
      <c r="AN1198">
        <v>33.5</v>
      </c>
      <c r="AO1198" s="14" t="e">
        <f>VLOOKUP(PaquetesTramos_estados_1[[#This Row],[tienda_stock]],#REF!,2,0)</f>
        <v>#REF!</v>
      </c>
      <c r="AP1198" s="18">
        <v>1.0138888888888888</v>
      </c>
      <c r="AQ1198" s="19">
        <f>IF(PaquetesTramos_estados_1[[#This Row],[estado_paquete]]="Empaquetado","listo",PaquetesTramos_estados_1[[#This Row],[pagado]]+(PaquetesTramos_estados_1[[#This Row],[Lead Time]]-1))</f>
        <v>45439.787870370375</v>
      </c>
      <c r="AR1198" s="16" t="e">
        <f ca="1">IF(PaquetesTramos_estados_1[[#This Row],[estado_paquete]]="empaquetado","listo",TEXT((DAY(TODAY())-DAY(PaquetesTramos_estados_1[[#This Row],[pagado]])),"dd")&amp;" Dias")</f>
        <v>#VALUE!</v>
      </c>
      <c r="AS11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198" s="19" t="str">
        <f t="shared" si="18"/>
        <v>18:34</v>
      </c>
    </row>
    <row r="1199" spans="1:46" x14ac:dyDescent="0.25">
      <c r="A1199" s="14" t="s">
        <v>4895</v>
      </c>
      <c r="B1199" s="14" t="s">
        <v>292</v>
      </c>
      <c r="C1199" s="14" t="s">
        <v>49</v>
      </c>
      <c r="D1199" s="14" t="s">
        <v>50</v>
      </c>
      <c r="E1199" s="14" t="s">
        <v>51</v>
      </c>
      <c r="F1199" s="14" t="s">
        <v>51</v>
      </c>
      <c r="G1199" s="14" t="s">
        <v>35</v>
      </c>
      <c r="H1199" s="14" t="s">
        <v>288</v>
      </c>
      <c r="I1199" s="14" t="s">
        <v>288</v>
      </c>
      <c r="J1199" s="15">
        <v>45444</v>
      </c>
      <c r="K1199" s="14" t="s">
        <v>2729</v>
      </c>
      <c r="L1199" s="16">
        <v>45439.761921296296</v>
      </c>
      <c r="M1199" s="16">
        <v>45439.780127314814</v>
      </c>
      <c r="N1199" s="16"/>
      <c r="O1199" s="14" t="s">
        <v>288</v>
      </c>
      <c r="P1199" s="14" t="s">
        <v>288</v>
      </c>
      <c r="Q1199" s="14" t="s">
        <v>288</v>
      </c>
      <c r="R1199" s="14" t="s">
        <v>288</v>
      </c>
      <c r="S1199" s="14" t="s">
        <v>288</v>
      </c>
      <c r="T1199" s="14" t="s">
        <v>292</v>
      </c>
      <c r="U1199" s="14" t="s">
        <v>24</v>
      </c>
      <c r="V1199" s="14" t="s">
        <v>6</v>
      </c>
      <c r="W1199" s="14" t="s">
        <v>49</v>
      </c>
      <c r="X1199" s="14" t="s">
        <v>50</v>
      </c>
      <c r="Y1199" s="14" t="s">
        <v>51</v>
      </c>
      <c r="Z1199" s="14" t="s">
        <v>51</v>
      </c>
      <c r="AA1199" s="14" t="s">
        <v>7</v>
      </c>
      <c r="AB1199" s="14" t="s">
        <v>2637</v>
      </c>
      <c r="AC1199" s="14" t="s">
        <v>8</v>
      </c>
      <c r="AD1199" s="14" t="s">
        <v>32</v>
      </c>
      <c r="AE1199" s="14" t="s">
        <v>5</v>
      </c>
      <c r="AF1199" s="14" t="s">
        <v>290</v>
      </c>
      <c r="AG1199" s="14" t="s">
        <v>291</v>
      </c>
      <c r="AH1199" s="14" t="s">
        <v>2638</v>
      </c>
      <c r="AI1199">
        <v>9999959</v>
      </c>
      <c r="AJ1199" s="16">
        <v>45439.761921296296</v>
      </c>
      <c r="AK1199">
        <v>2</v>
      </c>
      <c r="AL1199">
        <v>50.5</v>
      </c>
      <c r="AM1199">
        <v>9.1</v>
      </c>
      <c r="AN1199">
        <v>59.6</v>
      </c>
      <c r="AO1199" s="14" t="e">
        <f>VLOOKUP(PaquetesTramos_estados_1[[#This Row],[tienda_stock]],#REF!,2,0)</f>
        <v>#REF!</v>
      </c>
      <c r="AP1199" s="18">
        <v>1.0138888888888888</v>
      </c>
      <c r="AQ1199" s="19" t="str">
        <f>IF(PaquetesTramos_estados_1[[#This Row],[estado_paquete]]="Empaquetado","listo",PaquetesTramos_estados_1[[#This Row],[pagado]]+(PaquetesTramos_estados_1[[#This Row],[Lead Time]]-1))</f>
        <v>listo</v>
      </c>
      <c r="AR1199" s="16" t="str">
        <f ca="1">IF(PaquetesTramos_estados_1[[#This Row],[estado_paquete]]="empaquetado","listo",TEXT((DAY(TODAY())-DAY(PaquetesTramos_estados_1[[#This Row],[pagado]])),"dd")&amp;" Dias")</f>
        <v>listo</v>
      </c>
      <c r="AS1199" s="14" t="str">
        <f ca="1">IF(PaquetesTramos_estados_1[[#This Row],[estado_paquete]]="Empaquetado","listo",IF(NOW()&lt;PaquetesTramos_estados_1[[#This Row],[TimeLimite]],"Dentro de Tiempo","Fuera de Tiempo"))</f>
        <v>listo</v>
      </c>
      <c r="AT1199" s="19" t="str">
        <f t="shared" si="18"/>
        <v>18:17</v>
      </c>
    </row>
    <row r="1200" spans="1:46" x14ac:dyDescent="0.25">
      <c r="A1200" s="14" t="s">
        <v>5489</v>
      </c>
      <c r="B1200" s="14" t="s">
        <v>17</v>
      </c>
      <c r="C1200" s="14" t="s">
        <v>182</v>
      </c>
      <c r="D1200" s="14" t="s">
        <v>1</v>
      </c>
      <c r="E1200" s="14" t="s">
        <v>1</v>
      </c>
      <c r="F1200" s="14" t="s">
        <v>201</v>
      </c>
      <c r="G1200" s="14" t="s">
        <v>437</v>
      </c>
      <c r="H1200" s="14" t="s">
        <v>288</v>
      </c>
      <c r="I1200" s="14" t="s">
        <v>288</v>
      </c>
      <c r="J1200" s="15">
        <v>45440</v>
      </c>
      <c r="K1200" s="14" t="s">
        <v>5334</v>
      </c>
      <c r="L1200" s="16">
        <v>45439.527812499997</v>
      </c>
      <c r="M1200" s="16"/>
      <c r="N1200" s="16"/>
      <c r="O1200" s="14" t="s">
        <v>288</v>
      </c>
      <c r="P1200" s="14" t="s">
        <v>288</v>
      </c>
      <c r="Q1200" s="14" t="s">
        <v>288</v>
      </c>
      <c r="R1200" s="14" t="s">
        <v>288</v>
      </c>
      <c r="S1200" s="14" t="s">
        <v>288</v>
      </c>
      <c r="T1200" s="14" t="s">
        <v>17</v>
      </c>
      <c r="U1200" s="14" t="s">
        <v>75</v>
      </c>
      <c r="V1200" s="14" t="s">
        <v>6</v>
      </c>
      <c r="W1200" s="14" t="s">
        <v>182</v>
      </c>
      <c r="X1200" s="14" t="s">
        <v>1</v>
      </c>
      <c r="Y1200" s="14" t="s">
        <v>1</v>
      </c>
      <c r="Z1200" s="14" t="s">
        <v>201</v>
      </c>
      <c r="AA1200" s="14" t="s">
        <v>7</v>
      </c>
      <c r="AB1200" s="14" t="s">
        <v>5335</v>
      </c>
      <c r="AC1200" s="14" t="s">
        <v>8</v>
      </c>
      <c r="AD1200" s="14" t="s">
        <v>9</v>
      </c>
      <c r="AE1200" s="14" t="s">
        <v>182</v>
      </c>
      <c r="AF1200" s="14" t="s">
        <v>290</v>
      </c>
      <c r="AG1200" s="14" t="s">
        <v>291</v>
      </c>
      <c r="AH1200" s="14" t="s">
        <v>5336</v>
      </c>
      <c r="AI1200">
        <v>5058453</v>
      </c>
      <c r="AJ1200" s="16">
        <v>45439.527812499997</v>
      </c>
      <c r="AK1200">
        <v>1</v>
      </c>
      <c r="AL1200">
        <v>35.42</v>
      </c>
      <c r="AM1200">
        <v>6.38</v>
      </c>
      <c r="AN1200">
        <v>41.8</v>
      </c>
      <c r="AO1200" s="14" t="e">
        <f>VLOOKUP(PaquetesTramos_estados_1[[#This Row],[tienda_stock]],#REF!,2,0)</f>
        <v>#REF!</v>
      </c>
      <c r="AP1200" s="18">
        <v>1.0138888888888888</v>
      </c>
      <c r="AQ1200" s="19">
        <f>IF(PaquetesTramos_estados_1[[#This Row],[estado_paquete]]="Empaquetado","listo",PaquetesTramos_estados_1[[#This Row],[pagado]]+(PaquetesTramos_estados_1[[#This Row],[Lead Time]]-1))</f>
        <v>45439.541701388887</v>
      </c>
      <c r="AR1200" s="16" t="e">
        <f ca="1">IF(PaquetesTramos_estados_1[[#This Row],[estado_paquete]]="empaquetado","listo",TEXT((DAY(TODAY())-DAY(PaquetesTramos_estados_1[[#This Row],[pagado]])),"dd")&amp;" Dias")</f>
        <v>#VALUE!</v>
      </c>
      <c r="AS120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00" s="19" t="str">
        <f t="shared" si="18"/>
        <v>12:40</v>
      </c>
    </row>
    <row r="1201" spans="1:46" x14ac:dyDescent="0.25">
      <c r="A1201" s="14" t="s">
        <v>4898</v>
      </c>
      <c r="B1201" s="14" t="s">
        <v>17</v>
      </c>
      <c r="C1201" s="14" t="s">
        <v>59</v>
      </c>
      <c r="D1201" s="14" t="s">
        <v>1</v>
      </c>
      <c r="E1201" s="14" t="s">
        <v>1</v>
      </c>
      <c r="F1201" s="14" t="s">
        <v>60</v>
      </c>
      <c r="G1201" s="14" t="s">
        <v>332</v>
      </c>
      <c r="H1201" s="14" t="s">
        <v>288</v>
      </c>
      <c r="I1201" s="14" t="s">
        <v>288</v>
      </c>
      <c r="J1201" s="15">
        <v>45440</v>
      </c>
      <c r="K1201" s="14" t="s">
        <v>4033</v>
      </c>
      <c r="L1201" s="16">
        <v>45439.964097222219</v>
      </c>
      <c r="M1201" s="16"/>
      <c r="N1201" s="16"/>
      <c r="O1201" s="14" t="s">
        <v>288</v>
      </c>
      <c r="P1201" s="14" t="s">
        <v>288</v>
      </c>
      <c r="Q1201" s="14" t="s">
        <v>288</v>
      </c>
      <c r="R1201" s="14" t="s">
        <v>288</v>
      </c>
      <c r="S1201" s="14" t="s">
        <v>288</v>
      </c>
      <c r="T1201" s="14" t="s">
        <v>17</v>
      </c>
      <c r="U1201" s="14" t="s">
        <v>18</v>
      </c>
      <c r="V1201" s="14" t="s">
        <v>6</v>
      </c>
      <c r="W1201" s="14" t="s">
        <v>59</v>
      </c>
      <c r="X1201" s="14" t="s">
        <v>1</v>
      </c>
      <c r="Y1201" s="14" t="s">
        <v>1</v>
      </c>
      <c r="Z1201" s="14" t="s">
        <v>60</v>
      </c>
      <c r="AA1201" s="14" t="s">
        <v>7</v>
      </c>
      <c r="AB1201" s="14" t="s">
        <v>4034</v>
      </c>
      <c r="AC1201" s="14" t="s">
        <v>8</v>
      </c>
      <c r="AD1201" s="14" t="s">
        <v>32</v>
      </c>
      <c r="AE1201" s="14" t="s">
        <v>5</v>
      </c>
      <c r="AF1201" s="14" t="s">
        <v>290</v>
      </c>
      <c r="AG1201" s="14" t="s">
        <v>291</v>
      </c>
      <c r="AH1201" s="14" t="s">
        <v>4035</v>
      </c>
      <c r="AI1201">
        <v>47127249</v>
      </c>
      <c r="AJ1201" s="16">
        <v>45439.964097222219</v>
      </c>
      <c r="AK1201">
        <v>1</v>
      </c>
      <c r="AL1201">
        <v>102.46</v>
      </c>
      <c r="AM1201">
        <v>18.440000000000001</v>
      </c>
      <c r="AN1201">
        <v>120.9</v>
      </c>
      <c r="AO1201" s="14" t="e">
        <f>VLOOKUP(PaquetesTramos_estados_1[[#This Row],[tienda_stock]],#REF!,2,0)</f>
        <v>#REF!</v>
      </c>
      <c r="AP1201" s="18">
        <v>1.0138888888888888</v>
      </c>
      <c r="AQ1201" s="19">
        <f>IF(PaquetesTramos_estados_1[[#This Row],[estado_paquete]]="Empaquetado","listo",PaquetesTramos_estados_1[[#This Row],[pagado]]+(PaquetesTramos_estados_1[[#This Row],[Lead Time]]-1))</f>
        <v>45439.977986111109</v>
      </c>
      <c r="AR1201" s="16" t="e">
        <f ca="1">IF(PaquetesTramos_estados_1[[#This Row],[estado_paquete]]="empaquetado","listo",TEXT((DAY(TODAY())-DAY(PaquetesTramos_estados_1[[#This Row],[pagado]])),"dd")&amp;" Dias")</f>
        <v>#VALUE!</v>
      </c>
      <c r="AS120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01" s="19" t="str">
        <f t="shared" si="18"/>
        <v>23:08</v>
      </c>
    </row>
    <row r="1202" spans="1:46" x14ac:dyDescent="0.25">
      <c r="A1202" s="14" t="s">
        <v>4894</v>
      </c>
      <c r="B1202" s="14" t="s">
        <v>17</v>
      </c>
      <c r="C1202" s="14" t="s">
        <v>288</v>
      </c>
      <c r="D1202" s="14" t="s">
        <v>1</v>
      </c>
      <c r="E1202" s="14" t="s">
        <v>1</v>
      </c>
      <c r="F1202" s="14" t="s">
        <v>62</v>
      </c>
      <c r="G1202" s="14" t="s">
        <v>89</v>
      </c>
      <c r="H1202" s="14" t="s">
        <v>288</v>
      </c>
      <c r="I1202" s="14" t="s">
        <v>288</v>
      </c>
      <c r="J1202" s="15">
        <v>45440</v>
      </c>
      <c r="K1202" s="14" t="s">
        <v>682</v>
      </c>
      <c r="L1202" s="16">
        <v>45439.603506944448</v>
      </c>
      <c r="M1202" s="16"/>
      <c r="N1202" s="16"/>
      <c r="O1202" s="14" t="s">
        <v>288</v>
      </c>
      <c r="P1202" s="14" t="s">
        <v>288</v>
      </c>
      <c r="Q1202" s="14" t="s">
        <v>288</v>
      </c>
      <c r="R1202" s="14" t="s">
        <v>288</v>
      </c>
      <c r="S1202" s="14" t="s">
        <v>288</v>
      </c>
      <c r="T1202" s="14" t="s">
        <v>17</v>
      </c>
      <c r="U1202" s="14" t="s">
        <v>18</v>
      </c>
      <c r="V1202" s="14" t="s">
        <v>87</v>
      </c>
      <c r="W1202" s="14" t="s">
        <v>288</v>
      </c>
      <c r="X1202" s="14" t="s">
        <v>288</v>
      </c>
      <c r="Y1202" s="14" t="s">
        <v>288</v>
      </c>
      <c r="Z1202" s="14" t="s">
        <v>288</v>
      </c>
      <c r="AA1202" s="14" t="s">
        <v>56</v>
      </c>
      <c r="AB1202" s="14" t="s">
        <v>679</v>
      </c>
      <c r="AC1202" s="14" t="s">
        <v>8</v>
      </c>
      <c r="AD1202" s="14" t="s">
        <v>93</v>
      </c>
      <c r="AE1202" s="14" t="s">
        <v>5</v>
      </c>
      <c r="AF1202" s="14" t="s">
        <v>290</v>
      </c>
      <c r="AG1202" s="14" t="s">
        <v>291</v>
      </c>
      <c r="AH1202" s="14" t="s">
        <v>680</v>
      </c>
      <c r="AI1202">
        <v>72729969</v>
      </c>
      <c r="AJ1202" s="16">
        <v>45439.603506944448</v>
      </c>
      <c r="AK1202">
        <v>6</v>
      </c>
      <c r="AL1202">
        <v>870.6</v>
      </c>
      <c r="AM1202">
        <v>156.69999999999999</v>
      </c>
      <c r="AN1202">
        <v>1027.3</v>
      </c>
      <c r="AO1202" s="14" t="e">
        <f>VLOOKUP(PaquetesTramos_estados_1[[#This Row],[tienda_stock]],#REF!,2,0)</f>
        <v>#REF!</v>
      </c>
      <c r="AP1202" s="18">
        <v>1.0138888888888888</v>
      </c>
      <c r="AQ1202" s="19">
        <f>IF(PaquetesTramos_estados_1[[#This Row],[estado_paquete]]="Empaquetado","listo",PaquetesTramos_estados_1[[#This Row],[pagado]]+(PaquetesTramos_estados_1[[#This Row],[Lead Time]]-1))</f>
        <v>45439.617395833338</v>
      </c>
      <c r="AR1202" s="16" t="e">
        <f ca="1">IF(PaquetesTramos_estados_1[[#This Row],[estado_paquete]]="empaquetado","listo",TEXT((DAY(TODAY())-DAY(PaquetesTramos_estados_1[[#This Row],[pagado]])),"dd")&amp;" Dias")</f>
        <v>#VALUE!</v>
      </c>
      <c r="AS12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02" s="19" t="str">
        <f t="shared" si="18"/>
        <v>14:29</v>
      </c>
    </row>
    <row r="1203" spans="1:46" x14ac:dyDescent="0.25">
      <c r="A1203" s="14" t="s">
        <v>5467</v>
      </c>
      <c r="B1203" s="14" t="s">
        <v>17</v>
      </c>
      <c r="C1203" s="14" t="s">
        <v>142</v>
      </c>
      <c r="D1203" s="14" t="s">
        <v>147</v>
      </c>
      <c r="E1203" s="14" t="s">
        <v>148</v>
      </c>
      <c r="F1203" s="14" t="s">
        <v>147</v>
      </c>
      <c r="G1203" s="14" t="s">
        <v>332</v>
      </c>
      <c r="H1203" s="14" t="s">
        <v>288</v>
      </c>
      <c r="I1203" s="14" t="s">
        <v>288</v>
      </c>
      <c r="J1203" s="15">
        <v>45440</v>
      </c>
      <c r="K1203" s="14" t="s">
        <v>462</v>
      </c>
      <c r="L1203" s="16">
        <v>45439.872314814813</v>
      </c>
      <c r="M1203" s="16"/>
      <c r="N1203" s="16"/>
      <c r="O1203" s="14" t="s">
        <v>288</v>
      </c>
      <c r="P1203" s="14" t="s">
        <v>288</v>
      </c>
      <c r="Q1203" s="14" t="s">
        <v>288</v>
      </c>
      <c r="R1203" s="14" t="s">
        <v>288</v>
      </c>
      <c r="S1203" s="14" t="s">
        <v>288</v>
      </c>
      <c r="T1203" s="14" t="s">
        <v>17</v>
      </c>
      <c r="U1203" s="14" t="s">
        <v>18</v>
      </c>
      <c r="V1203" s="14" t="s">
        <v>6</v>
      </c>
      <c r="W1203" s="14" t="s">
        <v>142</v>
      </c>
      <c r="X1203" s="14" t="s">
        <v>147</v>
      </c>
      <c r="Y1203" s="14" t="s">
        <v>148</v>
      </c>
      <c r="Z1203" s="14" t="s">
        <v>147</v>
      </c>
      <c r="AA1203" s="14" t="s">
        <v>7</v>
      </c>
      <c r="AB1203" s="14" t="s">
        <v>463</v>
      </c>
      <c r="AC1203" s="14" t="s">
        <v>8</v>
      </c>
      <c r="AD1203" s="14" t="s">
        <v>88</v>
      </c>
      <c r="AE1203" s="14" t="s">
        <v>5</v>
      </c>
      <c r="AF1203" s="14" t="s">
        <v>290</v>
      </c>
      <c r="AG1203" s="14" t="s">
        <v>291</v>
      </c>
      <c r="AH1203" s="14" t="s">
        <v>464</v>
      </c>
      <c r="AI1203">
        <v>74720887</v>
      </c>
      <c r="AJ1203" s="16">
        <v>45439.872314814813</v>
      </c>
      <c r="AK1203">
        <v>1</v>
      </c>
      <c r="AL1203">
        <v>119.83</v>
      </c>
      <c r="AM1203">
        <v>21.57</v>
      </c>
      <c r="AN1203">
        <v>141.4</v>
      </c>
      <c r="AO1203" s="14" t="e">
        <f>VLOOKUP(PaquetesTramos_estados_1[[#This Row],[tienda_stock]],#REF!,2,0)</f>
        <v>#REF!</v>
      </c>
      <c r="AP1203" s="18">
        <v>1.0138888888888888</v>
      </c>
      <c r="AQ1203" s="19">
        <f>IF(PaquetesTramos_estados_1[[#This Row],[estado_paquete]]="Empaquetado","listo",PaquetesTramos_estados_1[[#This Row],[pagado]]+(PaquetesTramos_estados_1[[#This Row],[Lead Time]]-1))</f>
        <v>45439.886203703703</v>
      </c>
      <c r="AR1203" s="16" t="e">
        <f ca="1">IF(PaquetesTramos_estados_1[[#This Row],[estado_paquete]]="empaquetado","listo",TEXT((DAY(TODAY())-DAY(PaquetesTramos_estados_1[[#This Row],[pagado]])),"dd")&amp;" Dias")</f>
        <v>#VALUE!</v>
      </c>
      <c r="AS120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03" s="19" t="str">
        <f t="shared" si="18"/>
        <v>20:56</v>
      </c>
    </row>
    <row r="1204" spans="1:46" x14ac:dyDescent="0.25">
      <c r="A1204" s="14" t="s">
        <v>4013</v>
      </c>
      <c r="B1204" s="14" t="s">
        <v>292</v>
      </c>
      <c r="C1204" s="14" t="s">
        <v>154</v>
      </c>
      <c r="D1204" s="14" t="s">
        <v>91</v>
      </c>
      <c r="E1204" s="14" t="s">
        <v>91</v>
      </c>
      <c r="F1204" s="14" t="s">
        <v>91</v>
      </c>
      <c r="G1204" s="14" t="s">
        <v>35</v>
      </c>
      <c r="H1204" s="14" t="s">
        <v>288</v>
      </c>
      <c r="I1204" s="14" t="s">
        <v>288</v>
      </c>
      <c r="J1204" s="15">
        <v>45443</v>
      </c>
      <c r="K1204" s="14" t="s">
        <v>4014</v>
      </c>
      <c r="L1204" s="16">
        <v>45439.706886574073</v>
      </c>
      <c r="M1204" s="16">
        <v>45440.209189814814</v>
      </c>
      <c r="N1204" s="16"/>
      <c r="O1204" s="14" t="s">
        <v>288</v>
      </c>
      <c r="P1204" s="14" t="s">
        <v>288</v>
      </c>
      <c r="Q1204" s="14" t="s">
        <v>288</v>
      </c>
      <c r="R1204" s="14" t="s">
        <v>288</v>
      </c>
      <c r="S1204" s="14" t="s">
        <v>288</v>
      </c>
      <c r="T1204" s="14" t="s">
        <v>292</v>
      </c>
      <c r="U1204" s="14" t="s">
        <v>5</v>
      </c>
      <c r="V1204" s="14" t="s">
        <v>6</v>
      </c>
      <c r="W1204" s="14" t="s">
        <v>154</v>
      </c>
      <c r="X1204" s="14" t="s">
        <v>91</v>
      </c>
      <c r="Y1204" s="14" t="s">
        <v>91</v>
      </c>
      <c r="Z1204" s="14" t="s">
        <v>91</v>
      </c>
      <c r="AA1204" s="14" t="s">
        <v>56</v>
      </c>
      <c r="AB1204" s="14" t="s">
        <v>4015</v>
      </c>
      <c r="AC1204" s="14" t="s">
        <v>8</v>
      </c>
      <c r="AD1204" s="14" t="s">
        <v>9</v>
      </c>
      <c r="AE1204" s="14" t="s">
        <v>154</v>
      </c>
      <c r="AF1204" s="14" t="s">
        <v>290</v>
      </c>
      <c r="AG1204" s="14" t="s">
        <v>291</v>
      </c>
      <c r="AH1204" s="14" t="s">
        <v>181</v>
      </c>
      <c r="AI1204">
        <v>29593872</v>
      </c>
      <c r="AJ1204" s="16">
        <v>45439.706886574073</v>
      </c>
      <c r="AK1204">
        <v>2</v>
      </c>
      <c r="AL1204">
        <v>173.05</v>
      </c>
      <c r="AM1204">
        <v>31.15</v>
      </c>
      <c r="AN1204">
        <v>204.2</v>
      </c>
      <c r="AO1204" s="14" t="e">
        <f>VLOOKUP(PaquetesTramos_estados_1[[#This Row],[tienda_stock]],#REF!,2,0)</f>
        <v>#REF!</v>
      </c>
      <c r="AP1204" s="18">
        <v>1.0138888888888888</v>
      </c>
      <c r="AQ1204" s="19" t="str">
        <f>IF(PaquetesTramos_estados_1[[#This Row],[estado_paquete]]="Empaquetado","listo",PaquetesTramos_estados_1[[#This Row],[pagado]]+(PaquetesTramos_estados_1[[#This Row],[Lead Time]]-1))</f>
        <v>listo</v>
      </c>
      <c r="AR1204" s="16" t="str">
        <f ca="1">IF(PaquetesTramos_estados_1[[#This Row],[estado_paquete]]="empaquetado","listo",TEXT((DAY(TODAY())-DAY(PaquetesTramos_estados_1[[#This Row],[pagado]])),"dd")&amp;" Dias")</f>
        <v>listo</v>
      </c>
      <c r="AS1204" s="14" t="str">
        <f ca="1">IF(PaquetesTramos_estados_1[[#This Row],[estado_paquete]]="Empaquetado","listo",IF(NOW()&lt;PaquetesTramos_estados_1[[#This Row],[TimeLimite]],"Dentro de Tiempo","Fuera de Tiempo"))</f>
        <v>listo</v>
      </c>
      <c r="AT1204" s="19" t="str">
        <f t="shared" si="18"/>
        <v>16:57</v>
      </c>
    </row>
    <row r="1205" spans="1:46" x14ac:dyDescent="0.25">
      <c r="A1205" s="14" t="s">
        <v>4016</v>
      </c>
      <c r="B1205" s="14" t="s">
        <v>17</v>
      </c>
      <c r="C1205" s="14" t="s">
        <v>5</v>
      </c>
      <c r="D1205" s="14" t="s">
        <v>1</v>
      </c>
      <c r="E1205" s="14" t="s">
        <v>1</v>
      </c>
      <c r="F1205" s="14" t="s">
        <v>19</v>
      </c>
      <c r="G1205" s="14" t="s">
        <v>3</v>
      </c>
      <c r="H1205" s="14" t="s">
        <v>288</v>
      </c>
      <c r="I1205" s="14" t="s">
        <v>288</v>
      </c>
      <c r="J1205" s="15">
        <v>45440</v>
      </c>
      <c r="K1205" s="14" t="s">
        <v>4017</v>
      </c>
      <c r="L1205" s="16">
        <v>45439.719085648147</v>
      </c>
      <c r="M1205" s="16"/>
      <c r="N1205" s="16"/>
      <c r="O1205" s="14" t="s">
        <v>288</v>
      </c>
      <c r="P1205" s="14" t="s">
        <v>288</v>
      </c>
      <c r="Q1205" s="14" t="s">
        <v>288</v>
      </c>
      <c r="R1205" s="14" t="s">
        <v>288</v>
      </c>
      <c r="S1205" s="14" t="s">
        <v>288</v>
      </c>
      <c r="T1205" s="14" t="s">
        <v>17</v>
      </c>
      <c r="U1205" s="14" t="s">
        <v>75</v>
      </c>
      <c r="V1205" s="14" t="s">
        <v>6</v>
      </c>
      <c r="W1205" s="14" t="s">
        <v>24</v>
      </c>
      <c r="X1205" s="14" t="s">
        <v>1</v>
      </c>
      <c r="Y1205" s="14" t="s">
        <v>1</v>
      </c>
      <c r="Z1205" s="14" t="s">
        <v>25</v>
      </c>
      <c r="AA1205" s="14" t="s">
        <v>7</v>
      </c>
      <c r="AB1205" s="14" t="s">
        <v>4018</v>
      </c>
      <c r="AC1205" s="14" t="s">
        <v>8</v>
      </c>
      <c r="AD1205" s="14" t="s">
        <v>9</v>
      </c>
      <c r="AE1205" s="14" t="s">
        <v>120</v>
      </c>
      <c r="AF1205" s="14" t="s">
        <v>290</v>
      </c>
      <c r="AG1205" s="14" t="s">
        <v>291</v>
      </c>
      <c r="AH1205" s="14" t="s">
        <v>4019</v>
      </c>
      <c r="AI1205">
        <v>43644990</v>
      </c>
      <c r="AJ1205" s="16">
        <v>45439.719085648147</v>
      </c>
      <c r="AK1205">
        <v>2</v>
      </c>
      <c r="AL1205">
        <v>69.23</v>
      </c>
      <c r="AM1205">
        <v>12.47</v>
      </c>
      <c r="AN1205">
        <v>81.7</v>
      </c>
      <c r="AO1205" s="14" t="e">
        <f>VLOOKUP(PaquetesTramos_estados_1[[#This Row],[tienda_stock]],#REF!,2,0)</f>
        <v>#REF!</v>
      </c>
      <c r="AP1205" s="18">
        <v>1.0138888888888888</v>
      </c>
      <c r="AQ1205" s="19">
        <f>IF(PaquetesTramos_estados_1[[#This Row],[estado_paquete]]="Empaquetado","listo",PaquetesTramos_estados_1[[#This Row],[pagado]]+(PaquetesTramos_estados_1[[#This Row],[Lead Time]]-1))</f>
        <v>45439.732974537037</v>
      </c>
      <c r="AR1205" s="16" t="e">
        <f ca="1">IF(PaquetesTramos_estados_1[[#This Row],[estado_paquete]]="empaquetado","listo",TEXT((DAY(TODAY())-DAY(PaquetesTramos_estados_1[[#This Row],[pagado]])),"dd")&amp;" Dias")</f>
        <v>#VALUE!</v>
      </c>
      <c r="AS120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05" s="19" t="str">
        <f t="shared" si="18"/>
        <v>17:15</v>
      </c>
    </row>
    <row r="1206" spans="1:46" x14ac:dyDescent="0.25">
      <c r="A1206" s="14" t="s">
        <v>4020</v>
      </c>
      <c r="B1206" s="14" t="s">
        <v>292</v>
      </c>
      <c r="C1206" s="14" t="s">
        <v>123</v>
      </c>
      <c r="D1206" s="14" t="s">
        <v>105</v>
      </c>
      <c r="E1206" s="14" t="s">
        <v>105</v>
      </c>
      <c r="F1206" s="14" t="s">
        <v>105</v>
      </c>
      <c r="G1206" s="14" t="s">
        <v>35</v>
      </c>
      <c r="H1206" s="14" t="s">
        <v>288</v>
      </c>
      <c r="I1206" s="14" t="s">
        <v>288</v>
      </c>
      <c r="J1206" s="15">
        <v>45443</v>
      </c>
      <c r="K1206" s="14" t="s">
        <v>4021</v>
      </c>
      <c r="L1206" s="16">
        <v>45439.749513888892</v>
      </c>
      <c r="M1206" s="16">
        <v>45440.336273148147</v>
      </c>
      <c r="N1206" s="16"/>
      <c r="O1206" s="14" t="s">
        <v>288</v>
      </c>
      <c r="P1206" s="14" t="s">
        <v>288</v>
      </c>
      <c r="Q1206" s="14" t="s">
        <v>288</v>
      </c>
      <c r="R1206" s="14" t="s">
        <v>288</v>
      </c>
      <c r="S1206" s="14" t="s">
        <v>288</v>
      </c>
      <c r="T1206" s="14" t="s">
        <v>292</v>
      </c>
      <c r="U1206" s="14" t="s">
        <v>5</v>
      </c>
      <c r="V1206" s="14" t="s">
        <v>6</v>
      </c>
      <c r="W1206" s="14" t="s">
        <v>123</v>
      </c>
      <c r="X1206" s="14" t="s">
        <v>105</v>
      </c>
      <c r="Y1206" s="14" t="s">
        <v>105</v>
      </c>
      <c r="Z1206" s="14" t="s">
        <v>105</v>
      </c>
      <c r="AA1206" s="14" t="s">
        <v>7</v>
      </c>
      <c r="AB1206" s="14" t="s">
        <v>4022</v>
      </c>
      <c r="AC1206" s="14" t="s">
        <v>8</v>
      </c>
      <c r="AD1206" s="14" t="s">
        <v>32</v>
      </c>
      <c r="AE1206" s="14" t="s">
        <v>5</v>
      </c>
      <c r="AF1206" s="14" t="s">
        <v>290</v>
      </c>
      <c r="AG1206" s="14" t="s">
        <v>291</v>
      </c>
      <c r="AH1206" s="14" t="s">
        <v>4023</v>
      </c>
      <c r="AI1206">
        <v>75327928</v>
      </c>
      <c r="AJ1206" s="16">
        <v>45439.749513888892</v>
      </c>
      <c r="AK1206">
        <v>1</v>
      </c>
      <c r="AL1206">
        <v>151.86000000000001</v>
      </c>
      <c r="AM1206">
        <v>27.34</v>
      </c>
      <c r="AN1206">
        <v>179.2</v>
      </c>
      <c r="AO1206" s="14" t="e">
        <f>VLOOKUP(PaquetesTramos_estados_1[[#This Row],[tienda_stock]],#REF!,2,0)</f>
        <v>#REF!</v>
      </c>
      <c r="AP1206" s="18">
        <v>1.0138888888888888</v>
      </c>
      <c r="AQ1206" s="19" t="str">
        <f>IF(PaquetesTramos_estados_1[[#This Row],[estado_paquete]]="Empaquetado","listo",PaquetesTramos_estados_1[[#This Row],[pagado]]+(PaquetesTramos_estados_1[[#This Row],[Lead Time]]-1))</f>
        <v>listo</v>
      </c>
      <c r="AR1206" s="16" t="str">
        <f ca="1">IF(PaquetesTramos_estados_1[[#This Row],[estado_paquete]]="empaquetado","listo",TEXT((DAY(TODAY())-DAY(PaquetesTramos_estados_1[[#This Row],[pagado]])),"dd")&amp;" Dias")</f>
        <v>listo</v>
      </c>
      <c r="AS1206" s="14" t="str">
        <f ca="1">IF(PaquetesTramos_estados_1[[#This Row],[estado_paquete]]="Empaquetado","listo",IF(NOW()&lt;PaquetesTramos_estados_1[[#This Row],[TimeLimite]],"Dentro de Tiempo","Fuera de Tiempo"))</f>
        <v>listo</v>
      </c>
      <c r="AT1206" s="19" t="str">
        <f t="shared" si="18"/>
        <v>17:59</v>
      </c>
    </row>
    <row r="1207" spans="1:46" x14ac:dyDescent="0.25">
      <c r="A1207" s="14" t="s">
        <v>4024</v>
      </c>
      <c r="B1207" s="14" t="s">
        <v>20</v>
      </c>
      <c r="C1207" s="14" t="s">
        <v>123</v>
      </c>
      <c r="D1207" s="14" t="s">
        <v>105</v>
      </c>
      <c r="E1207" s="14" t="s">
        <v>105</v>
      </c>
      <c r="F1207" s="14" t="s">
        <v>105</v>
      </c>
      <c r="G1207" s="14" t="s">
        <v>35</v>
      </c>
      <c r="H1207" s="14" t="s">
        <v>288</v>
      </c>
      <c r="I1207" s="14" t="s">
        <v>288</v>
      </c>
      <c r="J1207" s="15">
        <v>45443</v>
      </c>
      <c r="K1207" s="14" t="s">
        <v>4025</v>
      </c>
      <c r="L1207" s="16">
        <v>45439.768159722225</v>
      </c>
      <c r="M1207" s="16"/>
      <c r="N1207" s="16"/>
      <c r="O1207" s="14" t="s">
        <v>288</v>
      </c>
      <c r="P1207" s="14" t="s">
        <v>288</v>
      </c>
      <c r="Q1207" s="14" t="s">
        <v>288</v>
      </c>
      <c r="R1207" s="14" t="s">
        <v>288</v>
      </c>
      <c r="S1207" s="14" t="s">
        <v>288</v>
      </c>
      <c r="T1207" s="14" t="s">
        <v>20</v>
      </c>
      <c r="U1207" s="14" t="s">
        <v>5</v>
      </c>
      <c r="V1207" s="14" t="s">
        <v>6</v>
      </c>
      <c r="W1207" s="14" t="s">
        <v>123</v>
      </c>
      <c r="X1207" s="14" t="s">
        <v>105</v>
      </c>
      <c r="Y1207" s="14" t="s">
        <v>105</v>
      </c>
      <c r="Z1207" s="14" t="s">
        <v>105</v>
      </c>
      <c r="AA1207" s="14" t="s">
        <v>7</v>
      </c>
      <c r="AB1207" s="14" t="s">
        <v>4026</v>
      </c>
      <c r="AC1207" s="14" t="s">
        <v>8</v>
      </c>
      <c r="AD1207" s="14" t="s">
        <v>88</v>
      </c>
      <c r="AE1207" s="14" t="s">
        <v>5</v>
      </c>
      <c r="AF1207" s="14" t="s">
        <v>290</v>
      </c>
      <c r="AG1207" s="14" t="s">
        <v>291</v>
      </c>
      <c r="AH1207" s="14" t="s">
        <v>4027</v>
      </c>
      <c r="AI1207">
        <v>72457434</v>
      </c>
      <c r="AJ1207" s="16">
        <v>45439.768159722225</v>
      </c>
      <c r="AK1207">
        <v>1</v>
      </c>
      <c r="AL1207">
        <v>60</v>
      </c>
      <c r="AM1207">
        <v>10.8</v>
      </c>
      <c r="AN1207">
        <v>70.8</v>
      </c>
      <c r="AO1207" s="14" t="e">
        <f>VLOOKUP(PaquetesTramos_estados_1[[#This Row],[tienda_stock]],#REF!,2,0)</f>
        <v>#REF!</v>
      </c>
      <c r="AP1207" s="18">
        <v>1.0138888888888888</v>
      </c>
      <c r="AQ1207" s="19">
        <f>IF(PaquetesTramos_estados_1[[#This Row],[estado_paquete]]="Empaquetado","listo",PaquetesTramos_estados_1[[#This Row],[pagado]]+(PaquetesTramos_estados_1[[#This Row],[Lead Time]]-1))</f>
        <v>45439.782048611116</v>
      </c>
      <c r="AR1207" s="16" t="e">
        <f ca="1">IF(PaquetesTramos_estados_1[[#This Row],[estado_paquete]]="empaquetado","listo",TEXT((DAY(TODAY())-DAY(PaquetesTramos_estados_1[[#This Row],[pagado]])),"dd")&amp;" Dias")</f>
        <v>#VALUE!</v>
      </c>
      <c r="AS120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07" s="19" t="str">
        <f t="shared" si="18"/>
        <v>18:26</v>
      </c>
    </row>
    <row r="1208" spans="1:46" x14ac:dyDescent="0.25">
      <c r="A1208" s="14" t="s">
        <v>4069</v>
      </c>
      <c r="B1208" s="14" t="s">
        <v>292</v>
      </c>
      <c r="C1208" s="14" t="s">
        <v>288</v>
      </c>
      <c r="D1208" s="14" t="s">
        <v>46</v>
      </c>
      <c r="E1208" s="14" t="s">
        <v>222</v>
      </c>
      <c r="F1208" s="14" t="s">
        <v>222</v>
      </c>
      <c r="G1208" s="14" t="s">
        <v>30</v>
      </c>
      <c r="H1208" s="14" t="s">
        <v>4070</v>
      </c>
      <c r="I1208" s="14" t="s">
        <v>288</v>
      </c>
      <c r="J1208" s="15">
        <v>45443</v>
      </c>
      <c r="K1208" s="14" t="s">
        <v>4071</v>
      </c>
      <c r="L1208" s="16">
        <v>45439.773414351854</v>
      </c>
      <c r="M1208" s="16">
        <v>45440.339050925926</v>
      </c>
      <c r="N1208" s="16"/>
      <c r="O1208" s="14" t="s">
        <v>288</v>
      </c>
      <c r="P1208" s="14" t="s">
        <v>288</v>
      </c>
      <c r="Q1208" s="14" t="s">
        <v>288</v>
      </c>
      <c r="R1208" s="14" t="s">
        <v>288</v>
      </c>
      <c r="S1208" s="14" t="s">
        <v>288</v>
      </c>
      <c r="T1208" s="14" t="s">
        <v>292</v>
      </c>
      <c r="U1208" s="14" t="s">
        <v>41</v>
      </c>
      <c r="V1208" s="14" t="s">
        <v>87</v>
      </c>
      <c r="W1208" s="14" t="s">
        <v>288</v>
      </c>
      <c r="X1208" s="14" t="s">
        <v>288</v>
      </c>
      <c r="Y1208" s="14" t="s">
        <v>288</v>
      </c>
      <c r="Z1208" s="14" t="s">
        <v>288</v>
      </c>
      <c r="AA1208" s="14" t="s">
        <v>7</v>
      </c>
      <c r="AB1208" s="14" t="s">
        <v>4072</v>
      </c>
      <c r="AC1208" s="14" t="s">
        <v>8</v>
      </c>
      <c r="AD1208" s="14" t="s">
        <v>27</v>
      </c>
      <c r="AE1208" s="14" t="s">
        <v>5</v>
      </c>
      <c r="AF1208" s="14" t="s">
        <v>290</v>
      </c>
      <c r="AG1208" s="14" t="s">
        <v>291</v>
      </c>
      <c r="AH1208" s="14" t="s">
        <v>4073</v>
      </c>
      <c r="AI1208">
        <v>45670169</v>
      </c>
      <c r="AJ1208" s="16">
        <v>45439.773414351854</v>
      </c>
      <c r="AK1208">
        <v>1</v>
      </c>
      <c r="AL1208">
        <v>64.66</v>
      </c>
      <c r="AM1208">
        <v>11.64</v>
      </c>
      <c r="AN1208">
        <v>76.3</v>
      </c>
      <c r="AO1208" s="14" t="e">
        <f>VLOOKUP(PaquetesTramos_estados_1[[#This Row],[tienda_stock]],#REF!,2,0)</f>
        <v>#REF!</v>
      </c>
      <c r="AP1208" s="18">
        <v>1.0138888888888888</v>
      </c>
      <c r="AQ1208" s="19" t="str">
        <f>IF(PaquetesTramos_estados_1[[#This Row],[estado_paquete]]="Empaquetado","listo",PaquetesTramos_estados_1[[#This Row],[pagado]]+(PaquetesTramos_estados_1[[#This Row],[Lead Time]]-1))</f>
        <v>listo</v>
      </c>
      <c r="AR1208" s="16" t="str">
        <f ca="1">IF(PaquetesTramos_estados_1[[#This Row],[estado_paquete]]="empaquetado","listo",TEXT((DAY(TODAY())-DAY(PaquetesTramos_estados_1[[#This Row],[pagado]])),"dd")&amp;" Dias")</f>
        <v>listo</v>
      </c>
      <c r="AS1208" s="14" t="str">
        <f ca="1">IF(PaquetesTramos_estados_1[[#This Row],[estado_paquete]]="Empaquetado","listo",IF(NOW()&lt;PaquetesTramos_estados_1[[#This Row],[TimeLimite]],"Dentro de Tiempo","Fuera de Tiempo"))</f>
        <v>listo</v>
      </c>
      <c r="AT1208" s="19" t="str">
        <f t="shared" si="18"/>
        <v>18:33</v>
      </c>
    </row>
    <row r="1209" spans="1:46" x14ac:dyDescent="0.25">
      <c r="A1209" s="14" t="s">
        <v>4074</v>
      </c>
      <c r="B1209" s="14" t="s">
        <v>292</v>
      </c>
      <c r="C1209" s="14" t="s">
        <v>139</v>
      </c>
      <c r="D1209" s="14" t="s">
        <v>29</v>
      </c>
      <c r="E1209" s="14" t="s">
        <v>140</v>
      </c>
      <c r="F1209" s="14" t="s">
        <v>140</v>
      </c>
      <c r="G1209" s="14" t="s">
        <v>35</v>
      </c>
      <c r="H1209" s="14" t="s">
        <v>288</v>
      </c>
      <c r="I1209" s="14" t="s">
        <v>288</v>
      </c>
      <c r="J1209" s="15">
        <v>45444</v>
      </c>
      <c r="K1209" s="14" t="s">
        <v>4075</v>
      </c>
      <c r="L1209" s="16">
        <v>45439.842546296299</v>
      </c>
      <c r="M1209" s="16">
        <v>45440.234166666669</v>
      </c>
      <c r="N1209" s="16"/>
      <c r="O1209" s="14" t="s">
        <v>288</v>
      </c>
      <c r="P1209" s="14" t="s">
        <v>288</v>
      </c>
      <c r="Q1209" s="14" t="s">
        <v>288</v>
      </c>
      <c r="R1209" s="14" t="s">
        <v>288</v>
      </c>
      <c r="S1209" s="14" t="s">
        <v>288</v>
      </c>
      <c r="T1209" s="14" t="s">
        <v>292</v>
      </c>
      <c r="U1209" s="14" t="s">
        <v>5</v>
      </c>
      <c r="V1209" s="14" t="s">
        <v>6</v>
      </c>
      <c r="W1209" s="14" t="s">
        <v>139</v>
      </c>
      <c r="X1209" s="14" t="s">
        <v>29</v>
      </c>
      <c r="Y1209" s="14" t="s">
        <v>140</v>
      </c>
      <c r="Z1209" s="14" t="s">
        <v>140</v>
      </c>
      <c r="AA1209" s="14" t="s">
        <v>7</v>
      </c>
      <c r="AB1209" s="14" t="s">
        <v>4076</v>
      </c>
      <c r="AC1209" s="14" t="s">
        <v>8</v>
      </c>
      <c r="AD1209" s="14" t="s">
        <v>27</v>
      </c>
      <c r="AE1209" s="14" t="s">
        <v>5</v>
      </c>
      <c r="AF1209" s="14" t="s">
        <v>290</v>
      </c>
      <c r="AG1209" s="14" t="s">
        <v>291</v>
      </c>
      <c r="AH1209" s="14" t="s">
        <v>4077</v>
      </c>
      <c r="AI1209">
        <v>74286861</v>
      </c>
      <c r="AJ1209" s="16">
        <v>45439.842546296299</v>
      </c>
      <c r="AK1209">
        <v>1</v>
      </c>
      <c r="AL1209">
        <v>164.32</v>
      </c>
      <c r="AM1209">
        <v>29.58</v>
      </c>
      <c r="AN1209">
        <v>193.9</v>
      </c>
      <c r="AO1209" s="14" t="e">
        <f>VLOOKUP(PaquetesTramos_estados_1[[#This Row],[tienda_stock]],#REF!,2,0)</f>
        <v>#REF!</v>
      </c>
      <c r="AP1209" s="18">
        <v>1.0138888888888888</v>
      </c>
      <c r="AQ1209" s="19" t="str">
        <f>IF(PaquetesTramos_estados_1[[#This Row],[estado_paquete]]="Empaquetado","listo",PaquetesTramos_estados_1[[#This Row],[pagado]]+(PaquetesTramos_estados_1[[#This Row],[Lead Time]]-1))</f>
        <v>listo</v>
      </c>
      <c r="AR1209" s="16" t="str">
        <f ca="1">IF(PaquetesTramos_estados_1[[#This Row],[estado_paquete]]="empaquetado","listo",TEXT((DAY(TODAY())-DAY(PaquetesTramos_estados_1[[#This Row],[pagado]])),"dd")&amp;" Dias")</f>
        <v>listo</v>
      </c>
      <c r="AS1209" s="14" t="str">
        <f ca="1">IF(PaquetesTramos_estados_1[[#This Row],[estado_paquete]]="Empaquetado","listo",IF(NOW()&lt;PaquetesTramos_estados_1[[#This Row],[TimeLimite]],"Dentro de Tiempo","Fuera de Tiempo"))</f>
        <v>listo</v>
      </c>
      <c r="AT1209" s="19" t="str">
        <f t="shared" si="18"/>
        <v>20:13</v>
      </c>
    </row>
    <row r="1210" spans="1:46" x14ac:dyDescent="0.25">
      <c r="A1210" s="14" t="s">
        <v>4078</v>
      </c>
      <c r="B1210" s="14" t="s">
        <v>20</v>
      </c>
      <c r="C1210" s="14" t="s">
        <v>28</v>
      </c>
      <c r="D1210" s="14" t="s">
        <v>29</v>
      </c>
      <c r="E1210" s="14" t="s">
        <v>29</v>
      </c>
      <c r="F1210" s="14" t="s">
        <v>29</v>
      </c>
      <c r="G1210" s="14" t="s">
        <v>35</v>
      </c>
      <c r="H1210" s="14" t="s">
        <v>288</v>
      </c>
      <c r="I1210" s="14" t="s">
        <v>288</v>
      </c>
      <c r="J1210" s="15">
        <v>45443</v>
      </c>
      <c r="K1210" s="14" t="s">
        <v>4079</v>
      </c>
      <c r="L1210" s="16">
        <v>45439.874039351853</v>
      </c>
      <c r="M1210" s="16"/>
      <c r="N1210" s="16"/>
      <c r="O1210" s="14" t="s">
        <v>288</v>
      </c>
      <c r="P1210" s="14" t="s">
        <v>288</v>
      </c>
      <c r="Q1210" s="14" t="s">
        <v>288</v>
      </c>
      <c r="R1210" s="14" t="s">
        <v>288</v>
      </c>
      <c r="S1210" s="14" t="s">
        <v>288</v>
      </c>
      <c r="T1210" s="14" t="s">
        <v>20</v>
      </c>
      <c r="U1210" s="14" t="s">
        <v>5</v>
      </c>
      <c r="V1210" s="14" t="s">
        <v>6</v>
      </c>
      <c r="W1210" s="14" t="s">
        <v>28</v>
      </c>
      <c r="X1210" s="14" t="s">
        <v>29</v>
      </c>
      <c r="Y1210" s="14" t="s">
        <v>29</v>
      </c>
      <c r="Z1210" s="14" t="s">
        <v>29</v>
      </c>
      <c r="AA1210" s="14" t="s">
        <v>7</v>
      </c>
      <c r="AB1210" s="14" t="s">
        <v>4080</v>
      </c>
      <c r="AC1210" s="14" t="s">
        <v>8</v>
      </c>
      <c r="AD1210" s="14" t="s">
        <v>27</v>
      </c>
      <c r="AE1210" s="14" t="s">
        <v>5</v>
      </c>
      <c r="AF1210" s="14" t="s">
        <v>290</v>
      </c>
      <c r="AG1210" s="14" t="s">
        <v>291</v>
      </c>
      <c r="AH1210" s="14" t="s">
        <v>4081</v>
      </c>
      <c r="AI1210">
        <v>45226011</v>
      </c>
      <c r="AJ1210" s="16">
        <v>45439.874039351853</v>
      </c>
      <c r="AK1210">
        <v>1</v>
      </c>
      <c r="AL1210">
        <v>93.05</v>
      </c>
      <c r="AM1210">
        <v>16.75</v>
      </c>
      <c r="AN1210">
        <v>109.8</v>
      </c>
      <c r="AO1210" s="14" t="e">
        <f>VLOOKUP(PaquetesTramos_estados_1[[#This Row],[tienda_stock]],#REF!,2,0)</f>
        <v>#REF!</v>
      </c>
      <c r="AP1210" s="18">
        <v>1.0138888888888888</v>
      </c>
      <c r="AQ1210" s="19">
        <f>IF(PaquetesTramos_estados_1[[#This Row],[estado_paquete]]="Empaquetado","listo",PaquetesTramos_estados_1[[#This Row],[pagado]]+(PaquetesTramos_estados_1[[#This Row],[Lead Time]]-1))</f>
        <v>45439.887928240743</v>
      </c>
      <c r="AR1210" s="16" t="e">
        <f ca="1">IF(PaquetesTramos_estados_1[[#This Row],[estado_paquete]]="empaquetado","listo",TEXT((DAY(TODAY())-DAY(PaquetesTramos_estados_1[[#This Row],[pagado]])),"dd")&amp;" Dias")</f>
        <v>#VALUE!</v>
      </c>
      <c r="AS12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10" s="19" t="str">
        <f t="shared" si="18"/>
        <v>20:58</v>
      </c>
    </row>
    <row r="1211" spans="1:46" x14ac:dyDescent="0.25">
      <c r="A1211" s="14" t="s">
        <v>4082</v>
      </c>
      <c r="B1211" s="14" t="s">
        <v>292</v>
      </c>
      <c r="C1211" s="14" t="s">
        <v>101</v>
      </c>
      <c r="D1211" s="14" t="s">
        <v>102</v>
      </c>
      <c r="E1211" s="14" t="s">
        <v>103</v>
      </c>
      <c r="F1211" s="14" t="s">
        <v>102</v>
      </c>
      <c r="G1211" s="14" t="s">
        <v>35</v>
      </c>
      <c r="H1211" s="14" t="s">
        <v>288</v>
      </c>
      <c r="I1211" s="14" t="s">
        <v>288</v>
      </c>
      <c r="J1211" s="15">
        <v>45442</v>
      </c>
      <c r="K1211" s="14" t="s">
        <v>4083</v>
      </c>
      <c r="L1211" s="16">
        <v>45439.880706018521</v>
      </c>
      <c r="M1211" s="16">
        <v>45440.215787037036</v>
      </c>
      <c r="N1211" s="16"/>
      <c r="O1211" s="14" t="s">
        <v>288</v>
      </c>
      <c r="P1211" s="14" t="s">
        <v>288</v>
      </c>
      <c r="Q1211" s="14" t="s">
        <v>288</v>
      </c>
      <c r="R1211" s="14" t="s">
        <v>288</v>
      </c>
      <c r="S1211" s="14" t="s">
        <v>288</v>
      </c>
      <c r="T1211" s="14" t="s">
        <v>292</v>
      </c>
      <c r="U1211" s="14" t="s">
        <v>5</v>
      </c>
      <c r="V1211" s="14" t="s">
        <v>6</v>
      </c>
      <c r="W1211" s="14" t="s">
        <v>101</v>
      </c>
      <c r="X1211" s="14" t="s">
        <v>102</v>
      </c>
      <c r="Y1211" s="14" t="s">
        <v>103</v>
      </c>
      <c r="Z1211" s="14" t="s">
        <v>102</v>
      </c>
      <c r="AA1211" s="14" t="s">
        <v>7</v>
      </c>
      <c r="AB1211" s="14" t="s">
        <v>4084</v>
      </c>
      <c r="AC1211" s="14" t="s">
        <v>8</v>
      </c>
      <c r="AD1211" s="14" t="s">
        <v>32</v>
      </c>
      <c r="AE1211" s="14" t="s">
        <v>5</v>
      </c>
      <c r="AF1211" s="14" t="s">
        <v>290</v>
      </c>
      <c r="AG1211" s="14" t="s">
        <v>291</v>
      </c>
      <c r="AH1211" s="14" t="s">
        <v>2802</v>
      </c>
      <c r="AI1211">
        <v>71422005</v>
      </c>
      <c r="AJ1211" s="16">
        <v>45439.880706018521</v>
      </c>
      <c r="AK1211">
        <v>1</v>
      </c>
      <c r="AL1211">
        <v>80.34</v>
      </c>
      <c r="AM1211">
        <v>14.46</v>
      </c>
      <c r="AN1211">
        <v>94.8</v>
      </c>
      <c r="AO1211" s="14" t="e">
        <f>VLOOKUP(PaquetesTramos_estados_1[[#This Row],[tienda_stock]],#REF!,2,0)</f>
        <v>#REF!</v>
      </c>
      <c r="AP1211" s="18">
        <v>1.0138888888888888</v>
      </c>
      <c r="AQ1211" s="19" t="str">
        <f>IF(PaquetesTramos_estados_1[[#This Row],[estado_paquete]]="Empaquetado","listo",PaquetesTramos_estados_1[[#This Row],[pagado]]+(PaquetesTramos_estados_1[[#This Row],[Lead Time]]-1))</f>
        <v>listo</v>
      </c>
      <c r="AR1211" s="16" t="str">
        <f ca="1">IF(PaquetesTramos_estados_1[[#This Row],[estado_paquete]]="empaquetado","listo",TEXT((DAY(TODAY())-DAY(PaquetesTramos_estados_1[[#This Row],[pagado]])),"dd")&amp;" Dias")</f>
        <v>listo</v>
      </c>
      <c r="AS1211" s="14" t="str">
        <f ca="1">IF(PaquetesTramos_estados_1[[#This Row],[estado_paquete]]="Empaquetado","listo",IF(NOW()&lt;PaquetesTramos_estados_1[[#This Row],[TimeLimite]],"Dentro de Tiempo","Fuera de Tiempo"))</f>
        <v>listo</v>
      </c>
      <c r="AT1211" s="19" t="str">
        <f t="shared" si="18"/>
        <v>21:08</v>
      </c>
    </row>
    <row r="1212" spans="1:46" x14ac:dyDescent="0.25">
      <c r="A1212" s="14" t="s">
        <v>4085</v>
      </c>
      <c r="B1212" s="14" t="s">
        <v>20</v>
      </c>
      <c r="C1212" s="14" t="s">
        <v>305</v>
      </c>
      <c r="D1212" s="14" t="s">
        <v>29</v>
      </c>
      <c r="E1212" s="14" t="s">
        <v>236</v>
      </c>
      <c r="F1212" s="14" t="s">
        <v>235</v>
      </c>
      <c r="G1212" s="14" t="s">
        <v>35</v>
      </c>
      <c r="H1212" s="14" t="s">
        <v>288</v>
      </c>
      <c r="I1212" s="14" t="s">
        <v>288</v>
      </c>
      <c r="J1212" s="15">
        <v>45444</v>
      </c>
      <c r="K1212" s="14" t="s">
        <v>4086</v>
      </c>
      <c r="L1212" s="16">
        <v>45439.937175925923</v>
      </c>
      <c r="M1212" s="16"/>
      <c r="N1212" s="16"/>
      <c r="O1212" s="14" t="s">
        <v>288</v>
      </c>
      <c r="P1212" s="14" t="s">
        <v>288</v>
      </c>
      <c r="Q1212" s="14" t="s">
        <v>288</v>
      </c>
      <c r="R1212" s="14" t="s">
        <v>288</v>
      </c>
      <c r="S1212" s="14" t="s">
        <v>288</v>
      </c>
      <c r="T1212" s="14" t="s">
        <v>20</v>
      </c>
      <c r="U1212" s="14" t="s">
        <v>5</v>
      </c>
      <c r="V1212" s="14" t="s">
        <v>6</v>
      </c>
      <c r="W1212" s="14" t="s">
        <v>305</v>
      </c>
      <c r="X1212" s="14" t="s">
        <v>29</v>
      </c>
      <c r="Y1212" s="14" t="s">
        <v>236</v>
      </c>
      <c r="Z1212" s="14" t="s">
        <v>235</v>
      </c>
      <c r="AA1212" s="14" t="s">
        <v>7</v>
      </c>
      <c r="AB1212" s="14" t="s">
        <v>4087</v>
      </c>
      <c r="AC1212" s="14" t="s">
        <v>8</v>
      </c>
      <c r="AD1212" s="14" t="s">
        <v>32</v>
      </c>
      <c r="AE1212" s="14" t="s">
        <v>5</v>
      </c>
      <c r="AF1212" s="14" t="s">
        <v>290</v>
      </c>
      <c r="AG1212" s="14" t="s">
        <v>291</v>
      </c>
      <c r="AH1212" s="14" t="s">
        <v>4088</v>
      </c>
      <c r="AI1212">
        <v>72654782</v>
      </c>
      <c r="AJ1212" s="16">
        <v>45439.937175925923</v>
      </c>
      <c r="AK1212">
        <v>1</v>
      </c>
      <c r="AL1212">
        <v>88.81</v>
      </c>
      <c r="AM1212">
        <v>15.99</v>
      </c>
      <c r="AN1212">
        <v>104.8</v>
      </c>
      <c r="AO1212" s="14" t="e">
        <f>VLOOKUP(PaquetesTramos_estados_1[[#This Row],[tienda_stock]],#REF!,2,0)</f>
        <v>#REF!</v>
      </c>
      <c r="AP1212" s="18">
        <v>1.0138888888888888</v>
      </c>
      <c r="AQ1212" s="19">
        <f>IF(PaquetesTramos_estados_1[[#This Row],[estado_paquete]]="Empaquetado","listo",PaquetesTramos_estados_1[[#This Row],[pagado]]+(PaquetesTramos_estados_1[[#This Row],[Lead Time]]-1))</f>
        <v>45439.951064814813</v>
      </c>
      <c r="AR1212" s="16" t="e">
        <f ca="1">IF(PaquetesTramos_estados_1[[#This Row],[estado_paquete]]="empaquetado","listo",TEXT((DAY(TODAY())-DAY(PaquetesTramos_estados_1[[#This Row],[pagado]])),"dd")&amp;" Dias")</f>
        <v>#VALUE!</v>
      </c>
      <c r="AS121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12" s="19" t="str">
        <f t="shared" si="18"/>
        <v>22:29</v>
      </c>
    </row>
    <row r="1213" spans="1:46" x14ac:dyDescent="0.25">
      <c r="A1213" s="14" t="s">
        <v>4089</v>
      </c>
      <c r="B1213" s="14" t="s">
        <v>292</v>
      </c>
      <c r="C1213" s="14" t="s">
        <v>288</v>
      </c>
      <c r="D1213" s="14" t="s">
        <v>118</v>
      </c>
      <c r="E1213" s="14" t="s">
        <v>3668</v>
      </c>
      <c r="F1213" s="14" t="s">
        <v>3669</v>
      </c>
      <c r="G1213" s="14" t="s">
        <v>494</v>
      </c>
      <c r="H1213" s="14" t="s">
        <v>4090</v>
      </c>
      <c r="I1213" s="14" t="s">
        <v>288</v>
      </c>
      <c r="J1213" s="15">
        <v>45444</v>
      </c>
      <c r="K1213" s="14" t="s">
        <v>4091</v>
      </c>
      <c r="L1213" s="16">
        <v>45439.947152777779</v>
      </c>
      <c r="M1213" s="16">
        <v>45440.217175925929</v>
      </c>
      <c r="N1213" s="16"/>
      <c r="O1213" s="14" t="s">
        <v>288</v>
      </c>
      <c r="P1213" s="14" t="s">
        <v>288</v>
      </c>
      <c r="Q1213" s="14" t="s">
        <v>288</v>
      </c>
      <c r="R1213" s="14" t="s">
        <v>288</v>
      </c>
      <c r="S1213" s="14" t="s">
        <v>288</v>
      </c>
      <c r="T1213" s="14" t="s">
        <v>292</v>
      </c>
      <c r="U1213" s="14" t="s">
        <v>5</v>
      </c>
      <c r="V1213" s="14" t="s">
        <v>87</v>
      </c>
      <c r="W1213" s="14" t="s">
        <v>288</v>
      </c>
      <c r="X1213" s="14" t="s">
        <v>288</v>
      </c>
      <c r="Y1213" s="14" t="s">
        <v>288</v>
      </c>
      <c r="Z1213" s="14" t="s">
        <v>288</v>
      </c>
      <c r="AA1213" s="14" t="s">
        <v>7</v>
      </c>
      <c r="AB1213" s="14" t="s">
        <v>4092</v>
      </c>
      <c r="AC1213" s="14" t="s">
        <v>8</v>
      </c>
      <c r="AD1213" s="14" t="s">
        <v>32</v>
      </c>
      <c r="AE1213" s="14" t="s">
        <v>5</v>
      </c>
      <c r="AF1213" s="14" t="s">
        <v>290</v>
      </c>
      <c r="AG1213" s="14" t="s">
        <v>291</v>
      </c>
      <c r="AH1213" s="14" t="s">
        <v>4093</v>
      </c>
      <c r="AI1213">
        <v>73009134</v>
      </c>
      <c r="AJ1213" s="16">
        <v>45439.947152777779</v>
      </c>
      <c r="AK1213">
        <v>2</v>
      </c>
      <c r="AL1213">
        <v>76.010000000000005</v>
      </c>
      <c r="AM1213">
        <v>13.69</v>
      </c>
      <c r="AN1213">
        <v>89.7</v>
      </c>
      <c r="AO1213" s="14" t="e">
        <f>VLOOKUP(PaquetesTramos_estados_1[[#This Row],[tienda_stock]],#REF!,2,0)</f>
        <v>#REF!</v>
      </c>
      <c r="AP1213" s="18">
        <v>1.0138888888888888</v>
      </c>
      <c r="AQ1213" s="19" t="str">
        <f>IF(PaquetesTramos_estados_1[[#This Row],[estado_paquete]]="Empaquetado","listo",PaquetesTramos_estados_1[[#This Row],[pagado]]+(PaquetesTramos_estados_1[[#This Row],[Lead Time]]-1))</f>
        <v>listo</v>
      </c>
      <c r="AR1213" s="16" t="str">
        <f ca="1">IF(PaquetesTramos_estados_1[[#This Row],[estado_paquete]]="empaquetado","listo",TEXT((DAY(TODAY())-DAY(PaquetesTramos_estados_1[[#This Row],[pagado]])),"dd")&amp;" Dias")</f>
        <v>listo</v>
      </c>
      <c r="AS1213" s="14" t="str">
        <f ca="1">IF(PaquetesTramos_estados_1[[#This Row],[estado_paquete]]="Empaquetado","listo",IF(NOW()&lt;PaquetesTramos_estados_1[[#This Row],[TimeLimite]],"Dentro de Tiempo","Fuera de Tiempo"))</f>
        <v>listo</v>
      </c>
      <c r="AT1213" s="19" t="str">
        <f t="shared" si="18"/>
        <v>22:43</v>
      </c>
    </row>
    <row r="1214" spans="1:46" x14ac:dyDescent="0.25">
      <c r="A1214" s="14" t="s">
        <v>4094</v>
      </c>
      <c r="B1214" s="14" t="s">
        <v>20</v>
      </c>
      <c r="C1214" s="14" t="s">
        <v>154</v>
      </c>
      <c r="D1214" s="14" t="s">
        <v>91</v>
      </c>
      <c r="E1214" s="14" t="s">
        <v>91</v>
      </c>
      <c r="F1214" s="14" t="s">
        <v>91</v>
      </c>
      <c r="G1214" s="14" t="s">
        <v>35</v>
      </c>
      <c r="H1214" s="14" t="s">
        <v>288</v>
      </c>
      <c r="I1214" s="14" t="s">
        <v>288</v>
      </c>
      <c r="J1214" s="15">
        <v>45443</v>
      </c>
      <c r="K1214" s="14" t="s">
        <v>4095</v>
      </c>
      <c r="L1214" s="16">
        <v>45439.821319444447</v>
      </c>
      <c r="M1214" s="16"/>
      <c r="N1214" s="16"/>
      <c r="O1214" s="14" t="s">
        <v>288</v>
      </c>
      <c r="P1214" s="14" t="s">
        <v>288</v>
      </c>
      <c r="Q1214" s="14" t="s">
        <v>288</v>
      </c>
      <c r="R1214" s="14" t="s">
        <v>288</v>
      </c>
      <c r="S1214" s="14" t="s">
        <v>288</v>
      </c>
      <c r="T1214" s="14" t="s">
        <v>20</v>
      </c>
      <c r="U1214" s="14" t="s">
        <v>5</v>
      </c>
      <c r="V1214" s="14" t="s">
        <v>6</v>
      </c>
      <c r="W1214" s="14" t="s">
        <v>154</v>
      </c>
      <c r="X1214" s="14" t="s">
        <v>91</v>
      </c>
      <c r="Y1214" s="14" t="s">
        <v>91</v>
      </c>
      <c r="Z1214" s="14" t="s">
        <v>91</v>
      </c>
      <c r="AA1214" s="14" t="s">
        <v>7</v>
      </c>
      <c r="AB1214" s="14" t="s">
        <v>4096</v>
      </c>
      <c r="AC1214" s="14" t="s">
        <v>8</v>
      </c>
      <c r="AD1214" s="14" t="s">
        <v>32</v>
      </c>
      <c r="AE1214" s="14" t="s">
        <v>5</v>
      </c>
      <c r="AF1214" s="14" t="s">
        <v>290</v>
      </c>
      <c r="AG1214" s="14" t="s">
        <v>291</v>
      </c>
      <c r="AH1214" s="14" t="s">
        <v>4097</v>
      </c>
      <c r="AI1214">
        <v>45284200</v>
      </c>
      <c r="AJ1214" s="16">
        <v>45439.821319444447</v>
      </c>
      <c r="AK1214">
        <v>4</v>
      </c>
      <c r="AL1214">
        <v>141.86000000000001</v>
      </c>
      <c r="AM1214">
        <v>25.54</v>
      </c>
      <c r="AN1214">
        <v>167.4</v>
      </c>
      <c r="AO1214" s="14" t="e">
        <f>VLOOKUP(PaquetesTramos_estados_1[[#This Row],[tienda_stock]],#REF!,2,0)</f>
        <v>#REF!</v>
      </c>
      <c r="AP1214" s="18">
        <v>1.0138888888888888</v>
      </c>
      <c r="AQ1214" s="19">
        <f>IF(PaquetesTramos_estados_1[[#This Row],[estado_paquete]]="Empaquetado","listo",PaquetesTramos_estados_1[[#This Row],[pagado]]+(PaquetesTramos_estados_1[[#This Row],[Lead Time]]-1))</f>
        <v>45439.835208333338</v>
      </c>
      <c r="AR1214" s="16" t="e">
        <f ca="1">IF(PaquetesTramos_estados_1[[#This Row],[estado_paquete]]="empaquetado","listo",TEXT((DAY(TODAY())-DAY(PaquetesTramos_estados_1[[#This Row],[pagado]])),"dd")&amp;" Dias")</f>
        <v>#VALUE!</v>
      </c>
      <c r="AS12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14" s="19" t="str">
        <f t="shared" si="18"/>
        <v>19:42</v>
      </c>
    </row>
    <row r="1215" spans="1:46" x14ac:dyDescent="0.25">
      <c r="A1215" s="14" t="s">
        <v>4951</v>
      </c>
      <c r="B1215" s="14" t="s">
        <v>292</v>
      </c>
      <c r="C1215" s="14" t="s">
        <v>71</v>
      </c>
      <c r="D1215" s="14" t="s">
        <v>69</v>
      </c>
      <c r="E1215" s="14" t="s">
        <v>70</v>
      </c>
      <c r="F1215" s="14" t="s">
        <v>70</v>
      </c>
      <c r="G1215" s="14" t="s">
        <v>30</v>
      </c>
      <c r="H1215" s="14" t="s">
        <v>4952</v>
      </c>
      <c r="I1215" s="14" t="s">
        <v>288</v>
      </c>
      <c r="J1215" s="15">
        <v>45441</v>
      </c>
      <c r="K1215" s="14" t="s">
        <v>4953</v>
      </c>
      <c r="L1215" s="16">
        <v>45437.664814814816</v>
      </c>
      <c r="M1215" s="16">
        <v>45439.01321759259</v>
      </c>
      <c r="N1215" s="16"/>
      <c r="O1215" s="14" t="s">
        <v>288</v>
      </c>
      <c r="P1215" s="14" t="s">
        <v>288</v>
      </c>
      <c r="Q1215" s="14" t="s">
        <v>288</v>
      </c>
      <c r="R1215" s="14" t="s">
        <v>288</v>
      </c>
      <c r="S1215" s="14" t="s">
        <v>288</v>
      </c>
      <c r="T1215" s="14" t="s">
        <v>292</v>
      </c>
      <c r="U1215" s="14" t="s">
        <v>183</v>
      </c>
      <c r="V1215" s="14" t="s">
        <v>6</v>
      </c>
      <c r="W1215" s="14" t="s">
        <v>71</v>
      </c>
      <c r="X1215" s="14" t="s">
        <v>69</v>
      </c>
      <c r="Y1215" s="14" t="s">
        <v>70</v>
      </c>
      <c r="Z1215" s="14" t="s">
        <v>70</v>
      </c>
      <c r="AA1215" s="14" t="s">
        <v>7</v>
      </c>
      <c r="AB1215" s="14" t="s">
        <v>4954</v>
      </c>
      <c r="AC1215" s="14" t="s">
        <v>8</v>
      </c>
      <c r="AD1215" s="14" t="s">
        <v>10</v>
      </c>
      <c r="AE1215" s="14" t="s">
        <v>68</v>
      </c>
      <c r="AF1215" s="14" t="s">
        <v>290</v>
      </c>
      <c r="AG1215" s="14" t="s">
        <v>291</v>
      </c>
      <c r="AH1215" s="14" t="s">
        <v>4955</v>
      </c>
      <c r="AI1215">
        <v>20079422</v>
      </c>
      <c r="AJ1215" s="16">
        <v>45437.664814814816</v>
      </c>
      <c r="AK1215">
        <v>4</v>
      </c>
      <c r="AL1215">
        <v>314.75</v>
      </c>
      <c r="AM1215">
        <v>56.65</v>
      </c>
      <c r="AN1215">
        <v>371.4</v>
      </c>
      <c r="AO1215" s="14" t="e">
        <f>VLOOKUP(PaquetesTramos_estados_1[[#This Row],[tienda_stock]],#REF!,2,0)</f>
        <v>#REF!</v>
      </c>
      <c r="AP1215" s="18">
        <v>1.0138888888888888</v>
      </c>
      <c r="AQ1215" s="19" t="str">
        <f>IF(PaquetesTramos_estados_1[[#This Row],[estado_paquete]]="Empaquetado","listo",PaquetesTramos_estados_1[[#This Row],[pagado]]+(PaquetesTramos_estados_1[[#This Row],[Lead Time]]-1))</f>
        <v>listo</v>
      </c>
      <c r="AR1215" s="16" t="str">
        <f ca="1">IF(PaquetesTramos_estados_1[[#This Row],[estado_paquete]]="empaquetado","listo",TEXT((DAY(TODAY())-DAY(PaquetesTramos_estados_1[[#This Row],[pagado]])),"dd")&amp;" Dias")</f>
        <v>listo</v>
      </c>
      <c r="AS1215" s="14" t="str">
        <f ca="1">IF(PaquetesTramos_estados_1[[#This Row],[estado_paquete]]="Empaquetado","listo",IF(NOW()&lt;PaquetesTramos_estados_1[[#This Row],[TimeLimite]],"Dentro de Tiempo","Fuera de Tiempo"))</f>
        <v>listo</v>
      </c>
      <c r="AT1215" s="19" t="str">
        <f t="shared" si="18"/>
        <v>15:57</v>
      </c>
    </row>
    <row r="1216" spans="1:46" x14ac:dyDescent="0.25">
      <c r="A1216" s="14" t="s">
        <v>4956</v>
      </c>
      <c r="B1216" s="14" t="s">
        <v>17</v>
      </c>
      <c r="C1216" s="14" t="s">
        <v>5</v>
      </c>
      <c r="D1216" s="14" t="s">
        <v>1</v>
      </c>
      <c r="E1216" s="14" t="s">
        <v>1</v>
      </c>
      <c r="F1216" s="14" t="s">
        <v>19</v>
      </c>
      <c r="G1216" s="14" t="s">
        <v>3</v>
      </c>
      <c r="H1216" s="14" t="s">
        <v>288</v>
      </c>
      <c r="I1216" s="14" t="s">
        <v>288</v>
      </c>
      <c r="J1216" s="15">
        <v>45439</v>
      </c>
      <c r="K1216" s="14" t="s">
        <v>4891</v>
      </c>
      <c r="L1216" s="16">
        <v>45438.958831018521</v>
      </c>
      <c r="M1216" s="16"/>
      <c r="N1216" s="16"/>
      <c r="O1216" s="14" t="s">
        <v>288</v>
      </c>
      <c r="P1216" s="14" t="s">
        <v>288</v>
      </c>
      <c r="Q1216" s="14" t="s">
        <v>288</v>
      </c>
      <c r="R1216" s="14" t="s">
        <v>288</v>
      </c>
      <c r="S1216" s="14" t="s">
        <v>288</v>
      </c>
      <c r="T1216" s="14" t="s">
        <v>17</v>
      </c>
      <c r="U1216" s="14" t="s">
        <v>18</v>
      </c>
      <c r="V1216" s="14" t="s">
        <v>6</v>
      </c>
      <c r="W1216" s="14" t="s">
        <v>100</v>
      </c>
      <c r="X1216" s="14" t="s">
        <v>1</v>
      </c>
      <c r="Y1216" s="14" t="s">
        <v>1</v>
      </c>
      <c r="Z1216" s="14" t="s">
        <v>62</v>
      </c>
      <c r="AA1216" s="14" t="s">
        <v>7</v>
      </c>
      <c r="AB1216" s="14" t="s">
        <v>4892</v>
      </c>
      <c r="AC1216" s="14" t="s">
        <v>8</v>
      </c>
      <c r="AD1216" s="14" t="s">
        <v>88</v>
      </c>
      <c r="AE1216" s="14" t="s">
        <v>5</v>
      </c>
      <c r="AF1216" s="14" t="s">
        <v>290</v>
      </c>
      <c r="AG1216" s="14" t="s">
        <v>291</v>
      </c>
      <c r="AH1216" s="14" t="s">
        <v>4893</v>
      </c>
      <c r="AI1216">
        <v>71979995</v>
      </c>
      <c r="AJ1216" s="16">
        <v>45438.958831018521</v>
      </c>
      <c r="AK1216">
        <v>1</v>
      </c>
      <c r="AL1216">
        <v>35.42</v>
      </c>
      <c r="AM1216">
        <v>6.38</v>
      </c>
      <c r="AN1216">
        <v>41.8</v>
      </c>
      <c r="AO1216" s="14" t="e">
        <f>VLOOKUP(PaquetesTramos_estados_1[[#This Row],[tienda_stock]],#REF!,2,0)</f>
        <v>#REF!</v>
      </c>
      <c r="AP1216" s="18">
        <v>1.0138888888888888</v>
      </c>
      <c r="AQ1216" s="19">
        <f>IF(PaquetesTramos_estados_1[[#This Row],[estado_paquete]]="Empaquetado","listo",PaquetesTramos_estados_1[[#This Row],[pagado]]+(PaquetesTramos_estados_1[[#This Row],[Lead Time]]-1))</f>
        <v>45438.972719907411</v>
      </c>
      <c r="AR1216" s="16" t="e">
        <f ca="1">IF(PaquetesTramos_estados_1[[#This Row],[estado_paquete]]="empaquetado","listo",TEXT((DAY(TODAY())-DAY(PaquetesTramos_estados_1[[#This Row],[pagado]])),"dd")&amp;" Dias")</f>
        <v>#VALUE!</v>
      </c>
      <c r="AS12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16" s="19" t="str">
        <f t="shared" si="18"/>
        <v>23:00</v>
      </c>
    </row>
    <row r="1217" spans="1:46" x14ac:dyDescent="0.25">
      <c r="A1217" s="14" t="s">
        <v>4957</v>
      </c>
      <c r="B1217" s="14" t="s">
        <v>17</v>
      </c>
      <c r="C1217" s="14" t="s">
        <v>5</v>
      </c>
      <c r="D1217" s="14" t="s">
        <v>1</v>
      </c>
      <c r="E1217" s="14" t="s">
        <v>1</v>
      </c>
      <c r="F1217" s="14" t="s">
        <v>19</v>
      </c>
      <c r="G1217" s="14" t="s">
        <v>3</v>
      </c>
      <c r="H1217" s="14" t="s">
        <v>288</v>
      </c>
      <c r="I1217" s="14" t="s">
        <v>288</v>
      </c>
      <c r="J1217" s="15">
        <v>45440</v>
      </c>
      <c r="K1217" s="14" t="s">
        <v>4958</v>
      </c>
      <c r="L1217" s="16">
        <v>45439.325648148151</v>
      </c>
      <c r="M1217" s="16"/>
      <c r="N1217" s="16"/>
      <c r="O1217" s="14" t="s">
        <v>288</v>
      </c>
      <c r="P1217" s="14" t="s">
        <v>288</v>
      </c>
      <c r="Q1217" s="14" t="s">
        <v>288</v>
      </c>
      <c r="R1217" s="14" t="s">
        <v>288</v>
      </c>
      <c r="S1217" s="14" t="s">
        <v>288</v>
      </c>
      <c r="T1217" s="14" t="s">
        <v>17</v>
      </c>
      <c r="U1217" s="14" t="s">
        <v>18</v>
      </c>
      <c r="V1217" s="14" t="s">
        <v>87</v>
      </c>
      <c r="W1217" s="14" t="s">
        <v>288</v>
      </c>
      <c r="X1217" s="14" t="s">
        <v>288</v>
      </c>
      <c r="Y1217" s="14" t="s">
        <v>288</v>
      </c>
      <c r="Z1217" s="14" t="s">
        <v>288</v>
      </c>
      <c r="AA1217" s="14" t="s">
        <v>7</v>
      </c>
      <c r="AB1217" s="14" t="s">
        <v>4959</v>
      </c>
      <c r="AC1217" s="14" t="s">
        <v>8</v>
      </c>
      <c r="AD1217" s="14" t="s">
        <v>27</v>
      </c>
      <c r="AE1217" s="14" t="s">
        <v>5</v>
      </c>
      <c r="AF1217" s="14" t="s">
        <v>290</v>
      </c>
      <c r="AG1217" s="14" t="s">
        <v>291</v>
      </c>
      <c r="AH1217" s="14" t="s">
        <v>4960</v>
      </c>
      <c r="AI1217">
        <v>8194867</v>
      </c>
      <c r="AJ1217" s="16">
        <v>45439.325648148151</v>
      </c>
      <c r="AK1217">
        <v>1</v>
      </c>
      <c r="AL1217">
        <v>508.64</v>
      </c>
      <c r="AM1217">
        <v>91.56</v>
      </c>
      <c r="AN1217">
        <v>600.20000000000005</v>
      </c>
      <c r="AO1217" s="14" t="e">
        <f>VLOOKUP(PaquetesTramos_estados_1[[#This Row],[tienda_stock]],#REF!,2,0)</f>
        <v>#REF!</v>
      </c>
      <c r="AP1217" s="18">
        <v>1.0138888888888888</v>
      </c>
      <c r="AQ1217" s="19">
        <f>IF(PaquetesTramos_estados_1[[#This Row],[estado_paquete]]="Empaquetado","listo",PaquetesTramos_estados_1[[#This Row],[pagado]]+(PaquetesTramos_estados_1[[#This Row],[Lead Time]]-1))</f>
        <v>45439.339537037042</v>
      </c>
      <c r="AR1217" s="16" t="e">
        <f ca="1">IF(PaquetesTramos_estados_1[[#This Row],[estado_paquete]]="empaquetado","listo",TEXT((DAY(TODAY())-DAY(PaquetesTramos_estados_1[[#This Row],[pagado]])),"dd")&amp;" Dias")</f>
        <v>#VALUE!</v>
      </c>
      <c r="AS121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17" s="19" t="str">
        <f t="shared" si="18"/>
        <v>07:48</v>
      </c>
    </row>
    <row r="1218" spans="1:46" x14ac:dyDescent="0.25">
      <c r="A1218" s="14" t="s">
        <v>4961</v>
      </c>
      <c r="B1218" s="14" t="s">
        <v>17</v>
      </c>
      <c r="C1218" s="14" t="s">
        <v>288</v>
      </c>
      <c r="D1218" s="14" t="s">
        <v>81</v>
      </c>
      <c r="E1218" s="14" t="s">
        <v>202</v>
      </c>
      <c r="F1218" s="14" t="s">
        <v>234</v>
      </c>
      <c r="G1218" s="14" t="s">
        <v>30</v>
      </c>
      <c r="H1218" s="14" t="s">
        <v>288</v>
      </c>
      <c r="I1218" s="14" t="s">
        <v>288</v>
      </c>
      <c r="J1218" s="15">
        <v>45456</v>
      </c>
      <c r="K1218" s="14" t="s">
        <v>4962</v>
      </c>
      <c r="L1218" s="16">
        <v>45439.432141203702</v>
      </c>
      <c r="M1218" s="16"/>
      <c r="N1218" s="16"/>
      <c r="O1218" s="14" t="s">
        <v>288</v>
      </c>
      <c r="P1218" s="14" t="s">
        <v>288</v>
      </c>
      <c r="Q1218" s="14" t="s">
        <v>288</v>
      </c>
      <c r="R1218" s="14" t="s">
        <v>288</v>
      </c>
      <c r="S1218" s="14" t="s">
        <v>288</v>
      </c>
      <c r="T1218" s="14" t="s">
        <v>17</v>
      </c>
      <c r="U1218" s="14" t="s">
        <v>34</v>
      </c>
      <c r="V1218" s="14" t="s">
        <v>87</v>
      </c>
      <c r="W1218" s="14" t="s">
        <v>288</v>
      </c>
      <c r="X1218" s="14" t="s">
        <v>288</v>
      </c>
      <c r="Y1218" s="14" t="s">
        <v>288</v>
      </c>
      <c r="Z1218" s="14" t="s">
        <v>288</v>
      </c>
      <c r="AA1218" s="14" t="s">
        <v>7</v>
      </c>
      <c r="AB1218" s="14" t="s">
        <v>4963</v>
      </c>
      <c r="AC1218" s="14" t="s">
        <v>8</v>
      </c>
      <c r="AD1218" s="14" t="s">
        <v>10</v>
      </c>
      <c r="AE1218" s="14" t="s">
        <v>5</v>
      </c>
      <c r="AF1218" s="14" t="s">
        <v>290</v>
      </c>
      <c r="AG1218" s="14" t="s">
        <v>291</v>
      </c>
      <c r="AH1218" s="14" t="s">
        <v>4964</v>
      </c>
      <c r="AI1218">
        <v>19258045</v>
      </c>
      <c r="AJ1218" s="16">
        <v>45439.432141203702</v>
      </c>
      <c r="AK1218">
        <v>2</v>
      </c>
      <c r="AL1218">
        <v>109.83</v>
      </c>
      <c r="AM1218">
        <v>19.77</v>
      </c>
      <c r="AN1218">
        <v>129.6</v>
      </c>
      <c r="AO1218" s="14" t="e">
        <f>VLOOKUP(PaquetesTramos_estados_1[[#This Row],[tienda_stock]],#REF!,2,0)</f>
        <v>#REF!</v>
      </c>
      <c r="AP1218" s="18">
        <v>1.0138888888888888</v>
      </c>
      <c r="AQ1218" s="19">
        <f>IF(PaquetesTramos_estados_1[[#This Row],[estado_paquete]]="Empaquetado","listo",PaquetesTramos_estados_1[[#This Row],[pagado]]+(PaquetesTramos_estados_1[[#This Row],[Lead Time]]-1))</f>
        <v>45439.446030092593</v>
      </c>
      <c r="AR1218" s="16" t="e">
        <f ca="1">IF(PaquetesTramos_estados_1[[#This Row],[estado_paquete]]="empaquetado","listo",TEXT((DAY(TODAY())-DAY(PaquetesTramos_estados_1[[#This Row],[pagado]])),"dd")&amp;" Dias")</f>
        <v>#VALUE!</v>
      </c>
      <c r="AS12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18" s="19" t="str">
        <f t="shared" ref="AT1218:AT1281" si="19">TEXT(L1218,"HH:MM")</f>
        <v>10:22</v>
      </c>
    </row>
    <row r="1219" spans="1:46" x14ac:dyDescent="0.25">
      <c r="A1219" s="14" t="s">
        <v>4965</v>
      </c>
      <c r="B1219" s="14" t="s">
        <v>17</v>
      </c>
      <c r="C1219" s="14" t="s">
        <v>5</v>
      </c>
      <c r="D1219" s="14" t="s">
        <v>1</v>
      </c>
      <c r="E1219" s="14" t="s">
        <v>1</v>
      </c>
      <c r="F1219" s="14" t="s">
        <v>19</v>
      </c>
      <c r="G1219" s="14" t="s">
        <v>437</v>
      </c>
      <c r="H1219" s="14" t="s">
        <v>288</v>
      </c>
      <c r="I1219" s="14" t="s">
        <v>288</v>
      </c>
      <c r="J1219" s="15">
        <v>45441</v>
      </c>
      <c r="K1219" s="14" t="s">
        <v>4966</v>
      </c>
      <c r="L1219" s="16">
        <v>45439.513356481482</v>
      </c>
      <c r="M1219" s="16"/>
      <c r="N1219" s="16"/>
      <c r="O1219" s="14" t="s">
        <v>288</v>
      </c>
      <c r="P1219" s="14" t="s">
        <v>288</v>
      </c>
      <c r="Q1219" s="14" t="s">
        <v>288</v>
      </c>
      <c r="R1219" s="14" t="s">
        <v>288</v>
      </c>
      <c r="S1219" s="14" t="s">
        <v>288</v>
      </c>
      <c r="T1219" s="14" t="s">
        <v>17</v>
      </c>
      <c r="U1219" s="14" t="s">
        <v>14</v>
      </c>
      <c r="V1219" s="14" t="s">
        <v>6</v>
      </c>
      <c r="W1219" s="14" t="s">
        <v>36</v>
      </c>
      <c r="X1219" s="14" t="s">
        <v>1</v>
      </c>
      <c r="Y1219" s="14" t="s">
        <v>1</v>
      </c>
      <c r="Z1219" s="14" t="s">
        <v>37</v>
      </c>
      <c r="AA1219" s="14" t="s">
        <v>7</v>
      </c>
      <c r="AB1219" s="14" t="s">
        <v>4967</v>
      </c>
      <c r="AC1219" s="14" t="s">
        <v>8</v>
      </c>
      <c r="AD1219" s="14" t="s">
        <v>9</v>
      </c>
      <c r="AE1219" s="14" t="s">
        <v>36</v>
      </c>
      <c r="AF1219" s="14" t="s">
        <v>290</v>
      </c>
      <c r="AG1219" s="14" t="s">
        <v>291</v>
      </c>
      <c r="AH1219" s="14" t="s">
        <v>4968</v>
      </c>
      <c r="AI1219">
        <v>16023847</v>
      </c>
      <c r="AJ1219" s="16">
        <v>45439.513356481482</v>
      </c>
      <c r="AK1219">
        <v>1</v>
      </c>
      <c r="AL1219">
        <v>35.42</v>
      </c>
      <c r="AM1219">
        <v>6.38</v>
      </c>
      <c r="AN1219">
        <v>41.8</v>
      </c>
      <c r="AO1219" s="14" t="e">
        <f>VLOOKUP(PaquetesTramos_estados_1[[#This Row],[tienda_stock]],#REF!,2,0)</f>
        <v>#REF!</v>
      </c>
      <c r="AP1219" s="18">
        <v>1.0138888888888888</v>
      </c>
      <c r="AQ1219" s="19">
        <f>IF(PaquetesTramos_estados_1[[#This Row],[estado_paquete]]="Empaquetado","listo",PaquetesTramos_estados_1[[#This Row],[pagado]]+(PaquetesTramos_estados_1[[#This Row],[Lead Time]]-1))</f>
        <v>45439.527245370373</v>
      </c>
      <c r="AR1219" s="16" t="e">
        <f ca="1">IF(PaquetesTramos_estados_1[[#This Row],[estado_paquete]]="empaquetado","listo",TEXT((DAY(TODAY())-DAY(PaquetesTramos_estados_1[[#This Row],[pagado]])),"dd")&amp;" Dias")</f>
        <v>#VALUE!</v>
      </c>
      <c r="AS12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19" s="19" t="str">
        <f t="shared" si="19"/>
        <v>12:19</v>
      </c>
    </row>
    <row r="1220" spans="1:46" x14ac:dyDescent="0.25">
      <c r="A1220" s="14" t="s">
        <v>4969</v>
      </c>
      <c r="B1220" s="14" t="s">
        <v>17</v>
      </c>
      <c r="C1220" s="14" t="s">
        <v>5</v>
      </c>
      <c r="D1220" s="14" t="s">
        <v>1</v>
      </c>
      <c r="E1220" s="14" t="s">
        <v>1</v>
      </c>
      <c r="F1220" s="14" t="s">
        <v>19</v>
      </c>
      <c r="G1220" s="14" t="s">
        <v>3</v>
      </c>
      <c r="H1220" s="14" t="s">
        <v>288</v>
      </c>
      <c r="I1220" s="14" t="s">
        <v>288</v>
      </c>
      <c r="J1220" s="15">
        <v>45440</v>
      </c>
      <c r="K1220" s="14" t="s">
        <v>4970</v>
      </c>
      <c r="L1220" s="16">
        <v>45439.527106481481</v>
      </c>
      <c r="M1220" s="16"/>
      <c r="N1220" s="16"/>
      <c r="O1220" s="14" t="s">
        <v>288</v>
      </c>
      <c r="P1220" s="14" t="s">
        <v>288</v>
      </c>
      <c r="Q1220" s="14" t="s">
        <v>288</v>
      </c>
      <c r="R1220" s="14" t="s">
        <v>288</v>
      </c>
      <c r="S1220" s="14" t="s">
        <v>288</v>
      </c>
      <c r="T1220" s="14" t="s">
        <v>17</v>
      </c>
      <c r="U1220" s="14" t="s">
        <v>18</v>
      </c>
      <c r="V1220" s="14" t="s">
        <v>6</v>
      </c>
      <c r="W1220" s="14" t="s">
        <v>100</v>
      </c>
      <c r="X1220" s="14" t="s">
        <v>1</v>
      </c>
      <c r="Y1220" s="14" t="s">
        <v>1</v>
      </c>
      <c r="Z1220" s="14" t="s">
        <v>62</v>
      </c>
      <c r="AA1220" s="14" t="s">
        <v>7</v>
      </c>
      <c r="AB1220" s="14" t="s">
        <v>4971</v>
      </c>
      <c r="AC1220" s="14" t="s">
        <v>8</v>
      </c>
      <c r="AD1220" s="14" t="s">
        <v>88</v>
      </c>
      <c r="AE1220" s="14" t="s">
        <v>5</v>
      </c>
      <c r="AF1220" s="14" t="s">
        <v>290</v>
      </c>
      <c r="AG1220" s="14" t="s">
        <v>291</v>
      </c>
      <c r="AH1220" s="14" t="s">
        <v>4972</v>
      </c>
      <c r="AI1220">
        <v>7885825</v>
      </c>
      <c r="AJ1220" s="16">
        <v>45439.527106481481</v>
      </c>
      <c r="AK1220">
        <v>1</v>
      </c>
      <c r="AL1220">
        <v>204.32</v>
      </c>
      <c r="AM1220">
        <v>36.78</v>
      </c>
      <c r="AN1220">
        <v>241.1</v>
      </c>
      <c r="AO1220" s="14" t="e">
        <f>VLOOKUP(PaquetesTramos_estados_1[[#This Row],[tienda_stock]],#REF!,2,0)</f>
        <v>#REF!</v>
      </c>
      <c r="AP1220" s="18">
        <v>1.0138888888888888</v>
      </c>
      <c r="AQ1220" s="19">
        <f>IF(PaquetesTramos_estados_1[[#This Row],[estado_paquete]]="Empaquetado","listo",PaquetesTramos_estados_1[[#This Row],[pagado]]+(PaquetesTramos_estados_1[[#This Row],[Lead Time]]-1))</f>
        <v>45439.540995370371</v>
      </c>
      <c r="AR1220" s="16" t="e">
        <f ca="1">IF(PaquetesTramos_estados_1[[#This Row],[estado_paquete]]="empaquetado","listo",TEXT((DAY(TODAY())-DAY(PaquetesTramos_estados_1[[#This Row],[pagado]])),"dd")&amp;" Dias")</f>
        <v>#VALUE!</v>
      </c>
      <c r="AS12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20" s="19" t="str">
        <f t="shared" si="19"/>
        <v>12:39</v>
      </c>
    </row>
    <row r="1221" spans="1:46" x14ac:dyDescent="0.25">
      <c r="A1221" s="14" t="s">
        <v>4973</v>
      </c>
      <c r="B1221" s="14" t="s">
        <v>292</v>
      </c>
      <c r="C1221" s="14" t="s">
        <v>5</v>
      </c>
      <c r="D1221" s="14" t="s">
        <v>1</v>
      </c>
      <c r="E1221" s="14" t="s">
        <v>1</v>
      </c>
      <c r="F1221" s="14" t="s">
        <v>19</v>
      </c>
      <c r="G1221" s="14" t="s">
        <v>332</v>
      </c>
      <c r="H1221" s="14" t="s">
        <v>288</v>
      </c>
      <c r="I1221" s="14" t="s">
        <v>288</v>
      </c>
      <c r="J1221" s="15">
        <v>45443</v>
      </c>
      <c r="K1221" s="14" t="s">
        <v>4974</v>
      </c>
      <c r="L1221" s="16">
        <v>45439.635231481479</v>
      </c>
      <c r="M1221" s="16">
        <v>45439.755590277775</v>
      </c>
      <c r="N1221" s="16"/>
      <c r="O1221" s="14" t="s">
        <v>288</v>
      </c>
      <c r="P1221" s="14" t="s">
        <v>288</v>
      </c>
      <c r="Q1221" s="14" t="s">
        <v>288</v>
      </c>
      <c r="R1221" s="14" t="s">
        <v>288</v>
      </c>
      <c r="S1221" s="14" t="s">
        <v>288</v>
      </c>
      <c r="T1221" s="14" t="s">
        <v>292</v>
      </c>
      <c r="U1221" s="14" t="s">
        <v>24</v>
      </c>
      <c r="V1221" s="14" t="s">
        <v>6</v>
      </c>
      <c r="W1221" s="14" t="s">
        <v>84</v>
      </c>
      <c r="X1221" s="14" t="s">
        <v>81</v>
      </c>
      <c r="Y1221" s="14" t="s">
        <v>82</v>
      </c>
      <c r="Z1221" s="14" t="s">
        <v>82</v>
      </c>
      <c r="AA1221" s="14" t="s">
        <v>7</v>
      </c>
      <c r="AB1221" s="14" t="s">
        <v>4975</v>
      </c>
      <c r="AC1221" s="14" t="s">
        <v>8</v>
      </c>
      <c r="AD1221" s="14" t="s">
        <v>88</v>
      </c>
      <c r="AE1221" s="14" t="s">
        <v>5</v>
      </c>
      <c r="AF1221" s="14" t="s">
        <v>290</v>
      </c>
      <c r="AG1221" s="14" t="s">
        <v>291</v>
      </c>
      <c r="AH1221" s="14" t="s">
        <v>4976</v>
      </c>
      <c r="AI1221">
        <v>73890949</v>
      </c>
      <c r="AJ1221" s="16">
        <v>45439.635231481479</v>
      </c>
      <c r="AK1221">
        <v>1</v>
      </c>
      <c r="AL1221">
        <v>37.96</v>
      </c>
      <c r="AM1221">
        <v>6.84</v>
      </c>
      <c r="AN1221">
        <v>44.8</v>
      </c>
      <c r="AO1221" s="14" t="e">
        <f>VLOOKUP(PaquetesTramos_estados_1[[#This Row],[tienda_stock]],#REF!,2,0)</f>
        <v>#REF!</v>
      </c>
      <c r="AP1221" s="18">
        <v>1.0138888888888888</v>
      </c>
      <c r="AQ1221" s="19" t="str">
        <f>IF(PaquetesTramos_estados_1[[#This Row],[estado_paquete]]="Empaquetado","listo",PaquetesTramos_estados_1[[#This Row],[pagado]]+(PaquetesTramos_estados_1[[#This Row],[Lead Time]]-1))</f>
        <v>listo</v>
      </c>
      <c r="AR1221" s="16" t="str">
        <f ca="1">IF(PaquetesTramos_estados_1[[#This Row],[estado_paquete]]="empaquetado","listo",TEXT((DAY(TODAY())-DAY(PaquetesTramos_estados_1[[#This Row],[pagado]])),"dd")&amp;" Dias")</f>
        <v>listo</v>
      </c>
      <c r="AS1221" s="14" t="str">
        <f ca="1">IF(PaquetesTramos_estados_1[[#This Row],[estado_paquete]]="Empaquetado","listo",IF(NOW()&lt;PaquetesTramos_estados_1[[#This Row],[TimeLimite]],"Dentro de Tiempo","Fuera de Tiempo"))</f>
        <v>listo</v>
      </c>
      <c r="AT1221" s="19" t="str">
        <f t="shared" si="19"/>
        <v>15:14</v>
      </c>
    </row>
    <row r="1222" spans="1:46" x14ac:dyDescent="0.25">
      <c r="A1222" s="14" t="s">
        <v>4977</v>
      </c>
      <c r="B1222" s="14" t="s">
        <v>292</v>
      </c>
      <c r="C1222" s="14" t="s">
        <v>288</v>
      </c>
      <c r="D1222" s="14" t="s">
        <v>1</v>
      </c>
      <c r="E1222" s="14" t="s">
        <v>1</v>
      </c>
      <c r="F1222" s="14" t="s">
        <v>25</v>
      </c>
      <c r="G1222" s="14" t="s">
        <v>494</v>
      </c>
      <c r="H1222" s="14" t="s">
        <v>4978</v>
      </c>
      <c r="I1222" s="14" t="s">
        <v>288</v>
      </c>
      <c r="J1222" s="15">
        <v>45440</v>
      </c>
      <c r="K1222" s="14" t="s">
        <v>4979</v>
      </c>
      <c r="L1222" s="16">
        <v>45439.670312499999</v>
      </c>
      <c r="M1222" s="16">
        <v>45439.742812500001</v>
      </c>
      <c r="N1222" s="16"/>
      <c r="O1222" s="14" t="s">
        <v>288</v>
      </c>
      <c r="P1222" s="14" t="s">
        <v>288</v>
      </c>
      <c r="Q1222" s="14" t="s">
        <v>288</v>
      </c>
      <c r="R1222" s="14" t="s">
        <v>288</v>
      </c>
      <c r="S1222" s="14" t="s">
        <v>288</v>
      </c>
      <c r="T1222" s="14" t="s">
        <v>292</v>
      </c>
      <c r="U1222" s="14" t="s">
        <v>5</v>
      </c>
      <c r="V1222" s="14" t="s">
        <v>87</v>
      </c>
      <c r="W1222" s="14" t="s">
        <v>288</v>
      </c>
      <c r="X1222" s="14" t="s">
        <v>288</v>
      </c>
      <c r="Y1222" s="14" t="s">
        <v>288</v>
      </c>
      <c r="Z1222" s="14" t="s">
        <v>288</v>
      </c>
      <c r="AA1222" s="14" t="s">
        <v>7</v>
      </c>
      <c r="AB1222" s="14" t="s">
        <v>4980</v>
      </c>
      <c r="AC1222" s="14" t="s">
        <v>8</v>
      </c>
      <c r="AD1222" s="14" t="s">
        <v>9</v>
      </c>
      <c r="AE1222" s="14" t="s">
        <v>21</v>
      </c>
      <c r="AF1222" s="14" t="s">
        <v>290</v>
      </c>
      <c r="AG1222" s="14" t="s">
        <v>291</v>
      </c>
      <c r="AH1222" s="14" t="s">
        <v>4981</v>
      </c>
      <c r="AI1222">
        <v>40346688</v>
      </c>
      <c r="AJ1222" s="16">
        <v>45439.670312499999</v>
      </c>
      <c r="AK1222">
        <v>1</v>
      </c>
      <c r="AL1222">
        <v>207.88</v>
      </c>
      <c r="AM1222">
        <v>37.42</v>
      </c>
      <c r="AN1222">
        <v>245.3</v>
      </c>
      <c r="AO1222" s="14" t="e">
        <f>VLOOKUP(PaquetesTramos_estados_1[[#This Row],[tienda_stock]],#REF!,2,0)</f>
        <v>#REF!</v>
      </c>
      <c r="AP1222" s="18">
        <v>1.0138888888888888</v>
      </c>
      <c r="AQ1222" s="19" t="str">
        <f>IF(PaquetesTramos_estados_1[[#This Row],[estado_paquete]]="Empaquetado","listo",PaquetesTramos_estados_1[[#This Row],[pagado]]+(PaquetesTramos_estados_1[[#This Row],[Lead Time]]-1))</f>
        <v>listo</v>
      </c>
      <c r="AR1222" s="16" t="str">
        <f ca="1">IF(PaquetesTramos_estados_1[[#This Row],[estado_paquete]]="empaquetado","listo",TEXT((DAY(TODAY())-DAY(PaquetesTramos_estados_1[[#This Row],[pagado]])),"dd")&amp;" Dias")</f>
        <v>listo</v>
      </c>
      <c r="AS1222" s="14" t="str">
        <f ca="1">IF(PaquetesTramos_estados_1[[#This Row],[estado_paquete]]="Empaquetado","listo",IF(NOW()&lt;PaquetesTramos_estados_1[[#This Row],[TimeLimite]],"Dentro de Tiempo","Fuera de Tiempo"))</f>
        <v>listo</v>
      </c>
      <c r="AT1222" s="19" t="str">
        <f t="shared" si="19"/>
        <v>16:05</v>
      </c>
    </row>
    <row r="1223" spans="1:46" x14ac:dyDescent="0.25">
      <c r="A1223" s="14" t="s">
        <v>4982</v>
      </c>
      <c r="B1223" s="14" t="s">
        <v>17</v>
      </c>
      <c r="C1223" s="14" t="s">
        <v>5</v>
      </c>
      <c r="D1223" s="14" t="s">
        <v>1</v>
      </c>
      <c r="E1223" s="14" t="s">
        <v>1</v>
      </c>
      <c r="F1223" s="14" t="s">
        <v>19</v>
      </c>
      <c r="G1223" s="14" t="s">
        <v>3</v>
      </c>
      <c r="H1223" s="14" t="s">
        <v>288</v>
      </c>
      <c r="I1223" s="14" t="s">
        <v>288</v>
      </c>
      <c r="J1223" s="15">
        <v>45443</v>
      </c>
      <c r="K1223" s="14" t="s">
        <v>4983</v>
      </c>
      <c r="L1223" s="16">
        <v>45439.726412037038</v>
      </c>
      <c r="M1223" s="16"/>
      <c r="N1223" s="16"/>
      <c r="O1223" s="14" t="s">
        <v>288</v>
      </c>
      <c r="P1223" s="14" t="s">
        <v>288</v>
      </c>
      <c r="Q1223" s="14" t="s">
        <v>288</v>
      </c>
      <c r="R1223" s="14" t="s">
        <v>288</v>
      </c>
      <c r="S1223" s="14" t="s">
        <v>288</v>
      </c>
      <c r="T1223" s="14" t="s">
        <v>17</v>
      </c>
      <c r="U1223" s="14" t="s">
        <v>18</v>
      </c>
      <c r="V1223" s="14" t="s">
        <v>87</v>
      </c>
      <c r="W1223" s="14" t="s">
        <v>288</v>
      </c>
      <c r="X1223" s="14" t="s">
        <v>288</v>
      </c>
      <c r="Y1223" s="14" t="s">
        <v>288</v>
      </c>
      <c r="Z1223" s="14" t="s">
        <v>288</v>
      </c>
      <c r="AA1223" s="14" t="s">
        <v>56</v>
      </c>
      <c r="AB1223" s="14" t="s">
        <v>4984</v>
      </c>
      <c r="AC1223" s="14" t="s">
        <v>8</v>
      </c>
      <c r="AD1223" s="14" t="s">
        <v>93</v>
      </c>
      <c r="AE1223" s="14" t="s">
        <v>5</v>
      </c>
      <c r="AF1223" s="14" t="s">
        <v>290</v>
      </c>
      <c r="AG1223" s="14" t="s">
        <v>291</v>
      </c>
      <c r="AH1223" s="14" t="s">
        <v>4985</v>
      </c>
      <c r="AI1223">
        <v>47410850</v>
      </c>
      <c r="AJ1223" s="16">
        <v>45439.726412037038</v>
      </c>
      <c r="AK1223">
        <v>5</v>
      </c>
      <c r="AL1223">
        <v>258.39999999999998</v>
      </c>
      <c r="AM1223">
        <v>46.5</v>
      </c>
      <c r="AN1223">
        <v>304.89999999999998</v>
      </c>
      <c r="AO1223" s="14" t="e">
        <f>VLOOKUP(PaquetesTramos_estados_1[[#This Row],[tienda_stock]],#REF!,2,0)</f>
        <v>#REF!</v>
      </c>
      <c r="AP1223" s="18">
        <v>1.0138888888888888</v>
      </c>
      <c r="AQ1223" s="19">
        <f>IF(PaquetesTramos_estados_1[[#This Row],[estado_paquete]]="Empaquetado","listo",PaquetesTramos_estados_1[[#This Row],[pagado]]+(PaquetesTramos_estados_1[[#This Row],[Lead Time]]-1))</f>
        <v>45439.740300925929</v>
      </c>
      <c r="AR1223" s="16" t="e">
        <f ca="1">IF(PaquetesTramos_estados_1[[#This Row],[estado_paquete]]="empaquetado","listo",TEXT((DAY(TODAY())-DAY(PaquetesTramos_estados_1[[#This Row],[pagado]])),"dd")&amp;" Dias")</f>
        <v>#VALUE!</v>
      </c>
      <c r="AS12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23" s="19" t="str">
        <f t="shared" si="19"/>
        <v>17:26</v>
      </c>
    </row>
    <row r="1224" spans="1:46" x14ac:dyDescent="0.25">
      <c r="A1224" s="14" t="s">
        <v>4986</v>
      </c>
      <c r="B1224" s="14" t="s">
        <v>292</v>
      </c>
      <c r="C1224" s="14" t="s">
        <v>288</v>
      </c>
      <c r="D1224" s="14" t="s">
        <v>179</v>
      </c>
      <c r="E1224" s="14" t="s">
        <v>179</v>
      </c>
      <c r="F1224" s="14" t="s">
        <v>4987</v>
      </c>
      <c r="G1224" s="14" t="s">
        <v>30</v>
      </c>
      <c r="H1224" s="14" t="s">
        <v>288</v>
      </c>
      <c r="I1224" s="14" t="s">
        <v>288</v>
      </c>
      <c r="J1224" s="15">
        <v>45443</v>
      </c>
      <c r="K1224" s="14" t="s">
        <v>4988</v>
      </c>
      <c r="L1224" s="16">
        <v>45439.726412037038</v>
      </c>
      <c r="M1224" s="16">
        <v>45439.9609837963</v>
      </c>
      <c r="N1224" s="16"/>
      <c r="O1224" s="14" t="s">
        <v>288</v>
      </c>
      <c r="P1224" s="14" t="s">
        <v>288</v>
      </c>
      <c r="Q1224" s="14" t="s">
        <v>288</v>
      </c>
      <c r="R1224" s="14" t="s">
        <v>288</v>
      </c>
      <c r="S1224" s="14" t="s">
        <v>288</v>
      </c>
      <c r="T1224" s="14" t="s">
        <v>292</v>
      </c>
      <c r="U1224" s="14" t="s">
        <v>5</v>
      </c>
      <c r="V1224" s="14" t="s">
        <v>87</v>
      </c>
      <c r="W1224" s="14" t="s">
        <v>288</v>
      </c>
      <c r="X1224" s="14" t="s">
        <v>288</v>
      </c>
      <c r="Y1224" s="14" t="s">
        <v>288</v>
      </c>
      <c r="Z1224" s="14" t="s">
        <v>288</v>
      </c>
      <c r="AA1224" s="14" t="s">
        <v>56</v>
      </c>
      <c r="AB1224" s="14" t="s">
        <v>4984</v>
      </c>
      <c r="AC1224" s="14" t="s">
        <v>8</v>
      </c>
      <c r="AD1224" s="14" t="s">
        <v>93</v>
      </c>
      <c r="AE1224" s="14" t="s">
        <v>5</v>
      </c>
      <c r="AF1224" s="14" t="s">
        <v>290</v>
      </c>
      <c r="AG1224" s="14" t="s">
        <v>291</v>
      </c>
      <c r="AH1224" s="14" t="s">
        <v>4985</v>
      </c>
      <c r="AI1224">
        <v>47410850</v>
      </c>
      <c r="AJ1224" s="16">
        <v>45439.726412037038</v>
      </c>
      <c r="AK1224">
        <v>5</v>
      </c>
      <c r="AL1224">
        <v>258.39999999999998</v>
      </c>
      <c r="AM1224">
        <v>46.5</v>
      </c>
      <c r="AN1224">
        <v>304.89999999999998</v>
      </c>
      <c r="AO1224" s="14" t="e">
        <f>VLOOKUP(PaquetesTramos_estados_1[[#This Row],[tienda_stock]],#REF!,2,0)</f>
        <v>#REF!</v>
      </c>
      <c r="AP1224" s="18">
        <v>1.0138888888888888</v>
      </c>
      <c r="AQ1224" s="19" t="str">
        <f>IF(PaquetesTramos_estados_1[[#This Row],[estado_paquete]]="Empaquetado","listo",PaquetesTramos_estados_1[[#This Row],[pagado]]+(PaquetesTramos_estados_1[[#This Row],[Lead Time]]-1))</f>
        <v>listo</v>
      </c>
      <c r="AR1224" s="16" t="str">
        <f ca="1">IF(PaquetesTramos_estados_1[[#This Row],[estado_paquete]]="empaquetado","listo",TEXT((DAY(TODAY())-DAY(PaquetesTramos_estados_1[[#This Row],[pagado]])),"dd")&amp;" Dias")</f>
        <v>listo</v>
      </c>
      <c r="AS1224" s="14" t="str">
        <f ca="1">IF(PaquetesTramos_estados_1[[#This Row],[estado_paquete]]="Empaquetado","listo",IF(NOW()&lt;PaquetesTramos_estados_1[[#This Row],[TimeLimite]],"Dentro de Tiempo","Fuera de Tiempo"))</f>
        <v>listo</v>
      </c>
      <c r="AT1224" s="19" t="str">
        <f t="shared" si="19"/>
        <v>17:26</v>
      </c>
    </row>
    <row r="1225" spans="1:46" x14ac:dyDescent="0.25">
      <c r="A1225" s="14" t="s">
        <v>4989</v>
      </c>
      <c r="B1225" s="14" t="s">
        <v>292</v>
      </c>
      <c r="C1225" s="14" t="s">
        <v>5</v>
      </c>
      <c r="D1225" s="14" t="s">
        <v>1</v>
      </c>
      <c r="E1225" s="14" t="s">
        <v>1</v>
      </c>
      <c r="F1225" s="14" t="s">
        <v>19</v>
      </c>
      <c r="G1225" s="14" t="s">
        <v>437</v>
      </c>
      <c r="H1225" s="14" t="s">
        <v>288</v>
      </c>
      <c r="I1225" s="14" t="s">
        <v>288</v>
      </c>
      <c r="J1225" s="15">
        <v>45441</v>
      </c>
      <c r="K1225" s="14" t="s">
        <v>4990</v>
      </c>
      <c r="L1225" s="16">
        <v>45439.775717592594</v>
      </c>
      <c r="M1225" s="16">
        <v>45439.783078703702</v>
      </c>
      <c r="N1225" s="16"/>
      <c r="O1225" s="14" t="s">
        <v>288</v>
      </c>
      <c r="P1225" s="14" t="s">
        <v>288</v>
      </c>
      <c r="Q1225" s="14" t="s">
        <v>288</v>
      </c>
      <c r="R1225" s="14" t="s">
        <v>288</v>
      </c>
      <c r="S1225" s="14" t="s">
        <v>288</v>
      </c>
      <c r="T1225" s="14" t="s">
        <v>292</v>
      </c>
      <c r="U1225" s="14" t="s">
        <v>14</v>
      </c>
      <c r="V1225" s="14" t="s">
        <v>6</v>
      </c>
      <c r="W1225" s="14" t="s">
        <v>293</v>
      </c>
      <c r="X1225" s="14" t="s">
        <v>1</v>
      </c>
      <c r="Y1225" s="14" t="s">
        <v>1</v>
      </c>
      <c r="Z1225" s="14" t="s">
        <v>128</v>
      </c>
      <c r="AA1225" s="14" t="s">
        <v>7</v>
      </c>
      <c r="AB1225" s="14" t="s">
        <v>4161</v>
      </c>
      <c r="AC1225" s="14" t="s">
        <v>8</v>
      </c>
      <c r="AD1225" s="14" t="s">
        <v>27</v>
      </c>
      <c r="AE1225" s="14" t="s">
        <v>5</v>
      </c>
      <c r="AF1225" s="14" t="s">
        <v>290</v>
      </c>
      <c r="AG1225" s="14" t="s">
        <v>291</v>
      </c>
      <c r="AH1225" s="14" t="s">
        <v>4162</v>
      </c>
      <c r="AI1225">
        <v>72371893</v>
      </c>
      <c r="AJ1225" s="16">
        <v>45439.775717592594</v>
      </c>
      <c r="AK1225">
        <v>2</v>
      </c>
      <c r="AL1225">
        <v>121.7</v>
      </c>
      <c r="AM1225">
        <v>21.9</v>
      </c>
      <c r="AN1225">
        <v>143.6</v>
      </c>
      <c r="AO1225" s="14" t="e">
        <f>VLOOKUP(PaquetesTramos_estados_1[[#This Row],[tienda_stock]],#REF!,2,0)</f>
        <v>#REF!</v>
      </c>
      <c r="AP1225" s="18">
        <v>1.0138888888888888</v>
      </c>
      <c r="AQ1225" s="19" t="str">
        <f>IF(PaquetesTramos_estados_1[[#This Row],[estado_paquete]]="Empaquetado","listo",PaquetesTramos_estados_1[[#This Row],[pagado]]+(PaquetesTramos_estados_1[[#This Row],[Lead Time]]-1))</f>
        <v>listo</v>
      </c>
      <c r="AR1225" s="16" t="str">
        <f ca="1">IF(PaquetesTramos_estados_1[[#This Row],[estado_paquete]]="empaquetado","listo",TEXT((DAY(TODAY())-DAY(PaquetesTramos_estados_1[[#This Row],[pagado]])),"dd")&amp;" Dias")</f>
        <v>listo</v>
      </c>
      <c r="AS1225" s="14" t="str">
        <f ca="1">IF(PaquetesTramos_estados_1[[#This Row],[estado_paquete]]="Empaquetado","listo",IF(NOW()&lt;PaquetesTramos_estados_1[[#This Row],[TimeLimite]],"Dentro de Tiempo","Fuera de Tiempo"))</f>
        <v>listo</v>
      </c>
      <c r="AT1225" s="19" t="str">
        <f t="shared" si="19"/>
        <v>18:37</v>
      </c>
    </row>
    <row r="1226" spans="1:46" x14ac:dyDescent="0.25">
      <c r="A1226" s="14" t="s">
        <v>4991</v>
      </c>
      <c r="B1226" s="14" t="s">
        <v>20</v>
      </c>
      <c r="C1226" s="14" t="s">
        <v>101</v>
      </c>
      <c r="D1226" s="14" t="s">
        <v>102</v>
      </c>
      <c r="E1226" s="14" t="s">
        <v>103</v>
      </c>
      <c r="F1226" s="14" t="s">
        <v>102</v>
      </c>
      <c r="G1226" s="14" t="s">
        <v>35</v>
      </c>
      <c r="H1226" s="14" t="s">
        <v>288</v>
      </c>
      <c r="I1226" s="14" t="s">
        <v>288</v>
      </c>
      <c r="J1226" s="15">
        <v>45442</v>
      </c>
      <c r="K1226" s="14" t="s">
        <v>4992</v>
      </c>
      <c r="L1226" s="16">
        <v>45439.816122685188</v>
      </c>
      <c r="M1226" s="16"/>
      <c r="N1226" s="16"/>
      <c r="O1226" s="14" t="s">
        <v>288</v>
      </c>
      <c r="P1226" s="14" t="s">
        <v>288</v>
      </c>
      <c r="Q1226" s="14" t="s">
        <v>288</v>
      </c>
      <c r="R1226" s="14" t="s">
        <v>288</v>
      </c>
      <c r="S1226" s="14" t="s">
        <v>288</v>
      </c>
      <c r="T1226" s="14" t="s">
        <v>20</v>
      </c>
      <c r="U1226" s="14" t="s">
        <v>5</v>
      </c>
      <c r="V1226" s="14" t="s">
        <v>6</v>
      </c>
      <c r="W1226" s="14" t="s">
        <v>101</v>
      </c>
      <c r="X1226" s="14" t="s">
        <v>102</v>
      </c>
      <c r="Y1226" s="14" t="s">
        <v>103</v>
      </c>
      <c r="Z1226" s="14" t="s">
        <v>102</v>
      </c>
      <c r="AA1226" s="14" t="s">
        <v>7</v>
      </c>
      <c r="AB1226" s="14" t="s">
        <v>4993</v>
      </c>
      <c r="AC1226" s="14" t="s">
        <v>8</v>
      </c>
      <c r="AD1226" s="14" t="s">
        <v>10</v>
      </c>
      <c r="AE1226" s="14" t="s">
        <v>101</v>
      </c>
      <c r="AF1226" s="14" t="s">
        <v>290</v>
      </c>
      <c r="AG1226" s="14" t="s">
        <v>291</v>
      </c>
      <c r="AH1226" s="14" t="s">
        <v>4994</v>
      </c>
      <c r="AI1226">
        <v>76556284</v>
      </c>
      <c r="AJ1226" s="16">
        <v>45439.816122685188</v>
      </c>
      <c r="AK1226">
        <v>1</v>
      </c>
      <c r="AL1226">
        <v>95.17</v>
      </c>
      <c r="AM1226">
        <v>17.13</v>
      </c>
      <c r="AN1226">
        <v>112.3</v>
      </c>
      <c r="AO1226" s="14" t="e">
        <f>VLOOKUP(PaquetesTramos_estados_1[[#This Row],[tienda_stock]],#REF!,2,0)</f>
        <v>#REF!</v>
      </c>
      <c r="AP1226" s="18">
        <v>1.0138888888888888</v>
      </c>
      <c r="AQ1226" s="19">
        <f>IF(PaquetesTramos_estados_1[[#This Row],[estado_paquete]]="Empaquetado","listo",PaquetesTramos_estados_1[[#This Row],[pagado]]+(PaquetesTramos_estados_1[[#This Row],[Lead Time]]-1))</f>
        <v>45439.830011574079</v>
      </c>
      <c r="AR1226" s="16" t="e">
        <f ca="1">IF(PaquetesTramos_estados_1[[#This Row],[estado_paquete]]="empaquetado","listo",TEXT((DAY(TODAY())-DAY(PaquetesTramos_estados_1[[#This Row],[pagado]])),"dd")&amp;" Dias")</f>
        <v>#VALUE!</v>
      </c>
      <c r="AS122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26" s="19" t="str">
        <f t="shared" si="19"/>
        <v>19:35</v>
      </c>
    </row>
    <row r="1227" spans="1:46" x14ac:dyDescent="0.25">
      <c r="A1227" s="14" t="s">
        <v>5080</v>
      </c>
      <c r="B1227" s="14" t="s">
        <v>17</v>
      </c>
      <c r="C1227" s="14" t="s">
        <v>5</v>
      </c>
      <c r="D1227" s="14" t="s">
        <v>1</v>
      </c>
      <c r="E1227" s="14" t="s">
        <v>1</v>
      </c>
      <c r="F1227" s="14" t="s">
        <v>19</v>
      </c>
      <c r="G1227" s="14" t="s">
        <v>3</v>
      </c>
      <c r="H1227" s="14" t="s">
        <v>288</v>
      </c>
      <c r="I1227" s="14" t="s">
        <v>288</v>
      </c>
      <c r="J1227" s="15">
        <v>45441</v>
      </c>
      <c r="K1227" s="14" t="s">
        <v>5081</v>
      </c>
      <c r="L1227" s="16">
        <v>45439.844328703701</v>
      </c>
      <c r="M1227" s="16"/>
      <c r="N1227" s="16"/>
      <c r="O1227" s="14" t="s">
        <v>288</v>
      </c>
      <c r="P1227" s="14" t="s">
        <v>288</v>
      </c>
      <c r="Q1227" s="14" t="s">
        <v>288</v>
      </c>
      <c r="R1227" s="14" t="s">
        <v>288</v>
      </c>
      <c r="S1227" s="14" t="s">
        <v>288</v>
      </c>
      <c r="T1227" s="14" t="s">
        <v>17</v>
      </c>
      <c r="U1227" s="14" t="s">
        <v>92</v>
      </c>
      <c r="V1227" s="14" t="s">
        <v>87</v>
      </c>
      <c r="W1227" s="14" t="s">
        <v>288</v>
      </c>
      <c r="X1227" s="14" t="s">
        <v>288</v>
      </c>
      <c r="Y1227" s="14" t="s">
        <v>288</v>
      </c>
      <c r="Z1227" s="14" t="s">
        <v>288</v>
      </c>
      <c r="AA1227" s="14" t="s">
        <v>56</v>
      </c>
      <c r="AB1227" s="14" t="s">
        <v>5082</v>
      </c>
      <c r="AC1227" s="14" t="s">
        <v>8</v>
      </c>
      <c r="AD1227" s="14" t="s">
        <v>32</v>
      </c>
      <c r="AE1227" s="14" t="s">
        <v>5</v>
      </c>
      <c r="AF1227" s="14" t="s">
        <v>290</v>
      </c>
      <c r="AG1227" s="14" t="s">
        <v>291</v>
      </c>
      <c r="AH1227" s="14" t="s">
        <v>5083</v>
      </c>
      <c r="AI1227">
        <v>80465391</v>
      </c>
      <c r="AJ1227" s="16">
        <v>45439.844328703701</v>
      </c>
      <c r="AK1227">
        <v>4</v>
      </c>
      <c r="AL1227">
        <v>169.91</v>
      </c>
      <c r="AM1227">
        <v>30.59</v>
      </c>
      <c r="AN1227">
        <v>200.5</v>
      </c>
      <c r="AO1227" s="14" t="e">
        <f>VLOOKUP(PaquetesTramos_estados_1[[#This Row],[tienda_stock]],#REF!,2,0)</f>
        <v>#REF!</v>
      </c>
      <c r="AP1227" s="18">
        <v>1.0138888888888888</v>
      </c>
      <c r="AQ1227" s="19">
        <f>IF(PaquetesTramos_estados_1[[#This Row],[estado_paquete]]="Empaquetado","listo",PaquetesTramos_estados_1[[#This Row],[pagado]]+(PaquetesTramos_estados_1[[#This Row],[Lead Time]]-1))</f>
        <v>45439.858217592591</v>
      </c>
      <c r="AR1227" s="16" t="e">
        <f ca="1">IF(PaquetesTramos_estados_1[[#This Row],[estado_paquete]]="empaquetado","listo",TEXT((DAY(TODAY())-DAY(PaquetesTramos_estados_1[[#This Row],[pagado]])),"dd")&amp;" Dias")</f>
        <v>#VALUE!</v>
      </c>
      <c r="AS12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27" s="19" t="str">
        <f t="shared" si="19"/>
        <v>20:15</v>
      </c>
    </row>
    <row r="1228" spans="1:46" x14ac:dyDescent="0.25">
      <c r="A1228" s="14" t="s">
        <v>5084</v>
      </c>
      <c r="B1228" s="14" t="s">
        <v>292</v>
      </c>
      <c r="C1228" s="14" t="s">
        <v>288</v>
      </c>
      <c r="D1228" s="14" t="s">
        <v>1</v>
      </c>
      <c r="E1228" s="14" t="s">
        <v>228</v>
      </c>
      <c r="F1228" s="14" t="s">
        <v>5085</v>
      </c>
      <c r="G1228" s="14" t="s">
        <v>30</v>
      </c>
      <c r="H1228" s="14" t="s">
        <v>288</v>
      </c>
      <c r="I1228" s="14" t="s">
        <v>288</v>
      </c>
      <c r="J1228" s="15">
        <v>45441</v>
      </c>
      <c r="K1228" s="14" t="s">
        <v>5086</v>
      </c>
      <c r="L1228" s="16">
        <v>45439.844328703701</v>
      </c>
      <c r="M1228" s="16">
        <v>45439.976724537039</v>
      </c>
      <c r="N1228" s="16"/>
      <c r="O1228" s="14" t="s">
        <v>288</v>
      </c>
      <c r="P1228" s="14" t="s">
        <v>288</v>
      </c>
      <c r="Q1228" s="14" t="s">
        <v>288</v>
      </c>
      <c r="R1228" s="14" t="s">
        <v>288</v>
      </c>
      <c r="S1228" s="14" t="s">
        <v>288</v>
      </c>
      <c r="T1228" s="14" t="s">
        <v>292</v>
      </c>
      <c r="U1228" s="14" t="s">
        <v>5</v>
      </c>
      <c r="V1228" s="14" t="s">
        <v>87</v>
      </c>
      <c r="W1228" s="14" t="s">
        <v>288</v>
      </c>
      <c r="X1228" s="14" t="s">
        <v>288</v>
      </c>
      <c r="Y1228" s="14" t="s">
        <v>288</v>
      </c>
      <c r="Z1228" s="14" t="s">
        <v>288</v>
      </c>
      <c r="AA1228" s="14" t="s">
        <v>56</v>
      </c>
      <c r="AB1228" s="14" t="s">
        <v>5082</v>
      </c>
      <c r="AC1228" s="14" t="s">
        <v>8</v>
      </c>
      <c r="AD1228" s="14" t="s">
        <v>32</v>
      </c>
      <c r="AE1228" s="14" t="s">
        <v>5</v>
      </c>
      <c r="AF1228" s="14" t="s">
        <v>290</v>
      </c>
      <c r="AG1228" s="14" t="s">
        <v>291</v>
      </c>
      <c r="AH1228" s="14" t="s">
        <v>5083</v>
      </c>
      <c r="AI1228">
        <v>80465391</v>
      </c>
      <c r="AJ1228" s="16">
        <v>45439.844328703701</v>
      </c>
      <c r="AK1228">
        <v>4</v>
      </c>
      <c r="AL1228">
        <v>169.91</v>
      </c>
      <c r="AM1228">
        <v>30.59</v>
      </c>
      <c r="AN1228">
        <v>200.5</v>
      </c>
      <c r="AO1228" s="14" t="e">
        <f>VLOOKUP(PaquetesTramos_estados_1[[#This Row],[tienda_stock]],#REF!,2,0)</f>
        <v>#REF!</v>
      </c>
      <c r="AP1228" s="18">
        <v>1.0138888888888888</v>
      </c>
      <c r="AQ1228" s="19" t="str">
        <f>IF(PaquetesTramos_estados_1[[#This Row],[estado_paquete]]="Empaquetado","listo",PaquetesTramos_estados_1[[#This Row],[pagado]]+(PaquetesTramos_estados_1[[#This Row],[Lead Time]]-1))</f>
        <v>listo</v>
      </c>
      <c r="AR1228" s="16" t="str">
        <f ca="1">IF(PaquetesTramos_estados_1[[#This Row],[estado_paquete]]="empaquetado","listo",TEXT((DAY(TODAY())-DAY(PaquetesTramos_estados_1[[#This Row],[pagado]])),"dd")&amp;" Dias")</f>
        <v>listo</v>
      </c>
      <c r="AS1228" s="14" t="str">
        <f ca="1">IF(PaquetesTramos_estados_1[[#This Row],[estado_paquete]]="Empaquetado","listo",IF(NOW()&lt;PaquetesTramos_estados_1[[#This Row],[TimeLimite]],"Dentro de Tiempo","Fuera de Tiempo"))</f>
        <v>listo</v>
      </c>
      <c r="AT1228" s="19" t="str">
        <f t="shared" si="19"/>
        <v>20:15</v>
      </c>
    </row>
    <row r="1229" spans="1:46" x14ac:dyDescent="0.25">
      <c r="A1229" s="14" t="s">
        <v>5087</v>
      </c>
      <c r="B1229" s="14" t="s">
        <v>20</v>
      </c>
      <c r="C1229" s="14" t="s">
        <v>72</v>
      </c>
      <c r="D1229" s="14" t="s">
        <v>73</v>
      </c>
      <c r="E1229" s="14" t="s">
        <v>74</v>
      </c>
      <c r="F1229" s="14" t="s">
        <v>74</v>
      </c>
      <c r="G1229" s="14" t="s">
        <v>35</v>
      </c>
      <c r="H1229" s="14" t="s">
        <v>288</v>
      </c>
      <c r="I1229" s="14" t="s">
        <v>288</v>
      </c>
      <c r="J1229" s="15">
        <v>45443</v>
      </c>
      <c r="K1229" s="14" t="s">
        <v>5088</v>
      </c>
      <c r="L1229" s="16">
        <v>45439.852407407408</v>
      </c>
      <c r="M1229" s="16"/>
      <c r="N1229" s="16"/>
      <c r="O1229" s="14" t="s">
        <v>288</v>
      </c>
      <c r="P1229" s="14" t="s">
        <v>288</v>
      </c>
      <c r="Q1229" s="14" t="s">
        <v>288</v>
      </c>
      <c r="R1229" s="14" t="s">
        <v>288</v>
      </c>
      <c r="S1229" s="14" t="s">
        <v>288</v>
      </c>
      <c r="T1229" s="14" t="s">
        <v>20</v>
      </c>
      <c r="U1229" s="14" t="s">
        <v>5</v>
      </c>
      <c r="V1229" s="14" t="s">
        <v>6</v>
      </c>
      <c r="W1229" s="14" t="s">
        <v>72</v>
      </c>
      <c r="X1229" s="14" t="s">
        <v>73</v>
      </c>
      <c r="Y1229" s="14" t="s">
        <v>74</v>
      </c>
      <c r="Z1229" s="14" t="s">
        <v>74</v>
      </c>
      <c r="AA1229" s="14" t="s">
        <v>7</v>
      </c>
      <c r="AB1229" s="14" t="s">
        <v>5089</v>
      </c>
      <c r="AC1229" s="14" t="s">
        <v>8</v>
      </c>
      <c r="AD1229" s="14" t="s">
        <v>88</v>
      </c>
      <c r="AE1229" s="14" t="s">
        <v>5</v>
      </c>
      <c r="AF1229" s="14" t="s">
        <v>290</v>
      </c>
      <c r="AG1229" s="14" t="s">
        <v>291</v>
      </c>
      <c r="AH1229" s="14" t="s">
        <v>5090</v>
      </c>
      <c r="AI1229">
        <v>70493482</v>
      </c>
      <c r="AJ1229" s="16">
        <v>45439.852407407408</v>
      </c>
      <c r="AK1229">
        <v>1</v>
      </c>
      <c r="AL1229">
        <v>143.47</v>
      </c>
      <c r="AM1229">
        <v>25.83</v>
      </c>
      <c r="AN1229">
        <v>169.3</v>
      </c>
      <c r="AO1229" s="14" t="e">
        <f>VLOOKUP(PaquetesTramos_estados_1[[#This Row],[tienda_stock]],#REF!,2,0)</f>
        <v>#REF!</v>
      </c>
      <c r="AP1229" s="18">
        <v>1.0138888888888888</v>
      </c>
      <c r="AQ1229" s="19">
        <f>IF(PaquetesTramos_estados_1[[#This Row],[estado_paquete]]="Empaquetado","listo",PaquetesTramos_estados_1[[#This Row],[pagado]]+(PaquetesTramos_estados_1[[#This Row],[Lead Time]]-1))</f>
        <v>45439.866296296299</v>
      </c>
      <c r="AR1229" s="16" t="e">
        <f ca="1">IF(PaquetesTramos_estados_1[[#This Row],[estado_paquete]]="empaquetado","listo",TEXT((DAY(TODAY())-DAY(PaquetesTramos_estados_1[[#This Row],[pagado]])),"dd")&amp;" Dias")</f>
        <v>#VALUE!</v>
      </c>
      <c r="AS12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29" s="19" t="str">
        <f t="shared" si="19"/>
        <v>20:27</v>
      </c>
    </row>
    <row r="1230" spans="1:46" x14ac:dyDescent="0.25">
      <c r="A1230" s="14" t="s">
        <v>5091</v>
      </c>
      <c r="B1230" s="14" t="s">
        <v>17</v>
      </c>
      <c r="C1230" s="14" t="s">
        <v>182</v>
      </c>
      <c r="D1230" s="14" t="s">
        <v>1</v>
      </c>
      <c r="E1230" s="14" t="s">
        <v>1</v>
      </c>
      <c r="F1230" s="14" t="s">
        <v>201</v>
      </c>
      <c r="G1230" s="14" t="s">
        <v>30</v>
      </c>
      <c r="H1230" s="14" t="s">
        <v>288</v>
      </c>
      <c r="I1230" s="14" t="s">
        <v>288</v>
      </c>
      <c r="J1230" s="15">
        <v>45441</v>
      </c>
      <c r="K1230" s="14" t="s">
        <v>5092</v>
      </c>
      <c r="L1230" s="16">
        <v>45439.897118055553</v>
      </c>
      <c r="M1230" s="16"/>
      <c r="N1230" s="16"/>
      <c r="O1230" s="14" t="s">
        <v>288</v>
      </c>
      <c r="P1230" s="14" t="s">
        <v>288</v>
      </c>
      <c r="Q1230" s="14" t="s">
        <v>288</v>
      </c>
      <c r="R1230" s="14" t="s">
        <v>288</v>
      </c>
      <c r="S1230" s="14" t="s">
        <v>288</v>
      </c>
      <c r="T1230" s="14" t="s">
        <v>17</v>
      </c>
      <c r="U1230" s="14" t="s">
        <v>41</v>
      </c>
      <c r="V1230" s="14" t="s">
        <v>6</v>
      </c>
      <c r="W1230" s="14" t="s">
        <v>182</v>
      </c>
      <c r="X1230" s="14" t="s">
        <v>1</v>
      </c>
      <c r="Y1230" s="14" t="s">
        <v>1</v>
      </c>
      <c r="Z1230" s="14" t="s">
        <v>201</v>
      </c>
      <c r="AA1230" s="14" t="s">
        <v>7</v>
      </c>
      <c r="AB1230" s="14" t="s">
        <v>5093</v>
      </c>
      <c r="AC1230" s="14" t="s">
        <v>8</v>
      </c>
      <c r="AD1230" s="14" t="s">
        <v>27</v>
      </c>
      <c r="AE1230" s="14" t="s">
        <v>5</v>
      </c>
      <c r="AF1230" s="14" t="s">
        <v>290</v>
      </c>
      <c r="AG1230" s="14" t="s">
        <v>291</v>
      </c>
      <c r="AH1230" s="14" t="s">
        <v>5094</v>
      </c>
      <c r="AI1230">
        <v>2643798</v>
      </c>
      <c r="AJ1230" s="16">
        <v>45439.897118055553</v>
      </c>
      <c r="AK1230">
        <v>1</v>
      </c>
      <c r="AL1230">
        <v>21.86</v>
      </c>
      <c r="AM1230">
        <v>3.94</v>
      </c>
      <c r="AN1230">
        <v>25.8</v>
      </c>
      <c r="AO1230" s="14" t="e">
        <f>VLOOKUP(PaquetesTramos_estados_1[[#This Row],[tienda_stock]],#REF!,2,0)</f>
        <v>#REF!</v>
      </c>
      <c r="AP1230" s="18">
        <v>1.0138888888888888</v>
      </c>
      <c r="AQ1230" s="19">
        <f>IF(PaquetesTramos_estados_1[[#This Row],[estado_paquete]]="Empaquetado","listo",PaquetesTramos_estados_1[[#This Row],[pagado]]+(PaquetesTramos_estados_1[[#This Row],[Lead Time]]-1))</f>
        <v>45439.911006944443</v>
      </c>
      <c r="AR1230" s="16" t="e">
        <f ca="1">IF(PaquetesTramos_estados_1[[#This Row],[estado_paquete]]="empaquetado","listo",TEXT((DAY(TODAY())-DAY(PaquetesTramos_estados_1[[#This Row],[pagado]])),"dd")&amp;" Dias")</f>
        <v>#VALUE!</v>
      </c>
      <c r="AS12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30" s="19" t="str">
        <f t="shared" si="19"/>
        <v>21:31</v>
      </c>
    </row>
    <row r="1231" spans="1:46" x14ac:dyDescent="0.25">
      <c r="A1231" s="14" t="s">
        <v>5095</v>
      </c>
      <c r="B1231" s="14" t="s">
        <v>292</v>
      </c>
      <c r="C1231" s="14" t="s">
        <v>156</v>
      </c>
      <c r="D1231" s="14" t="s">
        <v>46</v>
      </c>
      <c r="E1231" s="14" t="s">
        <v>157</v>
      </c>
      <c r="F1231" s="14" t="s">
        <v>158</v>
      </c>
      <c r="G1231" s="14" t="s">
        <v>35</v>
      </c>
      <c r="H1231" s="14" t="s">
        <v>288</v>
      </c>
      <c r="I1231" s="14" t="s">
        <v>288</v>
      </c>
      <c r="J1231" s="15">
        <v>45443</v>
      </c>
      <c r="K1231" s="14" t="s">
        <v>5096</v>
      </c>
      <c r="L1231" s="16">
        <v>45440.045243055552</v>
      </c>
      <c r="M1231" s="16">
        <v>45440.22550925926</v>
      </c>
      <c r="N1231" s="16"/>
      <c r="O1231" s="14" t="s">
        <v>288</v>
      </c>
      <c r="P1231" s="14" t="s">
        <v>288</v>
      </c>
      <c r="Q1231" s="14" t="s">
        <v>288</v>
      </c>
      <c r="R1231" s="14" t="s">
        <v>288</v>
      </c>
      <c r="S1231" s="14" t="s">
        <v>288</v>
      </c>
      <c r="T1231" s="14" t="s">
        <v>292</v>
      </c>
      <c r="U1231" s="14" t="s">
        <v>5</v>
      </c>
      <c r="V1231" s="14" t="s">
        <v>6</v>
      </c>
      <c r="W1231" s="14" t="s">
        <v>156</v>
      </c>
      <c r="X1231" s="14" t="s">
        <v>46</v>
      </c>
      <c r="Y1231" s="14" t="s">
        <v>157</v>
      </c>
      <c r="Z1231" s="14" t="s">
        <v>158</v>
      </c>
      <c r="AA1231" s="14" t="s">
        <v>7</v>
      </c>
      <c r="AB1231" s="14" t="s">
        <v>5097</v>
      </c>
      <c r="AC1231" s="14" t="s">
        <v>8</v>
      </c>
      <c r="AD1231" s="14" t="s">
        <v>32</v>
      </c>
      <c r="AE1231" s="14" t="s">
        <v>5</v>
      </c>
      <c r="AF1231" s="14" t="s">
        <v>290</v>
      </c>
      <c r="AG1231" s="14" t="s">
        <v>291</v>
      </c>
      <c r="AH1231" s="14" t="s">
        <v>5098</v>
      </c>
      <c r="AI1231">
        <v>72378829</v>
      </c>
      <c r="AJ1231" s="16">
        <v>45440.045243055552</v>
      </c>
      <c r="AK1231">
        <v>1</v>
      </c>
      <c r="AL1231">
        <v>75.25</v>
      </c>
      <c r="AM1231">
        <v>13.55</v>
      </c>
      <c r="AN1231">
        <v>88.8</v>
      </c>
      <c r="AO1231" s="14" t="e">
        <f>VLOOKUP(PaquetesTramos_estados_1[[#This Row],[tienda_stock]],#REF!,2,0)</f>
        <v>#REF!</v>
      </c>
      <c r="AP1231" s="18">
        <v>1.0138888888888888</v>
      </c>
      <c r="AQ1231" s="19" t="str">
        <f>IF(PaquetesTramos_estados_1[[#This Row],[estado_paquete]]="Empaquetado","listo",PaquetesTramos_estados_1[[#This Row],[pagado]]+(PaquetesTramos_estados_1[[#This Row],[Lead Time]]-1))</f>
        <v>listo</v>
      </c>
      <c r="AR1231" s="16" t="str">
        <f ca="1">IF(PaquetesTramos_estados_1[[#This Row],[estado_paquete]]="empaquetado","listo",TEXT((DAY(TODAY())-DAY(PaquetesTramos_estados_1[[#This Row],[pagado]])),"dd")&amp;" Dias")</f>
        <v>listo</v>
      </c>
      <c r="AS1231" s="14" t="str">
        <f ca="1">IF(PaquetesTramos_estados_1[[#This Row],[estado_paquete]]="Empaquetado","listo",IF(NOW()&lt;PaquetesTramos_estados_1[[#This Row],[TimeLimite]],"Dentro de Tiempo","Fuera de Tiempo"))</f>
        <v>listo</v>
      </c>
      <c r="AT1231" s="19" t="str">
        <f t="shared" si="19"/>
        <v>01:05</v>
      </c>
    </row>
    <row r="1232" spans="1:46" x14ac:dyDescent="0.25">
      <c r="A1232" s="14" t="s">
        <v>5099</v>
      </c>
      <c r="B1232" s="14" t="s">
        <v>17</v>
      </c>
      <c r="C1232" s="14" t="s">
        <v>58</v>
      </c>
      <c r="D1232" s="14" t="s">
        <v>1</v>
      </c>
      <c r="E1232" s="14" t="s">
        <v>1</v>
      </c>
      <c r="F1232" s="14" t="s">
        <v>19</v>
      </c>
      <c r="G1232" s="14" t="s">
        <v>399</v>
      </c>
      <c r="H1232" s="14" t="s">
        <v>288</v>
      </c>
      <c r="I1232" s="14" t="s">
        <v>288</v>
      </c>
      <c r="J1232" s="15">
        <v>45441</v>
      </c>
      <c r="K1232" s="14" t="s">
        <v>5100</v>
      </c>
      <c r="L1232" s="16">
        <v>45440.009976851848</v>
      </c>
      <c r="M1232" s="16"/>
      <c r="N1232" s="16"/>
      <c r="O1232" s="14" t="s">
        <v>288</v>
      </c>
      <c r="P1232" s="14" t="s">
        <v>288</v>
      </c>
      <c r="Q1232" s="14" t="s">
        <v>288</v>
      </c>
      <c r="R1232" s="14" t="s">
        <v>288</v>
      </c>
      <c r="S1232" s="14" t="s">
        <v>288</v>
      </c>
      <c r="T1232" s="14" t="s">
        <v>17</v>
      </c>
      <c r="U1232" s="14" t="s">
        <v>5</v>
      </c>
      <c r="V1232" s="14" t="s">
        <v>6</v>
      </c>
      <c r="W1232" s="14" t="s">
        <v>58</v>
      </c>
      <c r="X1232" s="14" t="s">
        <v>1</v>
      </c>
      <c r="Y1232" s="14" t="s">
        <v>1</v>
      </c>
      <c r="Z1232" s="14" t="s">
        <v>19</v>
      </c>
      <c r="AA1232" s="14" t="s">
        <v>7</v>
      </c>
      <c r="AB1232" s="14" t="s">
        <v>5101</v>
      </c>
      <c r="AC1232" s="14" t="s">
        <v>8</v>
      </c>
      <c r="AD1232" s="14" t="s">
        <v>32</v>
      </c>
      <c r="AE1232" s="14" t="s">
        <v>5</v>
      </c>
      <c r="AF1232" s="14" t="s">
        <v>290</v>
      </c>
      <c r="AG1232" s="14" t="s">
        <v>291</v>
      </c>
      <c r="AH1232" s="14" t="s">
        <v>5102</v>
      </c>
      <c r="AI1232">
        <v>45009861</v>
      </c>
      <c r="AJ1232" s="16">
        <v>45440.009976851848</v>
      </c>
      <c r="AK1232">
        <v>1</v>
      </c>
      <c r="AL1232">
        <v>167.12</v>
      </c>
      <c r="AM1232">
        <v>30.08</v>
      </c>
      <c r="AN1232">
        <v>197.2</v>
      </c>
      <c r="AO1232" s="14" t="e">
        <f>VLOOKUP(PaquetesTramos_estados_1[[#This Row],[tienda_stock]],#REF!,2,0)</f>
        <v>#REF!</v>
      </c>
      <c r="AP1232" s="18">
        <v>1.0138888888888888</v>
      </c>
      <c r="AQ1232" s="19">
        <f>IF(PaquetesTramos_estados_1[[#This Row],[estado_paquete]]="Empaquetado","listo",PaquetesTramos_estados_1[[#This Row],[pagado]]+(PaquetesTramos_estados_1[[#This Row],[Lead Time]]-1))</f>
        <v>45440.023865740739</v>
      </c>
      <c r="AR1232" s="16" t="e">
        <f ca="1">IF(PaquetesTramos_estados_1[[#This Row],[estado_paquete]]="empaquetado","listo",TEXT((DAY(TODAY())-DAY(PaquetesTramos_estados_1[[#This Row],[pagado]])),"dd")&amp;" Dias")</f>
        <v>#VALUE!</v>
      </c>
      <c r="AS12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32" s="19" t="str">
        <f t="shared" si="19"/>
        <v>00:14</v>
      </c>
    </row>
    <row r="1233" spans="1:46" x14ac:dyDescent="0.25">
      <c r="A1233" s="14" t="s">
        <v>5103</v>
      </c>
      <c r="B1233" s="14" t="s">
        <v>292</v>
      </c>
      <c r="C1233" s="14" t="s">
        <v>63</v>
      </c>
      <c r="D1233" s="14" t="s">
        <v>64</v>
      </c>
      <c r="E1233" s="14" t="s">
        <v>65</v>
      </c>
      <c r="F1233" s="14" t="s">
        <v>66</v>
      </c>
      <c r="G1233" s="14" t="s">
        <v>3</v>
      </c>
      <c r="H1233" s="14" t="s">
        <v>288</v>
      </c>
      <c r="I1233" s="14" t="s">
        <v>288</v>
      </c>
      <c r="J1233" s="15">
        <v>45440</v>
      </c>
      <c r="K1233" s="14" t="s">
        <v>5104</v>
      </c>
      <c r="L1233" s="16">
        <v>45437.802476851852</v>
      </c>
      <c r="M1233" s="16">
        <v>45437.886250000003</v>
      </c>
      <c r="N1233" s="16"/>
      <c r="O1233" s="14" t="s">
        <v>288</v>
      </c>
      <c r="P1233" s="14" t="s">
        <v>288</v>
      </c>
      <c r="Q1233" s="14" t="s">
        <v>288</v>
      </c>
      <c r="R1233" s="14" t="s">
        <v>288</v>
      </c>
      <c r="S1233" s="14" t="s">
        <v>288</v>
      </c>
      <c r="T1233" s="14" t="s">
        <v>292</v>
      </c>
      <c r="U1233" s="14" t="s">
        <v>67</v>
      </c>
      <c r="V1233" s="14" t="s">
        <v>6</v>
      </c>
      <c r="W1233" s="14" t="s">
        <v>63</v>
      </c>
      <c r="X1233" s="14" t="s">
        <v>64</v>
      </c>
      <c r="Y1233" s="14" t="s">
        <v>65</v>
      </c>
      <c r="Z1233" s="14" t="s">
        <v>66</v>
      </c>
      <c r="AA1233" s="14" t="s">
        <v>7</v>
      </c>
      <c r="AB1233" s="14" t="s">
        <v>5105</v>
      </c>
      <c r="AC1233" s="14" t="s">
        <v>8</v>
      </c>
      <c r="AD1233" s="14" t="s">
        <v>10</v>
      </c>
      <c r="AE1233" s="14" t="s">
        <v>63</v>
      </c>
      <c r="AF1233" s="14" t="s">
        <v>290</v>
      </c>
      <c r="AG1233" s="14" t="s">
        <v>291</v>
      </c>
      <c r="AH1233" s="14" t="s">
        <v>5106</v>
      </c>
      <c r="AI1233">
        <v>72843596</v>
      </c>
      <c r="AJ1233" s="16">
        <v>45437.802476851852</v>
      </c>
      <c r="AK1233">
        <v>3</v>
      </c>
      <c r="AL1233">
        <v>77.63</v>
      </c>
      <c r="AM1233">
        <v>13.97</v>
      </c>
      <c r="AN1233">
        <v>91.6</v>
      </c>
      <c r="AO1233" s="14" t="e">
        <f>VLOOKUP(PaquetesTramos_estados_1[[#This Row],[tienda_stock]],#REF!,2,0)</f>
        <v>#REF!</v>
      </c>
      <c r="AP1233" s="18">
        <v>1.0138888888888888</v>
      </c>
      <c r="AQ1233" s="19" t="str">
        <f>IF(PaquetesTramos_estados_1[[#This Row],[estado_paquete]]="Empaquetado","listo",PaquetesTramos_estados_1[[#This Row],[pagado]]+(PaquetesTramos_estados_1[[#This Row],[Lead Time]]-1))</f>
        <v>listo</v>
      </c>
      <c r="AR1233" s="16" t="str">
        <f ca="1">IF(PaquetesTramos_estados_1[[#This Row],[estado_paquete]]="empaquetado","listo",TEXT((DAY(TODAY())-DAY(PaquetesTramos_estados_1[[#This Row],[pagado]])),"dd")&amp;" Dias")</f>
        <v>listo</v>
      </c>
      <c r="AS1233" s="14" t="str">
        <f ca="1">IF(PaquetesTramos_estados_1[[#This Row],[estado_paquete]]="Empaquetado","listo",IF(NOW()&lt;PaquetesTramos_estados_1[[#This Row],[TimeLimite]],"Dentro de Tiempo","Fuera de Tiempo"))</f>
        <v>listo</v>
      </c>
      <c r="AT1233" s="19" t="str">
        <f t="shared" si="19"/>
        <v>19:15</v>
      </c>
    </row>
    <row r="1234" spans="1:46" x14ac:dyDescent="0.25">
      <c r="A1234" s="14" t="s">
        <v>5107</v>
      </c>
      <c r="B1234" s="14" t="s">
        <v>292</v>
      </c>
      <c r="C1234" s="14" t="s">
        <v>80</v>
      </c>
      <c r="D1234" s="14" t="s">
        <v>81</v>
      </c>
      <c r="E1234" s="14" t="s">
        <v>82</v>
      </c>
      <c r="F1234" s="14" t="s">
        <v>82</v>
      </c>
      <c r="G1234" s="14" t="s">
        <v>3</v>
      </c>
      <c r="H1234" s="14" t="s">
        <v>288</v>
      </c>
      <c r="I1234" s="14" t="s">
        <v>288</v>
      </c>
      <c r="J1234" s="15">
        <v>45440</v>
      </c>
      <c r="K1234" s="14" t="s">
        <v>5108</v>
      </c>
      <c r="L1234" s="16">
        <v>45438.589814814812</v>
      </c>
      <c r="M1234" s="16">
        <v>45439.484120370369</v>
      </c>
      <c r="N1234" s="16"/>
      <c r="O1234" s="14" t="s">
        <v>288</v>
      </c>
      <c r="P1234" s="14" t="s">
        <v>288</v>
      </c>
      <c r="Q1234" s="14" t="s">
        <v>288</v>
      </c>
      <c r="R1234" s="14" t="s">
        <v>288</v>
      </c>
      <c r="S1234" s="14" t="s">
        <v>288</v>
      </c>
      <c r="T1234" s="14" t="s">
        <v>292</v>
      </c>
      <c r="U1234" s="14" t="s">
        <v>151</v>
      </c>
      <c r="V1234" s="14" t="s">
        <v>6</v>
      </c>
      <c r="W1234" s="14" t="s">
        <v>80</v>
      </c>
      <c r="X1234" s="14" t="s">
        <v>81</v>
      </c>
      <c r="Y1234" s="14" t="s">
        <v>82</v>
      </c>
      <c r="Z1234" s="14" t="s">
        <v>82</v>
      </c>
      <c r="AA1234" s="14" t="s">
        <v>7</v>
      </c>
      <c r="AB1234" s="14" t="s">
        <v>5109</v>
      </c>
      <c r="AC1234" s="14" t="s">
        <v>8</v>
      </c>
      <c r="AD1234" s="14" t="s">
        <v>32</v>
      </c>
      <c r="AE1234" s="14" t="s">
        <v>5</v>
      </c>
      <c r="AF1234" s="14" t="s">
        <v>290</v>
      </c>
      <c r="AG1234" s="14" t="s">
        <v>291</v>
      </c>
      <c r="AH1234" s="14" t="s">
        <v>5110</v>
      </c>
      <c r="AI1234">
        <v>42719558</v>
      </c>
      <c r="AJ1234" s="16">
        <v>45438.589814814812</v>
      </c>
      <c r="AK1234">
        <v>1</v>
      </c>
      <c r="AL1234">
        <v>137.12</v>
      </c>
      <c r="AM1234">
        <v>24.68</v>
      </c>
      <c r="AN1234">
        <v>161.80000000000001</v>
      </c>
      <c r="AO1234" s="14" t="e">
        <f>VLOOKUP(PaquetesTramos_estados_1[[#This Row],[tienda_stock]],#REF!,2,0)</f>
        <v>#REF!</v>
      </c>
      <c r="AP1234" s="18">
        <v>1.0138888888888888</v>
      </c>
      <c r="AQ1234" s="19" t="str">
        <f>IF(PaquetesTramos_estados_1[[#This Row],[estado_paquete]]="Empaquetado","listo",PaquetesTramos_estados_1[[#This Row],[pagado]]+(PaquetesTramos_estados_1[[#This Row],[Lead Time]]-1))</f>
        <v>listo</v>
      </c>
      <c r="AR1234" s="16" t="str">
        <f ca="1">IF(PaquetesTramos_estados_1[[#This Row],[estado_paquete]]="empaquetado","listo",TEXT((DAY(TODAY())-DAY(PaquetesTramos_estados_1[[#This Row],[pagado]])),"dd")&amp;" Dias")</f>
        <v>listo</v>
      </c>
      <c r="AS1234" s="14" t="str">
        <f ca="1">IF(PaquetesTramos_estados_1[[#This Row],[estado_paquete]]="Empaquetado","listo",IF(NOW()&lt;PaquetesTramos_estados_1[[#This Row],[TimeLimite]],"Dentro de Tiempo","Fuera de Tiempo"))</f>
        <v>listo</v>
      </c>
      <c r="AT1234" s="19" t="str">
        <f t="shared" si="19"/>
        <v>14:09</v>
      </c>
    </row>
    <row r="1235" spans="1:46" x14ac:dyDescent="0.25">
      <c r="A1235" s="14" t="s">
        <v>5111</v>
      </c>
      <c r="B1235" s="14" t="s">
        <v>292</v>
      </c>
      <c r="C1235" s="14" t="s">
        <v>114</v>
      </c>
      <c r="D1235" s="14" t="s">
        <v>115</v>
      </c>
      <c r="E1235" s="14" t="s">
        <v>116</v>
      </c>
      <c r="F1235" s="14" t="s">
        <v>117</v>
      </c>
      <c r="G1235" s="14" t="s">
        <v>35</v>
      </c>
      <c r="H1235" s="14" t="s">
        <v>288</v>
      </c>
      <c r="I1235" s="14" t="s">
        <v>288</v>
      </c>
      <c r="J1235" s="15">
        <v>45443</v>
      </c>
      <c r="K1235" s="14" t="s">
        <v>5112</v>
      </c>
      <c r="L1235" s="16">
        <v>45438.882638888892</v>
      </c>
      <c r="M1235" s="16">
        <v>45440.297731481478</v>
      </c>
      <c r="N1235" s="16"/>
      <c r="O1235" s="14" t="s">
        <v>288</v>
      </c>
      <c r="P1235" s="14" t="s">
        <v>288</v>
      </c>
      <c r="Q1235" s="14" t="s">
        <v>288</v>
      </c>
      <c r="R1235" s="14" t="s">
        <v>288</v>
      </c>
      <c r="S1235" s="14" t="s">
        <v>288</v>
      </c>
      <c r="T1235" s="14" t="s">
        <v>292</v>
      </c>
      <c r="U1235" s="14" t="s">
        <v>5</v>
      </c>
      <c r="V1235" s="14" t="s">
        <v>6</v>
      </c>
      <c r="W1235" s="14" t="s">
        <v>114</v>
      </c>
      <c r="X1235" s="14" t="s">
        <v>115</v>
      </c>
      <c r="Y1235" s="14" t="s">
        <v>116</v>
      </c>
      <c r="Z1235" s="14" t="s">
        <v>117</v>
      </c>
      <c r="AA1235" s="14" t="s">
        <v>57</v>
      </c>
      <c r="AB1235" s="14" t="s">
        <v>4185</v>
      </c>
      <c r="AC1235" s="14" t="s">
        <v>8</v>
      </c>
      <c r="AD1235" s="14" t="s">
        <v>32</v>
      </c>
      <c r="AE1235" s="14" t="s">
        <v>5</v>
      </c>
      <c r="AF1235" s="14" t="s">
        <v>290</v>
      </c>
      <c r="AG1235" s="14" t="s">
        <v>291</v>
      </c>
      <c r="AH1235" s="14" t="s">
        <v>4186</v>
      </c>
      <c r="AI1235">
        <v>76013469</v>
      </c>
      <c r="AJ1235" s="16">
        <v>45438.882638888892</v>
      </c>
      <c r="AK1235">
        <v>2</v>
      </c>
      <c r="AL1235">
        <v>211.6</v>
      </c>
      <c r="AM1235">
        <v>38.1</v>
      </c>
      <c r="AN1235">
        <v>249.7</v>
      </c>
      <c r="AO1235" s="14" t="e">
        <f>VLOOKUP(PaquetesTramos_estados_1[[#This Row],[tienda_stock]],#REF!,2,0)</f>
        <v>#REF!</v>
      </c>
      <c r="AP1235" s="18">
        <v>1.0138888888888888</v>
      </c>
      <c r="AQ1235" s="19" t="str">
        <f>IF(PaquetesTramos_estados_1[[#This Row],[estado_paquete]]="Empaquetado","listo",PaquetesTramos_estados_1[[#This Row],[pagado]]+(PaquetesTramos_estados_1[[#This Row],[Lead Time]]-1))</f>
        <v>listo</v>
      </c>
      <c r="AR1235" s="16" t="str">
        <f ca="1">IF(PaquetesTramos_estados_1[[#This Row],[estado_paquete]]="empaquetado","listo",TEXT((DAY(TODAY())-DAY(PaquetesTramos_estados_1[[#This Row],[pagado]])),"dd")&amp;" Dias")</f>
        <v>listo</v>
      </c>
      <c r="AS1235" s="14" t="str">
        <f ca="1">IF(PaquetesTramos_estados_1[[#This Row],[estado_paquete]]="Empaquetado","listo",IF(NOW()&lt;PaquetesTramos_estados_1[[#This Row],[TimeLimite]],"Dentro de Tiempo","Fuera de Tiempo"))</f>
        <v>listo</v>
      </c>
      <c r="AT1235" s="19" t="str">
        <f t="shared" si="19"/>
        <v>21:11</v>
      </c>
    </row>
    <row r="1236" spans="1:46" x14ac:dyDescent="0.25">
      <c r="A1236" s="14" t="s">
        <v>5113</v>
      </c>
      <c r="B1236" s="14" t="s">
        <v>292</v>
      </c>
      <c r="C1236" s="14" t="s">
        <v>130</v>
      </c>
      <c r="D1236" s="14" t="s">
        <v>96</v>
      </c>
      <c r="E1236" s="14" t="s">
        <v>131</v>
      </c>
      <c r="F1236" s="14" t="s">
        <v>131</v>
      </c>
      <c r="G1236" s="14" t="s">
        <v>35</v>
      </c>
      <c r="H1236" s="14" t="s">
        <v>288</v>
      </c>
      <c r="I1236" s="14" t="s">
        <v>288</v>
      </c>
      <c r="J1236" s="15">
        <v>45446</v>
      </c>
      <c r="K1236" s="14" t="s">
        <v>5114</v>
      </c>
      <c r="L1236" s="16">
        <v>45438.977627314816</v>
      </c>
      <c r="M1236" s="16">
        <v>45439.319791666669</v>
      </c>
      <c r="N1236" s="16"/>
      <c r="O1236" s="14" t="s">
        <v>288</v>
      </c>
      <c r="P1236" s="14" t="s">
        <v>288</v>
      </c>
      <c r="Q1236" s="14" t="s">
        <v>288</v>
      </c>
      <c r="R1236" s="14" t="s">
        <v>288</v>
      </c>
      <c r="S1236" s="14" t="s">
        <v>288</v>
      </c>
      <c r="T1236" s="14" t="s">
        <v>292</v>
      </c>
      <c r="U1236" s="14" t="s">
        <v>5</v>
      </c>
      <c r="V1236" s="14" t="s">
        <v>6</v>
      </c>
      <c r="W1236" s="14" t="s">
        <v>130</v>
      </c>
      <c r="X1236" s="14" t="s">
        <v>96</v>
      </c>
      <c r="Y1236" s="14" t="s">
        <v>131</v>
      </c>
      <c r="Z1236" s="14" t="s">
        <v>131</v>
      </c>
      <c r="AA1236" s="14" t="s">
        <v>56</v>
      </c>
      <c r="AB1236" s="14" t="s">
        <v>4189</v>
      </c>
      <c r="AC1236" s="14" t="s">
        <v>8</v>
      </c>
      <c r="AD1236" s="14" t="s">
        <v>27</v>
      </c>
      <c r="AE1236" s="14" t="s">
        <v>5</v>
      </c>
      <c r="AF1236" s="14" t="s">
        <v>290</v>
      </c>
      <c r="AG1236" s="14" t="s">
        <v>291</v>
      </c>
      <c r="AH1236" s="14" t="s">
        <v>4190</v>
      </c>
      <c r="AI1236">
        <v>43654248</v>
      </c>
      <c r="AJ1236" s="16">
        <v>45438.977627314816</v>
      </c>
      <c r="AK1236">
        <v>2</v>
      </c>
      <c r="AL1236">
        <v>163.22</v>
      </c>
      <c r="AM1236">
        <v>29.38</v>
      </c>
      <c r="AN1236">
        <v>192.6</v>
      </c>
      <c r="AO1236" s="14" t="e">
        <f>VLOOKUP(PaquetesTramos_estados_1[[#This Row],[tienda_stock]],#REF!,2,0)</f>
        <v>#REF!</v>
      </c>
      <c r="AP1236" s="18">
        <v>1.0138888888888888</v>
      </c>
      <c r="AQ1236" s="19" t="str">
        <f>IF(PaquetesTramos_estados_1[[#This Row],[estado_paquete]]="Empaquetado","listo",PaquetesTramos_estados_1[[#This Row],[pagado]]+(PaquetesTramos_estados_1[[#This Row],[Lead Time]]-1))</f>
        <v>listo</v>
      </c>
      <c r="AR1236" s="16" t="str">
        <f ca="1">IF(PaquetesTramos_estados_1[[#This Row],[estado_paquete]]="empaquetado","listo",TEXT((DAY(TODAY())-DAY(PaquetesTramos_estados_1[[#This Row],[pagado]])),"dd")&amp;" Dias")</f>
        <v>listo</v>
      </c>
      <c r="AS1236" s="14" t="str">
        <f ca="1">IF(PaquetesTramos_estados_1[[#This Row],[estado_paquete]]="Empaquetado","listo",IF(NOW()&lt;PaquetesTramos_estados_1[[#This Row],[TimeLimite]],"Dentro de Tiempo","Fuera de Tiempo"))</f>
        <v>listo</v>
      </c>
      <c r="AT1236" s="19" t="str">
        <f t="shared" si="19"/>
        <v>23:27</v>
      </c>
    </row>
    <row r="1237" spans="1:46" x14ac:dyDescent="0.25">
      <c r="A1237" s="14" t="s">
        <v>5115</v>
      </c>
      <c r="B1237" s="14" t="s">
        <v>292</v>
      </c>
      <c r="C1237" s="14" t="s">
        <v>39</v>
      </c>
      <c r="D1237" s="14" t="s">
        <v>40</v>
      </c>
      <c r="E1237" s="14" t="s">
        <v>40</v>
      </c>
      <c r="F1237" s="14" t="s">
        <v>40</v>
      </c>
      <c r="G1237" s="14" t="s">
        <v>35</v>
      </c>
      <c r="H1237" s="14" t="s">
        <v>288</v>
      </c>
      <c r="I1237" s="14" t="s">
        <v>288</v>
      </c>
      <c r="J1237" s="15">
        <v>45444</v>
      </c>
      <c r="K1237" s="14" t="s">
        <v>5116</v>
      </c>
      <c r="L1237" s="16">
        <v>45439.474942129629</v>
      </c>
      <c r="M1237" s="16">
        <v>45439.668796296297</v>
      </c>
      <c r="N1237" s="16"/>
      <c r="O1237" s="14" t="s">
        <v>288</v>
      </c>
      <c r="P1237" s="14" t="s">
        <v>288</v>
      </c>
      <c r="Q1237" s="14" t="s">
        <v>288</v>
      </c>
      <c r="R1237" s="14" t="s">
        <v>288</v>
      </c>
      <c r="S1237" s="14" t="s">
        <v>288</v>
      </c>
      <c r="T1237" s="14" t="s">
        <v>292</v>
      </c>
      <c r="U1237" s="14" t="s">
        <v>5</v>
      </c>
      <c r="V1237" s="14" t="s">
        <v>6</v>
      </c>
      <c r="W1237" s="14" t="s">
        <v>39</v>
      </c>
      <c r="X1237" s="14" t="s">
        <v>40</v>
      </c>
      <c r="Y1237" s="14" t="s">
        <v>40</v>
      </c>
      <c r="Z1237" s="14" t="s">
        <v>40</v>
      </c>
      <c r="AA1237" s="14" t="s">
        <v>7</v>
      </c>
      <c r="AB1237" s="14" t="s">
        <v>5117</v>
      </c>
      <c r="AC1237" s="14" t="s">
        <v>8</v>
      </c>
      <c r="AD1237" s="14" t="s">
        <v>32</v>
      </c>
      <c r="AE1237" s="14" t="s">
        <v>5</v>
      </c>
      <c r="AF1237" s="14" t="s">
        <v>290</v>
      </c>
      <c r="AG1237" s="14" t="s">
        <v>291</v>
      </c>
      <c r="AH1237" s="14" t="s">
        <v>5118</v>
      </c>
      <c r="AI1237">
        <v>71893552</v>
      </c>
      <c r="AJ1237" s="16">
        <v>45439.474942129629</v>
      </c>
      <c r="AK1237">
        <v>1</v>
      </c>
      <c r="AL1237">
        <v>110.84</v>
      </c>
      <c r="AM1237">
        <v>19.96</v>
      </c>
      <c r="AN1237">
        <v>130.80000000000001</v>
      </c>
      <c r="AO1237" s="14" t="e">
        <f>VLOOKUP(PaquetesTramos_estados_1[[#This Row],[tienda_stock]],#REF!,2,0)</f>
        <v>#REF!</v>
      </c>
      <c r="AP1237" s="18">
        <v>1.0138888888888888</v>
      </c>
      <c r="AQ1237" s="19" t="str">
        <f>IF(PaquetesTramos_estados_1[[#This Row],[estado_paquete]]="Empaquetado","listo",PaquetesTramos_estados_1[[#This Row],[pagado]]+(PaquetesTramos_estados_1[[#This Row],[Lead Time]]-1))</f>
        <v>listo</v>
      </c>
      <c r="AR1237" s="16" t="str">
        <f ca="1">IF(PaquetesTramos_estados_1[[#This Row],[estado_paquete]]="empaquetado","listo",TEXT((DAY(TODAY())-DAY(PaquetesTramos_estados_1[[#This Row],[pagado]])),"dd")&amp;" Dias")</f>
        <v>listo</v>
      </c>
      <c r="AS1237" s="14" t="str">
        <f ca="1">IF(PaquetesTramos_estados_1[[#This Row],[estado_paquete]]="Empaquetado","listo",IF(NOW()&lt;PaquetesTramos_estados_1[[#This Row],[TimeLimite]],"Dentro de Tiempo","Fuera de Tiempo"))</f>
        <v>listo</v>
      </c>
      <c r="AT1237" s="19" t="str">
        <f t="shared" si="19"/>
        <v>11:23</v>
      </c>
    </row>
    <row r="1238" spans="1:46" x14ac:dyDescent="0.25">
      <c r="A1238" s="14" t="s">
        <v>5119</v>
      </c>
      <c r="B1238" s="14" t="s">
        <v>292</v>
      </c>
      <c r="C1238" s="14" t="s">
        <v>100</v>
      </c>
      <c r="D1238" s="14" t="s">
        <v>1</v>
      </c>
      <c r="E1238" s="14" t="s">
        <v>1</v>
      </c>
      <c r="F1238" s="14" t="s">
        <v>62</v>
      </c>
      <c r="G1238" s="14" t="s">
        <v>399</v>
      </c>
      <c r="H1238" s="14" t="s">
        <v>288</v>
      </c>
      <c r="I1238" s="14" t="s">
        <v>288</v>
      </c>
      <c r="J1238" s="15">
        <v>45440</v>
      </c>
      <c r="K1238" s="14" t="s">
        <v>5120</v>
      </c>
      <c r="L1238" s="16">
        <v>45439.511030092595</v>
      </c>
      <c r="M1238" s="16">
        <v>45439.575162037036</v>
      </c>
      <c r="N1238" s="16"/>
      <c r="O1238" s="14" t="s">
        <v>288</v>
      </c>
      <c r="P1238" s="14" t="s">
        <v>288</v>
      </c>
      <c r="Q1238" s="14" t="s">
        <v>288</v>
      </c>
      <c r="R1238" s="14" t="s">
        <v>288</v>
      </c>
      <c r="S1238" s="14" t="s">
        <v>288</v>
      </c>
      <c r="T1238" s="14" t="s">
        <v>292</v>
      </c>
      <c r="U1238" s="14" t="s">
        <v>5</v>
      </c>
      <c r="V1238" s="14" t="s">
        <v>6</v>
      </c>
      <c r="W1238" s="14" t="s">
        <v>100</v>
      </c>
      <c r="X1238" s="14" t="s">
        <v>1</v>
      </c>
      <c r="Y1238" s="14" t="s">
        <v>1</v>
      </c>
      <c r="Z1238" s="14" t="s">
        <v>62</v>
      </c>
      <c r="AA1238" s="14" t="s">
        <v>7</v>
      </c>
      <c r="AB1238" s="14" t="s">
        <v>5121</v>
      </c>
      <c r="AC1238" s="14" t="s">
        <v>8</v>
      </c>
      <c r="AD1238" s="14" t="s">
        <v>88</v>
      </c>
      <c r="AE1238" s="14" t="s">
        <v>5</v>
      </c>
      <c r="AF1238" s="14" t="s">
        <v>290</v>
      </c>
      <c r="AG1238" s="14" t="s">
        <v>291</v>
      </c>
      <c r="AH1238" s="14" t="s">
        <v>5122</v>
      </c>
      <c r="AI1238">
        <v>42560401</v>
      </c>
      <c r="AJ1238" s="16">
        <v>45439.511030092595</v>
      </c>
      <c r="AK1238">
        <v>1</v>
      </c>
      <c r="AL1238">
        <v>255</v>
      </c>
      <c r="AM1238">
        <v>45.9</v>
      </c>
      <c r="AN1238">
        <v>300.89999999999998</v>
      </c>
      <c r="AO1238" s="14" t="e">
        <f>VLOOKUP(PaquetesTramos_estados_1[[#This Row],[tienda_stock]],#REF!,2,0)</f>
        <v>#REF!</v>
      </c>
      <c r="AP1238" s="18">
        <v>1.0138888888888888</v>
      </c>
      <c r="AQ1238" s="19" t="str">
        <f>IF(PaquetesTramos_estados_1[[#This Row],[estado_paquete]]="Empaquetado","listo",PaquetesTramos_estados_1[[#This Row],[pagado]]+(PaquetesTramos_estados_1[[#This Row],[Lead Time]]-1))</f>
        <v>listo</v>
      </c>
      <c r="AR1238" s="16" t="str">
        <f ca="1">IF(PaquetesTramos_estados_1[[#This Row],[estado_paquete]]="empaquetado","listo",TEXT((DAY(TODAY())-DAY(PaquetesTramos_estados_1[[#This Row],[pagado]])),"dd")&amp;" Dias")</f>
        <v>listo</v>
      </c>
      <c r="AS1238" s="14" t="str">
        <f ca="1">IF(PaquetesTramos_estados_1[[#This Row],[estado_paquete]]="Empaquetado","listo",IF(NOW()&lt;PaquetesTramos_estados_1[[#This Row],[TimeLimite]],"Dentro de Tiempo","Fuera de Tiempo"))</f>
        <v>listo</v>
      </c>
      <c r="AT1238" s="19" t="str">
        <f t="shared" si="19"/>
        <v>12:15</v>
      </c>
    </row>
    <row r="1239" spans="1:46" x14ac:dyDescent="0.25">
      <c r="A1239" s="14" t="s">
        <v>5123</v>
      </c>
      <c r="B1239" s="14" t="s">
        <v>17</v>
      </c>
      <c r="C1239" s="14" t="s">
        <v>5</v>
      </c>
      <c r="D1239" s="14" t="s">
        <v>1</v>
      </c>
      <c r="E1239" s="14" t="s">
        <v>1</v>
      </c>
      <c r="F1239" s="14" t="s">
        <v>19</v>
      </c>
      <c r="G1239" s="14" t="s">
        <v>3</v>
      </c>
      <c r="H1239" s="14" t="s">
        <v>288</v>
      </c>
      <c r="I1239" s="14" t="s">
        <v>288</v>
      </c>
      <c r="J1239" s="15">
        <v>45442</v>
      </c>
      <c r="K1239" s="14" t="s">
        <v>5075</v>
      </c>
      <c r="L1239" s="16">
        <v>45439.561307870368</v>
      </c>
      <c r="M1239" s="16"/>
      <c r="N1239" s="16"/>
      <c r="O1239" s="14" t="s">
        <v>288</v>
      </c>
      <c r="P1239" s="14" t="s">
        <v>288</v>
      </c>
      <c r="Q1239" s="14" t="s">
        <v>288</v>
      </c>
      <c r="R1239" s="14" t="s">
        <v>288</v>
      </c>
      <c r="S1239" s="14" t="s">
        <v>288</v>
      </c>
      <c r="T1239" s="14" t="s">
        <v>17</v>
      </c>
      <c r="U1239" s="14" t="s">
        <v>75</v>
      </c>
      <c r="V1239" s="14" t="s">
        <v>6</v>
      </c>
      <c r="W1239" s="14" t="s">
        <v>156</v>
      </c>
      <c r="X1239" s="14" t="s">
        <v>46</v>
      </c>
      <c r="Y1239" s="14" t="s">
        <v>157</v>
      </c>
      <c r="Z1239" s="14" t="s">
        <v>158</v>
      </c>
      <c r="AA1239" s="14" t="s">
        <v>7</v>
      </c>
      <c r="AB1239" s="14" t="s">
        <v>5076</v>
      </c>
      <c r="AC1239" s="14" t="s">
        <v>8</v>
      </c>
      <c r="AD1239" s="14" t="s">
        <v>88</v>
      </c>
      <c r="AE1239" s="14" t="s">
        <v>5</v>
      </c>
      <c r="AF1239" s="14" t="s">
        <v>290</v>
      </c>
      <c r="AG1239" s="14" t="s">
        <v>291</v>
      </c>
      <c r="AH1239" s="14" t="s">
        <v>5077</v>
      </c>
      <c r="AI1239">
        <v>71787011</v>
      </c>
      <c r="AJ1239" s="16">
        <v>45439.561307870368</v>
      </c>
      <c r="AK1239">
        <v>2</v>
      </c>
      <c r="AL1239">
        <v>71.77</v>
      </c>
      <c r="AM1239">
        <v>12.93</v>
      </c>
      <c r="AN1239">
        <v>84.7</v>
      </c>
      <c r="AO1239" s="14" t="e">
        <f>VLOOKUP(PaquetesTramos_estados_1[[#This Row],[tienda_stock]],#REF!,2,0)</f>
        <v>#REF!</v>
      </c>
      <c r="AP1239" s="18">
        <v>1.0138888888888888</v>
      </c>
      <c r="AQ1239" s="19">
        <f>IF(PaquetesTramos_estados_1[[#This Row],[estado_paquete]]="Empaquetado","listo",PaquetesTramos_estados_1[[#This Row],[pagado]]+(PaquetesTramos_estados_1[[#This Row],[Lead Time]]-1))</f>
        <v>45439.575196759259</v>
      </c>
      <c r="AR1239" s="16" t="e">
        <f ca="1">IF(PaquetesTramos_estados_1[[#This Row],[estado_paquete]]="empaquetado","listo",TEXT((DAY(TODAY())-DAY(PaquetesTramos_estados_1[[#This Row],[pagado]])),"dd")&amp;" Dias")</f>
        <v>#VALUE!</v>
      </c>
      <c r="AS123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39" s="19" t="str">
        <f t="shared" si="19"/>
        <v>13:28</v>
      </c>
    </row>
    <row r="1240" spans="1:46" x14ac:dyDescent="0.25">
      <c r="A1240" s="14" t="s">
        <v>5124</v>
      </c>
      <c r="B1240" s="14" t="s">
        <v>17</v>
      </c>
      <c r="C1240" s="14" t="s">
        <v>44</v>
      </c>
      <c r="D1240" s="14" t="s">
        <v>179</v>
      </c>
      <c r="E1240" s="14" t="s">
        <v>179</v>
      </c>
      <c r="F1240" s="14" t="s">
        <v>179</v>
      </c>
      <c r="G1240" s="14" t="s">
        <v>35</v>
      </c>
      <c r="H1240" s="14" t="s">
        <v>288</v>
      </c>
      <c r="I1240" s="14" t="s">
        <v>288</v>
      </c>
      <c r="J1240" s="15">
        <v>45443</v>
      </c>
      <c r="K1240" s="14" t="s">
        <v>5125</v>
      </c>
      <c r="L1240" s="16">
        <v>45439.573240740741</v>
      </c>
      <c r="M1240" s="16"/>
      <c r="N1240" s="16"/>
      <c r="O1240" s="14" t="s">
        <v>288</v>
      </c>
      <c r="P1240" s="14" t="s">
        <v>288</v>
      </c>
      <c r="Q1240" s="14" t="s">
        <v>288</v>
      </c>
      <c r="R1240" s="14" t="s">
        <v>288</v>
      </c>
      <c r="S1240" s="14" t="s">
        <v>288</v>
      </c>
      <c r="T1240" s="14" t="s">
        <v>17</v>
      </c>
      <c r="U1240" s="14" t="s">
        <v>5</v>
      </c>
      <c r="V1240" s="14" t="s">
        <v>6</v>
      </c>
      <c r="W1240" s="14" t="s">
        <v>44</v>
      </c>
      <c r="X1240" s="14" t="s">
        <v>179</v>
      </c>
      <c r="Y1240" s="14" t="s">
        <v>179</v>
      </c>
      <c r="Z1240" s="14" t="s">
        <v>179</v>
      </c>
      <c r="AA1240" s="14" t="s">
        <v>7</v>
      </c>
      <c r="AB1240" s="14" t="s">
        <v>5126</v>
      </c>
      <c r="AC1240" s="14" t="s">
        <v>8</v>
      </c>
      <c r="AD1240" s="14" t="s">
        <v>32</v>
      </c>
      <c r="AE1240" s="14" t="s">
        <v>5</v>
      </c>
      <c r="AF1240" s="14" t="s">
        <v>290</v>
      </c>
      <c r="AG1240" s="14" t="s">
        <v>291</v>
      </c>
      <c r="AH1240" s="14" t="s">
        <v>5127</v>
      </c>
      <c r="AI1240">
        <v>45941375</v>
      </c>
      <c r="AJ1240" s="16">
        <v>45439.573240740741</v>
      </c>
      <c r="AK1240">
        <v>2</v>
      </c>
      <c r="AL1240">
        <v>160.41999999999999</v>
      </c>
      <c r="AM1240">
        <v>28.88</v>
      </c>
      <c r="AN1240">
        <v>189.3</v>
      </c>
      <c r="AO1240" s="14" t="e">
        <f>VLOOKUP(PaquetesTramos_estados_1[[#This Row],[tienda_stock]],#REF!,2,0)</f>
        <v>#REF!</v>
      </c>
      <c r="AP1240" s="18">
        <v>1.0138888888888888</v>
      </c>
      <c r="AQ1240" s="19">
        <f>IF(PaquetesTramos_estados_1[[#This Row],[estado_paquete]]="Empaquetado","listo",PaquetesTramos_estados_1[[#This Row],[pagado]]+(PaquetesTramos_estados_1[[#This Row],[Lead Time]]-1))</f>
        <v>45439.587129629632</v>
      </c>
      <c r="AR1240" s="16" t="e">
        <f ca="1">IF(PaquetesTramos_estados_1[[#This Row],[estado_paquete]]="empaquetado","listo",TEXT((DAY(TODAY())-DAY(PaquetesTramos_estados_1[[#This Row],[pagado]])),"dd")&amp;" Dias")</f>
        <v>#VALUE!</v>
      </c>
      <c r="AS124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0" s="19" t="str">
        <f t="shared" si="19"/>
        <v>13:45</v>
      </c>
    </row>
    <row r="1241" spans="1:46" x14ac:dyDescent="0.25">
      <c r="A1241" s="14" t="s">
        <v>4858</v>
      </c>
      <c r="B1241" s="14" t="s">
        <v>17</v>
      </c>
      <c r="C1241" s="14" t="s">
        <v>120</v>
      </c>
      <c r="D1241" s="14" t="s">
        <v>1</v>
      </c>
      <c r="E1241" s="14" t="s">
        <v>1</v>
      </c>
      <c r="F1241" s="14" t="s">
        <v>121</v>
      </c>
      <c r="G1241" s="14" t="s">
        <v>332</v>
      </c>
      <c r="H1241" s="14" t="s">
        <v>288</v>
      </c>
      <c r="I1241" s="14" t="s">
        <v>288</v>
      </c>
      <c r="J1241" s="15">
        <v>45440</v>
      </c>
      <c r="K1241" s="14" t="s">
        <v>4859</v>
      </c>
      <c r="L1241" s="16">
        <v>45439.59003472222</v>
      </c>
      <c r="M1241" s="16"/>
      <c r="N1241" s="16"/>
      <c r="O1241" s="14" t="s">
        <v>288</v>
      </c>
      <c r="P1241" s="14" t="s">
        <v>288</v>
      </c>
      <c r="Q1241" s="14" t="s">
        <v>288</v>
      </c>
      <c r="R1241" s="14" t="s">
        <v>288</v>
      </c>
      <c r="S1241" s="14" t="s">
        <v>288</v>
      </c>
      <c r="T1241" s="14" t="s">
        <v>17</v>
      </c>
      <c r="U1241" s="14" t="s">
        <v>18</v>
      </c>
      <c r="V1241" s="14" t="s">
        <v>6</v>
      </c>
      <c r="W1241" s="14" t="s">
        <v>120</v>
      </c>
      <c r="X1241" s="14" t="s">
        <v>1</v>
      </c>
      <c r="Y1241" s="14" t="s">
        <v>1</v>
      </c>
      <c r="Z1241" s="14" t="s">
        <v>121</v>
      </c>
      <c r="AA1241" s="14" t="s">
        <v>7</v>
      </c>
      <c r="AB1241" s="14" t="s">
        <v>4860</v>
      </c>
      <c r="AC1241" s="14" t="s">
        <v>8</v>
      </c>
      <c r="AD1241" s="14" t="s">
        <v>93</v>
      </c>
      <c r="AE1241" s="14" t="s">
        <v>5</v>
      </c>
      <c r="AF1241" s="14" t="s">
        <v>290</v>
      </c>
      <c r="AG1241" s="14" t="s">
        <v>291</v>
      </c>
      <c r="AH1241" s="14" t="s">
        <v>4861</v>
      </c>
      <c r="AI1241">
        <v>46652053</v>
      </c>
      <c r="AJ1241" s="16">
        <v>45439.59003472222</v>
      </c>
      <c r="AK1241">
        <v>1</v>
      </c>
      <c r="AL1241">
        <v>297.63</v>
      </c>
      <c r="AM1241">
        <v>53.57</v>
      </c>
      <c r="AN1241">
        <v>351.2</v>
      </c>
      <c r="AO1241" s="14" t="e">
        <f>VLOOKUP(PaquetesTramos_estados_1[[#This Row],[tienda_stock]],#REF!,2,0)</f>
        <v>#REF!</v>
      </c>
      <c r="AP1241" s="18">
        <v>1.0138888888888888</v>
      </c>
      <c r="AQ1241" s="19">
        <f>IF(PaquetesTramos_estados_1[[#This Row],[estado_paquete]]="Empaquetado","listo",PaquetesTramos_estados_1[[#This Row],[pagado]]+(PaquetesTramos_estados_1[[#This Row],[Lead Time]]-1))</f>
        <v>45439.60392361111</v>
      </c>
      <c r="AR1241" s="16" t="e">
        <f ca="1">IF(PaquetesTramos_estados_1[[#This Row],[estado_paquete]]="empaquetado","listo",TEXT((DAY(TODAY())-DAY(PaquetesTramos_estados_1[[#This Row],[pagado]])),"dd")&amp;" Dias")</f>
        <v>#VALUE!</v>
      </c>
      <c r="AS12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1" s="19" t="str">
        <f t="shared" si="19"/>
        <v>14:09</v>
      </c>
    </row>
    <row r="1242" spans="1:46" x14ac:dyDescent="0.25">
      <c r="A1242" s="14" t="s">
        <v>5498</v>
      </c>
      <c r="B1242" s="14" t="s">
        <v>17</v>
      </c>
      <c r="C1242" s="14" t="s">
        <v>156</v>
      </c>
      <c r="D1242" s="14" t="s">
        <v>46</v>
      </c>
      <c r="E1242" s="14" t="s">
        <v>157</v>
      </c>
      <c r="F1242" s="14" t="s">
        <v>158</v>
      </c>
      <c r="G1242" s="14" t="s">
        <v>35</v>
      </c>
      <c r="H1242" s="14" t="s">
        <v>288</v>
      </c>
      <c r="I1242" s="14" t="s">
        <v>288</v>
      </c>
      <c r="J1242" s="15">
        <v>45442</v>
      </c>
      <c r="K1242" s="14" t="s">
        <v>3923</v>
      </c>
      <c r="L1242" s="16">
        <v>45439.637175925927</v>
      </c>
      <c r="M1242" s="16"/>
      <c r="N1242" s="16"/>
      <c r="O1242" s="14" t="s">
        <v>288</v>
      </c>
      <c r="P1242" s="14" t="s">
        <v>288</v>
      </c>
      <c r="Q1242" s="14" t="s">
        <v>288</v>
      </c>
      <c r="R1242" s="14" t="s">
        <v>288</v>
      </c>
      <c r="S1242" s="14" t="s">
        <v>288</v>
      </c>
      <c r="T1242" s="14" t="s">
        <v>17</v>
      </c>
      <c r="U1242" s="14" t="s">
        <v>18</v>
      </c>
      <c r="V1242" s="14" t="s">
        <v>6</v>
      </c>
      <c r="W1242" s="14" t="s">
        <v>156</v>
      </c>
      <c r="X1242" s="14" t="s">
        <v>46</v>
      </c>
      <c r="Y1242" s="14" t="s">
        <v>157</v>
      </c>
      <c r="Z1242" s="14" t="s">
        <v>158</v>
      </c>
      <c r="AA1242" s="14" t="s">
        <v>56</v>
      </c>
      <c r="AB1242" s="14" t="s">
        <v>3924</v>
      </c>
      <c r="AC1242" s="14" t="s">
        <v>8</v>
      </c>
      <c r="AD1242" s="14" t="s">
        <v>32</v>
      </c>
      <c r="AE1242" s="14" t="s">
        <v>5</v>
      </c>
      <c r="AF1242" s="14" t="s">
        <v>290</v>
      </c>
      <c r="AG1242" s="14" t="s">
        <v>291</v>
      </c>
      <c r="AH1242" s="14" t="s">
        <v>3925</v>
      </c>
      <c r="AI1242">
        <v>40949401</v>
      </c>
      <c r="AJ1242" s="16">
        <v>45439.637175925927</v>
      </c>
      <c r="AK1242">
        <v>2</v>
      </c>
      <c r="AL1242">
        <v>111.61</v>
      </c>
      <c r="AM1242">
        <v>20.09</v>
      </c>
      <c r="AN1242">
        <v>131.69999999999999</v>
      </c>
      <c r="AO1242" s="14" t="e">
        <f>VLOOKUP(PaquetesTramos_estados_1[[#This Row],[tienda_stock]],#REF!,2,0)</f>
        <v>#REF!</v>
      </c>
      <c r="AP1242" s="18">
        <v>1.0138888888888888</v>
      </c>
      <c r="AQ1242" s="19">
        <f>IF(PaquetesTramos_estados_1[[#This Row],[estado_paquete]]="Empaquetado","listo",PaquetesTramos_estados_1[[#This Row],[pagado]]+(PaquetesTramos_estados_1[[#This Row],[Lead Time]]-1))</f>
        <v>45439.651064814818</v>
      </c>
      <c r="AR1242" s="16" t="e">
        <f ca="1">IF(PaquetesTramos_estados_1[[#This Row],[estado_paquete]]="empaquetado","listo",TEXT((DAY(TODAY())-DAY(PaquetesTramos_estados_1[[#This Row],[pagado]])),"dd")&amp;" Dias")</f>
        <v>#VALUE!</v>
      </c>
      <c r="AS12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2" s="19" t="str">
        <f t="shared" si="19"/>
        <v>15:17</v>
      </c>
    </row>
    <row r="1243" spans="1:46" x14ac:dyDescent="0.25">
      <c r="A1243" s="14" t="s">
        <v>4899</v>
      </c>
      <c r="B1243" s="14" t="s">
        <v>292</v>
      </c>
      <c r="C1243" s="14" t="s">
        <v>156</v>
      </c>
      <c r="D1243" s="14" t="s">
        <v>46</v>
      </c>
      <c r="E1243" s="14" t="s">
        <v>157</v>
      </c>
      <c r="F1243" s="14" t="s">
        <v>158</v>
      </c>
      <c r="G1243" s="14" t="s">
        <v>35</v>
      </c>
      <c r="H1243" s="14" t="s">
        <v>288</v>
      </c>
      <c r="I1243" s="14" t="s">
        <v>288</v>
      </c>
      <c r="J1243" s="15">
        <v>45443</v>
      </c>
      <c r="K1243" s="14" t="s">
        <v>1343</v>
      </c>
      <c r="L1243" s="16">
        <v>45439.619027777779</v>
      </c>
      <c r="M1243" s="16">
        <v>45439.731041666666</v>
      </c>
      <c r="N1243" s="16"/>
      <c r="O1243" s="14" t="s">
        <v>288</v>
      </c>
      <c r="P1243" s="14" t="s">
        <v>288</v>
      </c>
      <c r="Q1243" s="14" t="s">
        <v>288</v>
      </c>
      <c r="R1243" s="14" t="s">
        <v>288</v>
      </c>
      <c r="S1243" s="14" t="s">
        <v>288</v>
      </c>
      <c r="T1243" s="14" t="s">
        <v>292</v>
      </c>
      <c r="U1243" s="14" t="s">
        <v>14</v>
      </c>
      <c r="V1243" s="14" t="s">
        <v>6</v>
      </c>
      <c r="W1243" s="14" t="s">
        <v>156</v>
      </c>
      <c r="X1243" s="14" t="s">
        <v>46</v>
      </c>
      <c r="Y1243" s="14" t="s">
        <v>157</v>
      </c>
      <c r="Z1243" s="14" t="s">
        <v>158</v>
      </c>
      <c r="AA1243" s="14" t="s">
        <v>7</v>
      </c>
      <c r="AB1243" s="14" t="s">
        <v>1344</v>
      </c>
      <c r="AC1243" s="14" t="s">
        <v>8</v>
      </c>
      <c r="AD1243" s="14" t="s">
        <v>9</v>
      </c>
      <c r="AE1243" s="14" t="s">
        <v>156</v>
      </c>
      <c r="AF1243" s="14" t="s">
        <v>290</v>
      </c>
      <c r="AG1243" s="14" t="s">
        <v>291</v>
      </c>
      <c r="AH1243" s="14" t="s">
        <v>1345</v>
      </c>
      <c r="AI1243">
        <v>45135866</v>
      </c>
      <c r="AJ1243" s="16">
        <v>45439.619027777779</v>
      </c>
      <c r="AK1243">
        <v>2</v>
      </c>
      <c r="AL1243">
        <v>75.92</v>
      </c>
      <c r="AM1243">
        <v>13.68</v>
      </c>
      <c r="AN1243">
        <v>89.6</v>
      </c>
      <c r="AO1243" s="14" t="e">
        <f>VLOOKUP(PaquetesTramos_estados_1[[#This Row],[tienda_stock]],#REF!,2,0)</f>
        <v>#REF!</v>
      </c>
      <c r="AP1243" s="18">
        <v>1.0138888888888888</v>
      </c>
      <c r="AQ1243" s="19" t="str">
        <f>IF(PaquetesTramos_estados_1[[#This Row],[estado_paquete]]="Empaquetado","listo",PaquetesTramos_estados_1[[#This Row],[pagado]]+(PaquetesTramos_estados_1[[#This Row],[Lead Time]]-1))</f>
        <v>listo</v>
      </c>
      <c r="AR1243" s="16" t="str">
        <f ca="1">IF(PaquetesTramos_estados_1[[#This Row],[estado_paquete]]="empaquetado","listo",TEXT((DAY(TODAY())-DAY(PaquetesTramos_estados_1[[#This Row],[pagado]])),"dd")&amp;" Dias")</f>
        <v>listo</v>
      </c>
      <c r="AS1243" s="14" t="str">
        <f ca="1">IF(PaquetesTramos_estados_1[[#This Row],[estado_paquete]]="Empaquetado","listo",IF(NOW()&lt;PaquetesTramos_estados_1[[#This Row],[TimeLimite]],"Dentro de Tiempo","Fuera de Tiempo"))</f>
        <v>listo</v>
      </c>
      <c r="AT1243" s="19" t="str">
        <f t="shared" si="19"/>
        <v>14:51</v>
      </c>
    </row>
    <row r="1244" spans="1:46" x14ac:dyDescent="0.25">
      <c r="A1244" s="14" t="s">
        <v>5500</v>
      </c>
      <c r="B1244" s="14" t="s">
        <v>292</v>
      </c>
      <c r="C1244" s="14" t="s">
        <v>162</v>
      </c>
      <c r="D1244" s="14" t="s">
        <v>1</v>
      </c>
      <c r="E1244" s="14" t="s">
        <v>1</v>
      </c>
      <c r="F1244" s="14" t="s">
        <v>60</v>
      </c>
      <c r="G1244" s="14" t="s">
        <v>332</v>
      </c>
      <c r="H1244" s="14" t="s">
        <v>288</v>
      </c>
      <c r="I1244" s="14" t="s">
        <v>288</v>
      </c>
      <c r="J1244" s="15">
        <v>45441</v>
      </c>
      <c r="K1244" s="14" t="s">
        <v>3787</v>
      </c>
      <c r="L1244" s="16">
        <v>45439.518252314818</v>
      </c>
      <c r="M1244" s="16">
        <v>45439.708587962959</v>
      </c>
      <c r="N1244" s="16"/>
      <c r="O1244" s="14" t="s">
        <v>288</v>
      </c>
      <c r="P1244" s="14" t="s">
        <v>288</v>
      </c>
      <c r="Q1244" s="14" t="s">
        <v>288</v>
      </c>
      <c r="R1244" s="14" t="s">
        <v>288</v>
      </c>
      <c r="S1244" s="14" t="s">
        <v>288</v>
      </c>
      <c r="T1244" s="14" t="s">
        <v>292</v>
      </c>
      <c r="U1244" s="14" t="s">
        <v>36</v>
      </c>
      <c r="V1244" s="14" t="s">
        <v>6</v>
      </c>
      <c r="W1244" s="14" t="s">
        <v>162</v>
      </c>
      <c r="X1244" s="14" t="s">
        <v>1</v>
      </c>
      <c r="Y1244" s="14" t="s">
        <v>1</v>
      </c>
      <c r="Z1244" s="14" t="s">
        <v>60</v>
      </c>
      <c r="AA1244" s="14" t="s">
        <v>7</v>
      </c>
      <c r="AB1244" s="14" t="s">
        <v>3788</v>
      </c>
      <c r="AC1244" s="14" t="s">
        <v>8</v>
      </c>
      <c r="AD1244" s="14" t="s">
        <v>27</v>
      </c>
      <c r="AE1244" s="14" t="s">
        <v>5</v>
      </c>
      <c r="AF1244" s="14" t="s">
        <v>290</v>
      </c>
      <c r="AG1244" s="14" t="s">
        <v>291</v>
      </c>
      <c r="AH1244" s="14" t="s">
        <v>3789</v>
      </c>
      <c r="AI1244">
        <v>70665792</v>
      </c>
      <c r="AJ1244" s="16">
        <v>45439.518252314818</v>
      </c>
      <c r="AK1244">
        <v>2</v>
      </c>
      <c r="AL1244">
        <v>77.709999999999994</v>
      </c>
      <c r="AM1244">
        <v>13.99</v>
      </c>
      <c r="AN1244">
        <v>91.7</v>
      </c>
      <c r="AO1244" s="14" t="e">
        <f>VLOOKUP(PaquetesTramos_estados_1[[#This Row],[tienda_stock]],#REF!,2,0)</f>
        <v>#REF!</v>
      </c>
      <c r="AP1244" s="18">
        <v>1.0138888888888888</v>
      </c>
      <c r="AQ1244" s="19" t="str">
        <f>IF(PaquetesTramos_estados_1[[#This Row],[estado_paquete]]="Empaquetado","listo",PaquetesTramos_estados_1[[#This Row],[pagado]]+(PaquetesTramos_estados_1[[#This Row],[Lead Time]]-1))</f>
        <v>listo</v>
      </c>
      <c r="AR1244" s="16" t="str">
        <f ca="1">IF(PaquetesTramos_estados_1[[#This Row],[estado_paquete]]="empaquetado","listo",TEXT((DAY(TODAY())-DAY(PaquetesTramos_estados_1[[#This Row],[pagado]])),"dd")&amp;" Dias")</f>
        <v>listo</v>
      </c>
      <c r="AS1244" s="14" t="str">
        <f ca="1">IF(PaquetesTramos_estados_1[[#This Row],[estado_paquete]]="Empaquetado","listo",IF(NOW()&lt;PaquetesTramos_estados_1[[#This Row],[TimeLimite]],"Dentro de Tiempo","Fuera de Tiempo"))</f>
        <v>listo</v>
      </c>
      <c r="AT1244" s="19" t="str">
        <f t="shared" si="19"/>
        <v>12:26</v>
      </c>
    </row>
    <row r="1245" spans="1:46" x14ac:dyDescent="0.25">
      <c r="A1245" s="14" t="s">
        <v>5499</v>
      </c>
      <c r="B1245" s="14" t="s">
        <v>17</v>
      </c>
      <c r="C1245" s="14" t="s">
        <v>288</v>
      </c>
      <c r="D1245" s="14" t="s">
        <v>91</v>
      </c>
      <c r="E1245" s="14" t="s">
        <v>91</v>
      </c>
      <c r="F1245" s="14" t="s">
        <v>320</v>
      </c>
      <c r="G1245" s="14" t="s">
        <v>30</v>
      </c>
      <c r="H1245" s="14" t="s">
        <v>288</v>
      </c>
      <c r="I1245" s="14" t="s">
        <v>288</v>
      </c>
      <c r="J1245" s="15">
        <v>45440</v>
      </c>
      <c r="K1245" s="14" t="s">
        <v>2451</v>
      </c>
      <c r="L1245" s="16">
        <v>45438.882939814815</v>
      </c>
      <c r="M1245" s="16"/>
      <c r="N1245" s="16"/>
      <c r="O1245" s="14" t="s">
        <v>288</v>
      </c>
      <c r="P1245" s="14" t="s">
        <v>288</v>
      </c>
      <c r="Q1245" s="14" t="s">
        <v>288</v>
      </c>
      <c r="R1245" s="14" t="s">
        <v>288</v>
      </c>
      <c r="S1245" s="14" t="s">
        <v>288</v>
      </c>
      <c r="T1245" s="14" t="s">
        <v>17</v>
      </c>
      <c r="U1245" s="14" t="s">
        <v>18</v>
      </c>
      <c r="V1245" s="14" t="s">
        <v>87</v>
      </c>
      <c r="W1245" s="14" t="s">
        <v>288</v>
      </c>
      <c r="X1245" s="14" t="s">
        <v>288</v>
      </c>
      <c r="Y1245" s="14" t="s">
        <v>288</v>
      </c>
      <c r="Z1245" s="14" t="s">
        <v>288</v>
      </c>
      <c r="AA1245" s="14" t="s">
        <v>56</v>
      </c>
      <c r="AB1245" s="14" t="s">
        <v>2344</v>
      </c>
      <c r="AC1245" s="14" t="s">
        <v>8</v>
      </c>
      <c r="AD1245" s="14" t="s">
        <v>93</v>
      </c>
      <c r="AE1245" s="14" t="s">
        <v>5</v>
      </c>
      <c r="AF1245" s="14" t="s">
        <v>290</v>
      </c>
      <c r="AG1245" s="14" t="s">
        <v>291</v>
      </c>
      <c r="AH1245" s="14" t="s">
        <v>2345</v>
      </c>
      <c r="AI1245">
        <v>77013365</v>
      </c>
      <c r="AJ1245" s="16">
        <v>45438.882939814815</v>
      </c>
      <c r="AK1245">
        <v>4</v>
      </c>
      <c r="AL1245">
        <v>572.71</v>
      </c>
      <c r="AM1245">
        <v>103.09</v>
      </c>
      <c r="AN1245">
        <v>675.8</v>
      </c>
      <c r="AO1245" s="14" t="e">
        <f>VLOOKUP(PaquetesTramos_estados_1[[#This Row],[tienda_stock]],#REF!,2,0)</f>
        <v>#REF!</v>
      </c>
      <c r="AP1245" s="18">
        <v>1.0138888888888888</v>
      </c>
      <c r="AQ1245" s="19">
        <f>IF(PaquetesTramos_estados_1[[#This Row],[estado_paquete]]="Empaquetado","listo",PaquetesTramos_estados_1[[#This Row],[pagado]]+(PaquetesTramos_estados_1[[#This Row],[Lead Time]]-1))</f>
        <v>45438.896828703706</v>
      </c>
      <c r="AR1245" s="16" t="e">
        <f ca="1">IF(PaquetesTramos_estados_1[[#This Row],[estado_paquete]]="empaquetado","listo",TEXT((DAY(TODAY())-DAY(PaquetesTramos_estados_1[[#This Row],[pagado]])),"dd")&amp;" Dias")</f>
        <v>#VALUE!</v>
      </c>
      <c r="AS12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5" s="19" t="str">
        <f t="shared" si="19"/>
        <v>21:11</v>
      </c>
    </row>
    <row r="1246" spans="1:46" x14ac:dyDescent="0.25">
      <c r="A1246" s="14" t="s">
        <v>4864</v>
      </c>
      <c r="B1246" s="14" t="s">
        <v>17</v>
      </c>
      <c r="C1246" s="14" t="s">
        <v>288</v>
      </c>
      <c r="D1246" s="14" t="s">
        <v>81</v>
      </c>
      <c r="E1246" s="14" t="s">
        <v>82</v>
      </c>
      <c r="F1246" s="14" t="s">
        <v>82</v>
      </c>
      <c r="G1246" s="14" t="s">
        <v>30</v>
      </c>
      <c r="H1246" s="14" t="s">
        <v>288</v>
      </c>
      <c r="I1246" s="14" t="s">
        <v>288</v>
      </c>
      <c r="J1246" s="15">
        <v>45441</v>
      </c>
      <c r="K1246" s="14" t="s">
        <v>1608</v>
      </c>
      <c r="L1246" s="16">
        <v>45439.614247685182</v>
      </c>
      <c r="M1246" s="16"/>
      <c r="N1246" s="16"/>
      <c r="O1246" s="14" t="s">
        <v>288</v>
      </c>
      <c r="P1246" s="14" t="s">
        <v>288</v>
      </c>
      <c r="Q1246" s="14" t="s">
        <v>288</v>
      </c>
      <c r="R1246" s="14" t="s">
        <v>288</v>
      </c>
      <c r="S1246" s="14" t="s">
        <v>288</v>
      </c>
      <c r="T1246" s="14" t="s">
        <v>17</v>
      </c>
      <c r="U1246" s="14" t="s">
        <v>18</v>
      </c>
      <c r="V1246" s="14" t="s">
        <v>87</v>
      </c>
      <c r="W1246" s="14" t="s">
        <v>288</v>
      </c>
      <c r="X1246" s="14" t="s">
        <v>288</v>
      </c>
      <c r="Y1246" s="14" t="s">
        <v>288</v>
      </c>
      <c r="Z1246" s="14" t="s">
        <v>288</v>
      </c>
      <c r="AA1246" s="14" t="s">
        <v>7</v>
      </c>
      <c r="AB1246" s="14" t="s">
        <v>1609</v>
      </c>
      <c r="AC1246" s="14" t="s">
        <v>8</v>
      </c>
      <c r="AD1246" s="14" t="s">
        <v>32</v>
      </c>
      <c r="AE1246" s="14" t="s">
        <v>5</v>
      </c>
      <c r="AF1246" s="14" t="s">
        <v>290</v>
      </c>
      <c r="AG1246" s="14" t="s">
        <v>291</v>
      </c>
      <c r="AH1246" s="14" t="s">
        <v>1610</v>
      </c>
      <c r="AI1246">
        <v>32836141</v>
      </c>
      <c r="AJ1246" s="16">
        <v>45439.614247685182</v>
      </c>
      <c r="AK1246">
        <v>1</v>
      </c>
      <c r="AL1246">
        <v>338.39</v>
      </c>
      <c r="AM1246">
        <v>60.91</v>
      </c>
      <c r="AN1246">
        <v>399.3</v>
      </c>
      <c r="AO1246" s="14" t="e">
        <f>VLOOKUP(PaquetesTramos_estados_1[[#This Row],[tienda_stock]],#REF!,2,0)</f>
        <v>#REF!</v>
      </c>
      <c r="AP1246" s="18">
        <v>1.0138888888888888</v>
      </c>
      <c r="AQ1246" s="19">
        <f>IF(PaquetesTramos_estados_1[[#This Row],[estado_paquete]]="Empaquetado","listo",PaquetesTramos_estados_1[[#This Row],[pagado]]+(PaquetesTramos_estados_1[[#This Row],[Lead Time]]-1))</f>
        <v>45439.628136574072</v>
      </c>
      <c r="AR1246" s="16" t="e">
        <f ca="1">IF(PaquetesTramos_estados_1[[#This Row],[estado_paquete]]="empaquetado","listo",TEXT((DAY(TODAY())-DAY(PaquetesTramos_estados_1[[#This Row],[pagado]])),"dd")&amp;" Dias")</f>
        <v>#VALUE!</v>
      </c>
      <c r="AS12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6" s="19" t="str">
        <f t="shared" si="19"/>
        <v>14:44</v>
      </c>
    </row>
    <row r="1247" spans="1:46" x14ac:dyDescent="0.25">
      <c r="A1247" s="14" t="s">
        <v>4870</v>
      </c>
      <c r="B1247" s="14" t="s">
        <v>17</v>
      </c>
      <c r="C1247" s="14" t="s">
        <v>2996</v>
      </c>
      <c r="D1247" s="14" t="s">
        <v>1</v>
      </c>
      <c r="E1247" s="14" t="s">
        <v>1</v>
      </c>
      <c r="F1247" s="14" t="s">
        <v>94</v>
      </c>
      <c r="G1247" s="14" t="s">
        <v>437</v>
      </c>
      <c r="H1247" s="14" t="s">
        <v>288</v>
      </c>
      <c r="I1247" s="14" t="s">
        <v>288</v>
      </c>
      <c r="J1247" s="15">
        <v>45440</v>
      </c>
      <c r="K1247" s="14" t="s">
        <v>3087</v>
      </c>
      <c r="L1247" s="16">
        <v>45439.570891203701</v>
      </c>
      <c r="M1247" s="16"/>
      <c r="N1247" s="16"/>
      <c r="O1247" s="14" t="s">
        <v>288</v>
      </c>
      <c r="P1247" s="14" t="s">
        <v>288</v>
      </c>
      <c r="Q1247" s="14" t="s">
        <v>288</v>
      </c>
      <c r="R1247" s="14" t="s">
        <v>288</v>
      </c>
      <c r="S1247" s="14" t="s">
        <v>288</v>
      </c>
      <c r="T1247" s="14" t="s">
        <v>17</v>
      </c>
      <c r="U1247" s="14" t="s">
        <v>18</v>
      </c>
      <c r="V1247" s="14" t="s">
        <v>6</v>
      </c>
      <c r="W1247" s="14" t="s">
        <v>2996</v>
      </c>
      <c r="X1247" s="14" t="s">
        <v>1</v>
      </c>
      <c r="Y1247" s="14" t="s">
        <v>1</v>
      </c>
      <c r="Z1247" s="14" t="s">
        <v>94</v>
      </c>
      <c r="AA1247" s="14" t="s">
        <v>56</v>
      </c>
      <c r="AB1247" s="14" t="s">
        <v>2998</v>
      </c>
      <c r="AC1247" s="14" t="s">
        <v>8</v>
      </c>
      <c r="AD1247" s="14" t="s">
        <v>27</v>
      </c>
      <c r="AE1247" s="14" t="s">
        <v>5</v>
      </c>
      <c r="AF1247" s="14" t="s">
        <v>290</v>
      </c>
      <c r="AG1247" s="14" t="s">
        <v>291</v>
      </c>
      <c r="AH1247" s="14" t="s">
        <v>2999</v>
      </c>
      <c r="AI1247">
        <v>48096027</v>
      </c>
      <c r="AJ1247" s="16">
        <v>45439.570891203701</v>
      </c>
      <c r="AK1247">
        <v>5</v>
      </c>
      <c r="AL1247">
        <v>324.57</v>
      </c>
      <c r="AM1247">
        <v>58.43</v>
      </c>
      <c r="AN1247">
        <v>383</v>
      </c>
      <c r="AO1247" s="14" t="e">
        <f>VLOOKUP(PaquetesTramos_estados_1[[#This Row],[tienda_stock]],#REF!,2,0)</f>
        <v>#REF!</v>
      </c>
      <c r="AP1247" s="18">
        <v>1.0138888888888888</v>
      </c>
      <c r="AQ1247" s="19">
        <f>IF(PaquetesTramos_estados_1[[#This Row],[estado_paquete]]="Empaquetado","listo",PaquetesTramos_estados_1[[#This Row],[pagado]]+(PaquetesTramos_estados_1[[#This Row],[Lead Time]]-1))</f>
        <v>45439.584780092591</v>
      </c>
      <c r="AR1247" s="16" t="e">
        <f ca="1">IF(PaquetesTramos_estados_1[[#This Row],[estado_paquete]]="empaquetado","listo",TEXT((DAY(TODAY())-DAY(PaquetesTramos_estados_1[[#This Row],[pagado]])),"dd")&amp;" Dias")</f>
        <v>#VALUE!</v>
      </c>
      <c r="AS12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7" s="19" t="str">
        <f t="shared" si="19"/>
        <v>13:42</v>
      </c>
    </row>
    <row r="1248" spans="1:46" x14ac:dyDescent="0.25">
      <c r="A1248" s="14" t="s">
        <v>5473</v>
      </c>
      <c r="B1248" s="14" t="s">
        <v>17</v>
      </c>
      <c r="C1248" s="14" t="s">
        <v>288</v>
      </c>
      <c r="D1248" s="14" t="s">
        <v>1</v>
      </c>
      <c r="E1248" s="14" t="s">
        <v>1</v>
      </c>
      <c r="F1248" s="14" t="s">
        <v>152</v>
      </c>
      <c r="G1248" s="14" t="s">
        <v>89</v>
      </c>
      <c r="H1248" s="14" t="s">
        <v>288</v>
      </c>
      <c r="I1248" s="14" t="s">
        <v>288</v>
      </c>
      <c r="J1248" s="15">
        <v>45440</v>
      </c>
      <c r="K1248" s="14" t="s">
        <v>976</v>
      </c>
      <c r="L1248" s="16">
        <v>45439.793668981481</v>
      </c>
      <c r="M1248" s="16"/>
      <c r="N1248" s="16"/>
      <c r="O1248" s="14" t="s">
        <v>288</v>
      </c>
      <c r="P1248" s="14" t="s">
        <v>288</v>
      </c>
      <c r="Q1248" s="14" t="s">
        <v>288</v>
      </c>
      <c r="R1248" s="14" t="s">
        <v>288</v>
      </c>
      <c r="S1248" s="14" t="s">
        <v>288</v>
      </c>
      <c r="T1248" s="14" t="s">
        <v>17</v>
      </c>
      <c r="U1248" s="14" t="s">
        <v>18</v>
      </c>
      <c r="V1248" s="14" t="s">
        <v>87</v>
      </c>
      <c r="W1248" s="14" t="s">
        <v>288</v>
      </c>
      <c r="X1248" s="14" t="s">
        <v>288</v>
      </c>
      <c r="Y1248" s="14" t="s">
        <v>288</v>
      </c>
      <c r="Z1248" s="14" t="s">
        <v>288</v>
      </c>
      <c r="AA1248" s="14" t="s">
        <v>56</v>
      </c>
      <c r="AB1248" s="14" t="s">
        <v>977</v>
      </c>
      <c r="AC1248" s="14" t="s">
        <v>8</v>
      </c>
      <c r="AD1248" s="14" t="s">
        <v>32</v>
      </c>
      <c r="AE1248" s="14" t="s">
        <v>5</v>
      </c>
      <c r="AF1248" s="14" t="s">
        <v>290</v>
      </c>
      <c r="AG1248" s="14" t="s">
        <v>291</v>
      </c>
      <c r="AH1248" s="14" t="s">
        <v>978</v>
      </c>
      <c r="AI1248">
        <v>73658589</v>
      </c>
      <c r="AJ1248" s="16">
        <v>45439.793668981481</v>
      </c>
      <c r="AK1248">
        <v>2</v>
      </c>
      <c r="AL1248">
        <v>125.51</v>
      </c>
      <c r="AM1248">
        <v>22.59</v>
      </c>
      <c r="AN1248">
        <v>148.1</v>
      </c>
      <c r="AO1248" s="14" t="e">
        <f>VLOOKUP(PaquetesTramos_estados_1[[#This Row],[tienda_stock]],#REF!,2,0)</f>
        <v>#REF!</v>
      </c>
      <c r="AP1248" s="18">
        <v>1.0138888888888888</v>
      </c>
      <c r="AQ1248" s="19">
        <f>IF(PaquetesTramos_estados_1[[#This Row],[estado_paquete]]="Empaquetado","listo",PaquetesTramos_estados_1[[#This Row],[pagado]]+(PaquetesTramos_estados_1[[#This Row],[Lead Time]]-1))</f>
        <v>45439.807557870372</v>
      </c>
      <c r="AR1248" s="16" t="e">
        <f ca="1">IF(PaquetesTramos_estados_1[[#This Row],[estado_paquete]]="empaquetado","listo",TEXT((DAY(TODAY())-DAY(PaquetesTramos_estados_1[[#This Row],[pagado]])),"dd")&amp;" Dias")</f>
        <v>#VALUE!</v>
      </c>
      <c r="AS124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8" s="19" t="str">
        <f t="shared" si="19"/>
        <v>19:02</v>
      </c>
    </row>
    <row r="1249" spans="1:46" x14ac:dyDescent="0.25">
      <c r="A1249" s="14" t="s">
        <v>4902</v>
      </c>
      <c r="B1249" s="14" t="s">
        <v>17</v>
      </c>
      <c r="C1249" s="14" t="s">
        <v>156</v>
      </c>
      <c r="D1249" s="14" t="s">
        <v>46</v>
      </c>
      <c r="E1249" s="14" t="s">
        <v>157</v>
      </c>
      <c r="F1249" s="14" t="s">
        <v>158</v>
      </c>
      <c r="G1249" s="14" t="s">
        <v>35</v>
      </c>
      <c r="H1249" s="14" t="s">
        <v>288</v>
      </c>
      <c r="I1249" s="14" t="s">
        <v>288</v>
      </c>
      <c r="J1249" s="15">
        <v>45442</v>
      </c>
      <c r="K1249" s="14" t="s">
        <v>3252</v>
      </c>
      <c r="L1249" s="16">
        <v>45439.666990740741</v>
      </c>
      <c r="M1249" s="16"/>
      <c r="N1249" s="16"/>
      <c r="O1249" s="14" t="s">
        <v>288</v>
      </c>
      <c r="P1249" s="14" t="s">
        <v>288</v>
      </c>
      <c r="Q1249" s="14" t="s">
        <v>288</v>
      </c>
      <c r="R1249" s="14" t="s">
        <v>288</v>
      </c>
      <c r="S1249" s="14" t="s">
        <v>288</v>
      </c>
      <c r="T1249" s="14" t="s">
        <v>17</v>
      </c>
      <c r="U1249" s="14" t="s">
        <v>18</v>
      </c>
      <c r="V1249" s="14" t="s">
        <v>6</v>
      </c>
      <c r="W1249" s="14" t="s">
        <v>156</v>
      </c>
      <c r="X1249" s="14" t="s">
        <v>46</v>
      </c>
      <c r="Y1249" s="14" t="s">
        <v>157</v>
      </c>
      <c r="Z1249" s="14" t="s">
        <v>158</v>
      </c>
      <c r="AA1249" s="14" t="s">
        <v>56</v>
      </c>
      <c r="AB1249" s="14" t="s">
        <v>3253</v>
      </c>
      <c r="AC1249" s="14" t="s">
        <v>8</v>
      </c>
      <c r="AD1249" s="14" t="s">
        <v>10</v>
      </c>
      <c r="AE1249" s="14" t="s">
        <v>156</v>
      </c>
      <c r="AF1249" s="14" t="s">
        <v>290</v>
      </c>
      <c r="AG1249" s="14" t="s">
        <v>291</v>
      </c>
      <c r="AH1249" s="14" t="s">
        <v>3254</v>
      </c>
      <c r="AI1249">
        <v>76311797</v>
      </c>
      <c r="AJ1249" s="16">
        <v>45439.666990740741</v>
      </c>
      <c r="AK1249">
        <v>2</v>
      </c>
      <c r="AL1249">
        <v>278.3</v>
      </c>
      <c r="AM1249">
        <v>50.1</v>
      </c>
      <c r="AN1249">
        <v>328.4</v>
      </c>
      <c r="AO1249" s="14" t="e">
        <f>VLOOKUP(PaquetesTramos_estados_1[[#This Row],[tienda_stock]],#REF!,2,0)</f>
        <v>#REF!</v>
      </c>
      <c r="AP1249" s="18">
        <v>1.0138888888888888</v>
      </c>
      <c r="AQ1249" s="19">
        <f>IF(PaquetesTramos_estados_1[[#This Row],[estado_paquete]]="Empaquetado","listo",PaquetesTramos_estados_1[[#This Row],[pagado]]+(PaquetesTramos_estados_1[[#This Row],[Lead Time]]-1))</f>
        <v>45439.680879629632</v>
      </c>
      <c r="AR1249" s="16" t="e">
        <f ca="1">IF(PaquetesTramos_estados_1[[#This Row],[estado_paquete]]="empaquetado","listo",TEXT((DAY(TODAY())-DAY(PaquetesTramos_estados_1[[#This Row],[pagado]])),"dd")&amp;" Dias")</f>
        <v>#VALUE!</v>
      </c>
      <c r="AS12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49" s="19" t="str">
        <f t="shared" si="19"/>
        <v>16:00</v>
      </c>
    </row>
    <row r="1250" spans="1:46" x14ac:dyDescent="0.25">
      <c r="A1250" s="14" t="s">
        <v>5503</v>
      </c>
      <c r="B1250" s="14" t="s">
        <v>292</v>
      </c>
      <c r="C1250" s="14" t="s">
        <v>161</v>
      </c>
      <c r="D1250" s="14" t="s">
        <v>1</v>
      </c>
      <c r="E1250" s="14" t="s">
        <v>1</v>
      </c>
      <c r="F1250" s="14" t="s">
        <v>1</v>
      </c>
      <c r="G1250" s="14" t="s">
        <v>332</v>
      </c>
      <c r="H1250" s="14" t="s">
        <v>288</v>
      </c>
      <c r="I1250" s="14" t="s">
        <v>288</v>
      </c>
      <c r="J1250" s="15">
        <v>45441</v>
      </c>
      <c r="K1250" s="14" t="s">
        <v>1556</v>
      </c>
      <c r="L1250" s="16">
        <v>45439.924942129626</v>
      </c>
      <c r="M1250" s="16">
        <v>45439.963599537034</v>
      </c>
      <c r="N1250" s="16"/>
      <c r="O1250" s="14" t="s">
        <v>288</v>
      </c>
      <c r="P1250" s="14" t="s">
        <v>288</v>
      </c>
      <c r="Q1250" s="14" t="s">
        <v>288</v>
      </c>
      <c r="R1250" s="14" t="s">
        <v>288</v>
      </c>
      <c r="S1250" s="14" t="s">
        <v>288</v>
      </c>
      <c r="T1250" s="14" t="s">
        <v>292</v>
      </c>
      <c r="U1250" s="14" t="s">
        <v>38</v>
      </c>
      <c r="V1250" s="14" t="s">
        <v>6</v>
      </c>
      <c r="W1250" s="14" t="s">
        <v>161</v>
      </c>
      <c r="X1250" s="14" t="s">
        <v>1</v>
      </c>
      <c r="Y1250" s="14" t="s">
        <v>1</v>
      </c>
      <c r="Z1250" s="14" t="s">
        <v>1</v>
      </c>
      <c r="AA1250" s="14" t="s">
        <v>7</v>
      </c>
      <c r="AB1250" s="14" t="s">
        <v>1557</v>
      </c>
      <c r="AC1250" s="14" t="s">
        <v>8</v>
      </c>
      <c r="AD1250" s="14" t="s">
        <v>27</v>
      </c>
      <c r="AE1250" s="14" t="s">
        <v>5</v>
      </c>
      <c r="AF1250" s="14" t="s">
        <v>290</v>
      </c>
      <c r="AG1250" s="14" t="s">
        <v>291</v>
      </c>
      <c r="AH1250" s="14" t="s">
        <v>1558</v>
      </c>
      <c r="AI1250">
        <v>72232448</v>
      </c>
      <c r="AJ1250" s="16">
        <v>45439.924942129626</v>
      </c>
      <c r="AK1250">
        <v>2</v>
      </c>
      <c r="AL1250">
        <v>75.08</v>
      </c>
      <c r="AM1250">
        <v>13.52</v>
      </c>
      <c r="AN1250">
        <v>88.6</v>
      </c>
      <c r="AO1250" s="14" t="e">
        <f>VLOOKUP(PaquetesTramos_estados_1[[#This Row],[tienda_stock]],#REF!,2,0)</f>
        <v>#REF!</v>
      </c>
      <c r="AP1250" s="18">
        <v>1.0138888888888888</v>
      </c>
      <c r="AQ1250" s="19" t="str">
        <f>IF(PaquetesTramos_estados_1[[#This Row],[estado_paquete]]="Empaquetado","listo",PaquetesTramos_estados_1[[#This Row],[pagado]]+(PaquetesTramos_estados_1[[#This Row],[Lead Time]]-1))</f>
        <v>listo</v>
      </c>
      <c r="AR1250" s="16" t="str">
        <f ca="1">IF(PaquetesTramos_estados_1[[#This Row],[estado_paquete]]="empaquetado","listo",TEXT((DAY(TODAY())-DAY(PaquetesTramos_estados_1[[#This Row],[pagado]])),"dd")&amp;" Dias")</f>
        <v>listo</v>
      </c>
      <c r="AS1250" s="14" t="str">
        <f ca="1">IF(PaquetesTramos_estados_1[[#This Row],[estado_paquete]]="Empaquetado","listo",IF(NOW()&lt;PaquetesTramos_estados_1[[#This Row],[TimeLimite]],"Dentro de Tiempo","Fuera de Tiempo"))</f>
        <v>listo</v>
      </c>
      <c r="AT1250" s="19" t="str">
        <f t="shared" si="19"/>
        <v>22:11</v>
      </c>
    </row>
    <row r="1251" spans="1:46" x14ac:dyDescent="0.25">
      <c r="A1251" s="14" t="s">
        <v>4863</v>
      </c>
      <c r="B1251" s="14" t="s">
        <v>292</v>
      </c>
      <c r="C1251" s="14" t="s">
        <v>177</v>
      </c>
      <c r="D1251" s="14" t="s">
        <v>1</v>
      </c>
      <c r="E1251" s="14" t="s">
        <v>1</v>
      </c>
      <c r="F1251" s="14" t="s">
        <v>94</v>
      </c>
      <c r="G1251" s="14" t="s">
        <v>437</v>
      </c>
      <c r="H1251" s="14" t="s">
        <v>288</v>
      </c>
      <c r="I1251" s="14" t="s">
        <v>288</v>
      </c>
      <c r="J1251" s="15">
        <v>45441</v>
      </c>
      <c r="K1251" s="14" t="s">
        <v>4132</v>
      </c>
      <c r="L1251" s="16">
        <v>45439.694907407407</v>
      </c>
      <c r="M1251" s="16">
        <v>45439.760381944441</v>
      </c>
      <c r="N1251" s="16"/>
      <c r="O1251" s="14" t="s">
        <v>288</v>
      </c>
      <c r="P1251" s="14" t="s">
        <v>288</v>
      </c>
      <c r="Q1251" s="14" t="s">
        <v>288</v>
      </c>
      <c r="R1251" s="14" t="s">
        <v>288</v>
      </c>
      <c r="S1251" s="14" t="s">
        <v>288</v>
      </c>
      <c r="T1251" s="14" t="s">
        <v>292</v>
      </c>
      <c r="U1251" s="14" t="s">
        <v>182</v>
      </c>
      <c r="V1251" s="14" t="s">
        <v>6</v>
      </c>
      <c r="W1251" s="14" t="s">
        <v>177</v>
      </c>
      <c r="X1251" s="14" t="s">
        <v>1</v>
      </c>
      <c r="Y1251" s="14" t="s">
        <v>1</v>
      </c>
      <c r="Z1251" s="14" t="s">
        <v>94</v>
      </c>
      <c r="AA1251" s="14" t="s">
        <v>7</v>
      </c>
      <c r="AB1251" s="14" t="s">
        <v>4133</v>
      </c>
      <c r="AC1251" s="14" t="s">
        <v>8</v>
      </c>
      <c r="AD1251" s="14" t="s">
        <v>27</v>
      </c>
      <c r="AE1251" s="14" t="s">
        <v>5</v>
      </c>
      <c r="AF1251" s="14" t="s">
        <v>290</v>
      </c>
      <c r="AG1251" s="14" t="s">
        <v>291</v>
      </c>
      <c r="AH1251" s="14" t="s">
        <v>4134</v>
      </c>
      <c r="AI1251">
        <v>41685468</v>
      </c>
      <c r="AJ1251" s="16">
        <v>45439.694907407407</v>
      </c>
      <c r="AK1251">
        <v>2</v>
      </c>
      <c r="AL1251">
        <v>79.319999999999993</v>
      </c>
      <c r="AM1251">
        <v>14.28</v>
      </c>
      <c r="AN1251">
        <v>93.6</v>
      </c>
      <c r="AO1251" s="14" t="e">
        <f>VLOOKUP(PaquetesTramos_estados_1[[#This Row],[tienda_stock]],#REF!,2,0)</f>
        <v>#REF!</v>
      </c>
      <c r="AP1251" s="18">
        <v>1.0138888888888888</v>
      </c>
      <c r="AQ1251" s="19" t="str">
        <f>IF(PaquetesTramos_estados_1[[#This Row],[estado_paquete]]="Empaquetado","listo",PaquetesTramos_estados_1[[#This Row],[pagado]]+(PaquetesTramos_estados_1[[#This Row],[Lead Time]]-1))</f>
        <v>listo</v>
      </c>
      <c r="AR1251" s="16" t="str">
        <f ca="1">IF(PaquetesTramos_estados_1[[#This Row],[estado_paquete]]="empaquetado","listo",TEXT((DAY(TODAY())-DAY(PaquetesTramos_estados_1[[#This Row],[pagado]])),"dd")&amp;" Dias")</f>
        <v>listo</v>
      </c>
      <c r="AS1251" s="14" t="str">
        <f ca="1">IF(PaquetesTramos_estados_1[[#This Row],[estado_paquete]]="Empaquetado","listo",IF(NOW()&lt;PaquetesTramos_estados_1[[#This Row],[TimeLimite]],"Dentro de Tiempo","Fuera de Tiempo"))</f>
        <v>listo</v>
      </c>
      <c r="AT1251" s="19" t="str">
        <f t="shared" si="19"/>
        <v>16:40</v>
      </c>
    </row>
    <row r="1252" spans="1:46" x14ac:dyDescent="0.25">
      <c r="A1252" s="14" t="s">
        <v>5474</v>
      </c>
      <c r="B1252" s="14" t="s">
        <v>17</v>
      </c>
      <c r="C1252" s="14" t="s">
        <v>34</v>
      </c>
      <c r="D1252" s="14" t="s">
        <v>64</v>
      </c>
      <c r="E1252" s="14" t="s">
        <v>112</v>
      </c>
      <c r="F1252" s="14" t="s">
        <v>112</v>
      </c>
      <c r="G1252" s="14" t="s">
        <v>35</v>
      </c>
      <c r="H1252" s="14" t="s">
        <v>288</v>
      </c>
      <c r="I1252" s="14" t="s">
        <v>288</v>
      </c>
      <c r="J1252" s="15">
        <v>45443</v>
      </c>
      <c r="K1252" s="14" t="s">
        <v>2595</v>
      </c>
      <c r="L1252" s="16">
        <v>45439.4690162037</v>
      </c>
      <c r="M1252" s="16"/>
      <c r="N1252" s="16"/>
      <c r="O1252" s="14" t="s">
        <v>288</v>
      </c>
      <c r="P1252" s="14" t="s">
        <v>288</v>
      </c>
      <c r="Q1252" s="14" t="s">
        <v>288</v>
      </c>
      <c r="R1252" s="14" t="s">
        <v>288</v>
      </c>
      <c r="S1252" s="14" t="s">
        <v>288</v>
      </c>
      <c r="T1252" s="14" t="s">
        <v>17</v>
      </c>
      <c r="U1252" s="14" t="s">
        <v>18</v>
      </c>
      <c r="V1252" s="14" t="s">
        <v>6</v>
      </c>
      <c r="W1252" s="14" t="s">
        <v>34</v>
      </c>
      <c r="X1252" s="14" t="s">
        <v>64</v>
      </c>
      <c r="Y1252" s="14" t="s">
        <v>112</v>
      </c>
      <c r="Z1252" s="14" t="s">
        <v>112</v>
      </c>
      <c r="AA1252" s="14" t="s">
        <v>7</v>
      </c>
      <c r="AB1252" s="14" t="s">
        <v>2596</v>
      </c>
      <c r="AC1252" s="14" t="s">
        <v>8</v>
      </c>
      <c r="AD1252" s="14" t="s">
        <v>10</v>
      </c>
      <c r="AE1252" s="14" t="s">
        <v>24</v>
      </c>
      <c r="AF1252" s="14" t="s">
        <v>290</v>
      </c>
      <c r="AG1252" s="14" t="s">
        <v>291</v>
      </c>
      <c r="AH1252" s="14" t="s">
        <v>2597</v>
      </c>
      <c r="AI1252">
        <v>32131294</v>
      </c>
      <c r="AJ1252" s="16">
        <v>45439.4690162037</v>
      </c>
      <c r="AK1252">
        <v>1</v>
      </c>
      <c r="AL1252">
        <v>140</v>
      </c>
      <c r="AM1252">
        <v>25.2</v>
      </c>
      <c r="AN1252">
        <v>165.2</v>
      </c>
      <c r="AO1252" s="14" t="e">
        <f>VLOOKUP(PaquetesTramos_estados_1[[#This Row],[tienda_stock]],#REF!,2,0)</f>
        <v>#REF!</v>
      </c>
      <c r="AP1252" s="18">
        <v>1.0138888888888888</v>
      </c>
      <c r="AQ1252" s="19">
        <f>IF(PaquetesTramos_estados_1[[#This Row],[estado_paquete]]="Empaquetado","listo",PaquetesTramos_estados_1[[#This Row],[pagado]]+(PaquetesTramos_estados_1[[#This Row],[Lead Time]]-1))</f>
        <v>45439.482905092591</v>
      </c>
      <c r="AR1252" s="16" t="e">
        <f ca="1">IF(PaquetesTramos_estados_1[[#This Row],[estado_paquete]]="empaquetado","listo",TEXT((DAY(TODAY())-DAY(PaquetesTramos_estados_1[[#This Row],[pagado]])),"dd")&amp;" Dias")</f>
        <v>#VALUE!</v>
      </c>
      <c r="AS125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52" s="19" t="str">
        <f t="shared" si="19"/>
        <v>11:15</v>
      </c>
    </row>
    <row r="1253" spans="1:46" x14ac:dyDescent="0.25">
      <c r="A1253" s="14" t="s">
        <v>4904</v>
      </c>
      <c r="B1253" s="14" t="s">
        <v>17</v>
      </c>
      <c r="C1253" s="14" t="s">
        <v>59</v>
      </c>
      <c r="D1253" s="14" t="s">
        <v>1</v>
      </c>
      <c r="E1253" s="14" t="s">
        <v>1</v>
      </c>
      <c r="F1253" s="14" t="s">
        <v>60</v>
      </c>
      <c r="G1253" s="14" t="s">
        <v>332</v>
      </c>
      <c r="H1253" s="14" t="s">
        <v>288</v>
      </c>
      <c r="I1253" s="14" t="s">
        <v>288</v>
      </c>
      <c r="J1253" s="15">
        <v>45442</v>
      </c>
      <c r="K1253" s="14" t="s">
        <v>2475</v>
      </c>
      <c r="L1253" s="16">
        <v>45440.054675925923</v>
      </c>
      <c r="M1253" s="16"/>
      <c r="N1253" s="16"/>
      <c r="O1253" s="14" t="s">
        <v>288</v>
      </c>
      <c r="P1253" s="14" t="s">
        <v>288</v>
      </c>
      <c r="Q1253" s="14" t="s">
        <v>288</v>
      </c>
      <c r="R1253" s="14" t="s">
        <v>288</v>
      </c>
      <c r="S1253" s="14" t="s">
        <v>288</v>
      </c>
      <c r="T1253" s="14" t="s">
        <v>17</v>
      </c>
      <c r="U1253" s="14" t="s">
        <v>149</v>
      </c>
      <c r="V1253" s="14" t="s">
        <v>6</v>
      </c>
      <c r="W1253" s="14" t="s">
        <v>59</v>
      </c>
      <c r="X1253" s="14" t="s">
        <v>1</v>
      </c>
      <c r="Y1253" s="14" t="s">
        <v>1</v>
      </c>
      <c r="Z1253" s="14" t="s">
        <v>60</v>
      </c>
      <c r="AA1253" s="14" t="s">
        <v>7</v>
      </c>
      <c r="AB1253" s="14" t="s">
        <v>2476</v>
      </c>
      <c r="AC1253" s="14" t="s">
        <v>8</v>
      </c>
      <c r="AD1253" s="14" t="s">
        <v>32</v>
      </c>
      <c r="AE1253" s="14" t="s">
        <v>5</v>
      </c>
      <c r="AF1253" s="14" t="s">
        <v>290</v>
      </c>
      <c r="AG1253" s="14" t="s">
        <v>291</v>
      </c>
      <c r="AH1253" s="14" t="s">
        <v>2477</v>
      </c>
      <c r="AI1253">
        <v>48230723</v>
      </c>
      <c r="AJ1253" s="16">
        <v>45440.054675925923</v>
      </c>
      <c r="AK1253">
        <v>1</v>
      </c>
      <c r="AL1253">
        <v>35.42</v>
      </c>
      <c r="AM1253">
        <v>6.38</v>
      </c>
      <c r="AN1253">
        <v>41.8</v>
      </c>
      <c r="AO1253" s="14" t="e">
        <f>VLOOKUP(PaquetesTramos_estados_1[[#This Row],[tienda_stock]],#REF!,2,0)</f>
        <v>#REF!</v>
      </c>
      <c r="AP1253" s="18">
        <v>1.0138888888888888</v>
      </c>
      <c r="AQ1253" s="19">
        <f>IF(PaquetesTramos_estados_1[[#This Row],[estado_paquete]]="Empaquetado","listo",PaquetesTramos_estados_1[[#This Row],[pagado]]+(PaquetesTramos_estados_1[[#This Row],[Lead Time]]-1))</f>
        <v>45440.068564814814</v>
      </c>
      <c r="AR1253" s="16" t="e">
        <f ca="1">IF(PaquetesTramos_estados_1[[#This Row],[estado_paquete]]="empaquetado","listo",TEXT((DAY(TODAY())-DAY(PaquetesTramos_estados_1[[#This Row],[pagado]])),"dd")&amp;" Dias")</f>
        <v>#VALUE!</v>
      </c>
      <c r="AS12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53" s="19" t="str">
        <f t="shared" si="19"/>
        <v>01:18</v>
      </c>
    </row>
    <row r="1254" spans="1:46" x14ac:dyDescent="0.25">
      <c r="A1254" s="14" t="s">
        <v>5505</v>
      </c>
      <c r="B1254" s="14" t="s">
        <v>17</v>
      </c>
      <c r="C1254" s="14" t="s">
        <v>120</v>
      </c>
      <c r="D1254" s="14" t="s">
        <v>1</v>
      </c>
      <c r="E1254" s="14" t="s">
        <v>1</v>
      </c>
      <c r="F1254" s="14" t="s">
        <v>121</v>
      </c>
      <c r="G1254" s="14" t="s">
        <v>332</v>
      </c>
      <c r="H1254" s="14" t="s">
        <v>288</v>
      </c>
      <c r="I1254" s="14" t="s">
        <v>288</v>
      </c>
      <c r="J1254" s="15">
        <v>45441</v>
      </c>
      <c r="K1254" s="14" t="s">
        <v>4566</v>
      </c>
      <c r="L1254" s="16">
        <v>45439.947604166664</v>
      </c>
      <c r="M1254" s="16"/>
      <c r="N1254" s="16"/>
      <c r="O1254" s="14" t="s">
        <v>288</v>
      </c>
      <c r="P1254" s="14" t="s">
        <v>288</v>
      </c>
      <c r="Q1254" s="14" t="s">
        <v>288</v>
      </c>
      <c r="R1254" s="14" t="s">
        <v>288</v>
      </c>
      <c r="S1254" s="14" t="s">
        <v>288</v>
      </c>
      <c r="T1254" s="14" t="s">
        <v>17</v>
      </c>
      <c r="U1254" s="14" t="s">
        <v>0</v>
      </c>
      <c r="V1254" s="14" t="s">
        <v>6</v>
      </c>
      <c r="W1254" s="14" t="s">
        <v>120</v>
      </c>
      <c r="X1254" s="14" t="s">
        <v>1</v>
      </c>
      <c r="Y1254" s="14" t="s">
        <v>1</v>
      </c>
      <c r="Z1254" s="14" t="s">
        <v>121</v>
      </c>
      <c r="AA1254" s="14" t="s">
        <v>7</v>
      </c>
      <c r="AB1254" s="14" t="s">
        <v>4567</v>
      </c>
      <c r="AC1254" s="14" t="s">
        <v>8</v>
      </c>
      <c r="AD1254" s="14" t="s">
        <v>27</v>
      </c>
      <c r="AE1254" s="14" t="s">
        <v>5</v>
      </c>
      <c r="AF1254" s="14" t="s">
        <v>290</v>
      </c>
      <c r="AG1254" s="14" t="s">
        <v>291</v>
      </c>
      <c r="AH1254" s="14" t="s">
        <v>4568</v>
      </c>
      <c r="AI1254">
        <v>74124736</v>
      </c>
      <c r="AJ1254" s="16">
        <v>45439.947604166664</v>
      </c>
      <c r="AK1254">
        <v>2</v>
      </c>
      <c r="AL1254">
        <v>157.62</v>
      </c>
      <c r="AM1254">
        <v>28.38</v>
      </c>
      <c r="AN1254">
        <v>186</v>
      </c>
      <c r="AO1254" s="14" t="e">
        <f>VLOOKUP(PaquetesTramos_estados_1[[#This Row],[tienda_stock]],#REF!,2,0)</f>
        <v>#REF!</v>
      </c>
      <c r="AP1254" s="18">
        <v>1.0138888888888888</v>
      </c>
      <c r="AQ1254" s="19">
        <f>IF(PaquetesTramos_estados_1[[#This Row],[estado_paquete]]="Empaquetado","listo",PaquetesTramos_estados_1[[#This Row],[pagado]]+(PaquetesTramos_estados_1[[#This Row],[Lead Time]]-1))</f>
        <v>45439.961493055554</v>
      </c>
      <c r="AR1254" s="16" t="e">
        <f ca="1">IF(PaquetesTramos_estados_1[[#This Row],[estado_paquete]]="empaquetado","listo",TEXT((DAY(TODAY())-DAY(PaquetesTramos_estados_1[[#This Row],[pagado]])),"dd")&amp;" Dias")</f>
        <v>#VALUE!</v>
      </c>
      <c r="AS12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54" s="19" t="str">
        <f t="shared" si="19"/>
        <v>22:44</v>
      </c>
    </row>
    <row r="1255" spans="1:46" x14ac:dyDescent="0.25">
      <c r="A1255" s="14" t="s">
        <v>4910</v>
      </c>
      <c r="B1255" s="14" t="s">
        <v>292</v>
      </c>
      <c r="C1255" s="14" t="s">
        <v>36</v>
      </c>
      <c r="D1255" s="14" t="s">
        <v>1</v>
      </c>
      <c r="E1255" s="14" t="s">
        <v>1</v>
      </c>
      <c r="F1255" s="14" t="s">
        <v>37</v>
      </c>
      <c r="G1255" s="14" t="s">
        <v>332</v>
      </c>
      <c r="H1255" s="14" t="s">
        <v>288</v>
      </c>
      <c r="I1255" s="14" t="s">
        <v>288</v>
      </c>
      <c r="J1255" s="15">
        <v>45441</v>
      </c>
      <c r="K1255" s="14" t="s">
        <v>333</v>
      </c>
      <c r="L1255" s="16">
        <v>45439.51829861111</v>
      </c>
      <c r="M1255" s="16">
        <v>45439.519305555557</v>
      </c>
      <c r="N1255" s="16"/>
      <c r="O1255" s="14" t="s">
        <v>288</v>
      </c>
      <c r="P1255" s="14" t="s">
        <v>288</v>
      </c>
      <c r="Q1255" s="14" t="s">
        <v>288</v>
      </c>
      <c r="R1255" s="14" t="s">
        <v>288</v>
      </c>
      <c r="S1255" s="14" t="s">
        <v>288</v>
      </c>
      <c r="T1255" s="14" t="s">
        <v>292</v>
      </c>
      <c r="U1255" s="14" t="s">
        <v>160</v>
      </c>
      <c r="V1255" s="14" t="s">
        <v>6</v>
      </c>
      <c r="W1255" s="14" t="s">
        <v>36</v>
      </c>
      <c r="X1255" s="14" t="s">
        <v>1</v>
      </c>
      <c r="Y1255" s="14" t="s">
        <v>1</v>
      </c>
      <c r="Z1255" s="14" t="s">
        <v>37</v>
      </c>
      <c r="AA1255" s="14" t="s">
        <v>7</v>
      </c>
      <c r="AB1255" s="14" t="s">
        <v>334</v>
      </c>
      <c r="AC1255" s="14" t="s">
        <v>8</v>
      </c>
      <c r="AD1255" s="14" t="s">
        <v>27</v>
      </c>
      <c r="AE1255" s="14" t="s">
        <v>5</v>
      </c>
      <c r="AF1255" s="14" t="s">
        <v>290</v>
      </c>
      <c r="AG1255" s="14" t="s">
        <v>291</v>
      </c>
      <c r="AH1255" s="14" t="s">
        <v>335</v>
      </c>
      <c r="AI1255">
        <v>76165026</v>
      </c>
      <c r="AJ1255" s="16">
        <v>45439.51829861111</v>
      </c>
      <c r="AK1255">
        <v>2</v>
      </c>
      <c r="AL1255">
        <v>45.42</v>
      </c>
      <c r="AM1255">
        <v>8.18</v>
      </c>
      <c r="AN1255">
        <v>53.6</v>
      </c>
      <c r="AO1255" s="14" t="e">
        <f>VLOOKUP(PaquetesTramos_estados_1[[#This Row],[tienda_stock]],#REF!,2,0)</f>
        <v>#REF!</v>
      </c>
      <c r="AP1255" s="18">
        <v>1.0138888888888888</v>
      </c>
      <c r="AQ1255" s="19" t="str">
        <f>IF(PaquetesTramos_estados_1[[#This Row],[estado_paquete]]="Empaquetado","listo",PaquetesTramos_estados_1[[#This Row],[pagado]]+(PaquetesTramos_estados_1[[#This Row],[Lead Time]]-1))</f>
        <v>listo</v>
      </c>
      <c r="AR1255" s="16" t="str">
        <f ca="1">IF(PaquetesTramos_estados_1[[#This Row],[estado_paquete]]="empaquetado","listo",TEXT((DAY(TODAY())-DAY(PaquetesTramos_estados_1[[#This Row],[pagado]])),"dd")&amp;" Dias")</f>
        <v>listo</v>
      </c>
      <c r="AS1255" s="14" t="str">
        <f ca="1">IF(PaquetesTramos_estados_1[[#This Row],[estado_paquete]]="Empaquetado","listo",IF(NOW()&lt;PaquetesTramos_estados_1[[#This Row],[TimeLimite]],"Dentro de Tiempo","Fuera de Tiempo"))</f>
        <v>listo</v>
      </c>
      <c r="AT1255" s="19" t="str">
        <f t="shared" si="19"/>
        <v>12:26</v>
      </c>
    </row>
    <row r="1256" spans="1:46" x14ac:dyDescent="0.25">
      <c r="A1256" s="14" t="s">
        <v>4914</v>
      </c>
      <c r="B1256" s="14" t="s">
        <v>17</v>
      </c>
      <c r="C1256" s="14" t="s">
        <v>288</v>
      </c>
      <c r="D1256" s="14" t="s">
        <v>81</v>
      </c>
      <c r="E1256" s="14" t="s">
        <v>82</v>
      </c>
      <c r="F1256" s="14" t="s">
        <v>82</v>
      </c>
      <c r="G1256" s="14" t="s">
        <v>30</v>
      </c>
      <c r="H1256" s="14" t="s">
        <v>288</v>
      </c>
      <c r="I1256" s="14" t="s">
        <v>288</v>
      </c>
      <c r="J1256" s="15">
        <v>45441</v>
      </c>
      <c r="K1256" s="14" t="s">
        <v>2962</v>
      </c>
      <c r="L1256" s="16">
        <v>45439.911527777775</v>
      </c>
      <c r="M1256" s="16"/>
      <c r="N1256" s="16"/>
      <c r="O1256" s="14" t="s">
        <v>288</v>
      </c>
      <c r="P1256" s="14" t="s">
        <v>288</v>
      </c>
      <c r="Q1256" s="14" t="s">
        <v>288</v>
      </c>
      <c r="R1256" s="14" t="s">
        <v>288</v>
      </c>
      <c r="S1256" s="14" t="s">
        <v>288</v>
      </c>
      <c r="T1256" s="14" t="s">
        <v>17</v>
      </c>
      <c r="U1256" s="14" t="s">
        <v>92</v>
      </c>
      <c r="V1256" s="14" t="s">
        <v>87</v>
      </c>
      <c r="W1256" s="14" t="s">
        <v>288</v>
      </c>
      <c r="X1256" s="14" t="s">
        <v>288</v>
      </c>
      <c r="Y1256" s="14" t="s">
        <v>288</v>
      </c>
      <c r="Z1256" s="14" t="s">
        <v>288</v>
      </c>
      <c r="AA1256" s="14" t="s">
        <v>56</v>
      </c>
      <c r="AB1256" s="14" t="s">
        <v>2963</v>
      </c>
      <c r="AC1256" s="14" t="s">
        <v>8</v>
      </c>
      <c r="AD1256" s="14" t="s">
        <v>32</v>
      </c>
      <c r="AE1256" s="14" t="s">
        <v>5</v>
      </c>
      <c r="AF1256" s="14" t="s">
        <v>290</v>
      </c>
      <c r="AG1256" s="14" t="s">
        <v>291</v>
      </c>
      <c r="AH1256" s="14" t="s">
        <v>2964</v>
      </c>
      <c r="AI1256">
        <v>73539687</v>
      </c>
      <c r="AJ1256" s="16">
        <v>45439.911527777775</v>
      </c>
      <c r="AK1256">
        <v>3</v>
      </c>
      <c r="AL1256">
        <v>298.64</v>
      </c>
      <c r="AM1256">
        <v>53.76</v>
      </c>
      <c r="AN1256">
        <v>352.4</v>
      </c>
      <c r="AO1256" s="14" t="e">
        <f>VLOOKUP(PaquetesTramos_estados_1[[#This Row],[tienda_stock]],#REF!,2,0)</f>
        <v>#REF!</v>
      </c>
      <c r="AP1256" s="18">
        <v>1.0138888888888888</v>
      </c>
      <c r="AQ1256" s="19">
        <f>IF(PaquetesTramos_estados_1[[#This Row],[estado_paquete]]="Empaquetado","listo",PaquetesTramos_estados_1[[#This Row],[pagado]]+(PaquetesTramos_estados_1[[#This Row],[Lead Time]]-1))</f>
        <v>45439.925416666665</v>
      </c>
      <c r="AR1256" s="16" t="e">
        <f ca="1">IF(PaquetesTramos_estados_1[[#This Row],[estado_paquete]]="empaquetado","listo",TEXT((DAY(TODAY())-DAY(PaquetesTramos_estados_1[[#This Row],[pagado]])),"dd")&amp;" Dias")</f>
        <v>#VALUE!</v>
      </c>
      <c r="AS125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56" s="19" t="str">
        <f t="shared" si="19"/>
        <v>21:52</v>
      </c>
    </row>
    <row r="1257" spans="1:46" x14ac:dyDescent="0.25">
      <c r="A1257" s="14" t="s">
        <v>5514</v>
      </c>
      <c r="B1257" s="14" t="s">
        <v>17</v>
      </c>
      <c r="C1257" s="14" t="s">
        <v>71</v>
      </c>
      <c r="D1257" s="14" t="s">
        <v>69</v>
      </c>
      <c r="E1257" s="14" t="s">
        <v>70</v>
      </c>
      <c r="F1257" s="14" t="s">
        <v>70</v>
      </c>
      <c r="G1257" s="14" t="s">
        <v>35</v>
      </c>
      <c r="H1257" s="14" t="s">
        <v>288</v>
      </c>
      <c r="I1257" s="14" t="s">
        <v>288</v>
      </c>
      <c r="J1257" s="15">
        <v>45443</v>
      </c>
      <c r="K1257" s="14" t="s">
        <v>2419</v>
      </c>
      <c r="L1257" s="16">
        <v>45439.478761574072</v>
      </c>
      <c r="M1257" s="16"/>
      <c r="N1257" s="16"/>
      <c r="O1257" s="14" t="s">
        <v>288</v>
      </c>
      <c r="P1257" s="14" t="s">
        <v>288</v>
      </c>
      <c r="Q1257" s="14" t="s">
        <v>288</v>
      </c>
      <c r="R1257" s="14" t="s">
        <v>288</v>
      </c>
      <c r="S1257" s="14" t="s">
        <v>288</v>
      </c>
      <c r="T1257" s="14" t="s">
        <v>17</v>
      </c>
      <c r="U1257" s="14" t="s">
        <v>18</v>
      </c>
      <c r="V1257" s="14" t="s">
        <v>6</v>
      </c>
      <c r="W1257" s="14" t="s">
        <v>71</v>
      </c>
      <c r="X1257" s="14" t="s">
        <v>69</v>
      </c>
      <c r="Y1257" s="14" t="s">
        <v>70</v>
      </c>
      <c r="Z1257" s="14" t="s">
        <v>70</v>
      </c>
      <c r="AA1257" s="14" t="s">
        <v>7</v>
      </c>
      <c r="AB1257" s="14" t="s">
        <v>2420</v>
      </c>
      <c r="AC1257" s="14" t="s">
        <v>8</v>
      </c>
      <c r="AD1257" s="14" t="s">
        <v>10</v>
      </c>
      <c r="AE1257" s="14" t="s">
        <v>71</v>
      </c>
      <c r="AF1257" s="14" t="s">
        <v>290</v>
      </c>
      <c r="AG1257" s="14" t="s">
        <v>291</v>
      </c>
      <c r="AH1257" s="14" t="s">
        <v>2421</v>
      </c>
      <c r="AI1257">
        <v>71200619</v>
      </c>
      <c r="AJ1257" s="16">
        <v>45439.478761574072</v>
      </c>
      <c r="AK1257">
        <v>2</v>
      </c>
      <c r="AL1257">
        <v>181.35</v>
      </c>
      <c r="AM1257">
        <v>32.65</v>
      </c>
      <c r="AN1257">
        <v>214</v>
      </c>
      <c r="AO1257" s="14" t="e">
        <f>VLOOKUP(PaquetesTramos_estados_1[[#This Row],[tienda_stock]],#REF!,2,0)</f>
        <v>#REF!</v>
      </c>
      <c r="AP1257" s="18">
        <v>1.0138888888888888</v>
      </c>
      <c r="AQ1257" s="19">
        <f>IF(PaquetesTramos_estados_1[[#This Row],[estado_paquete]]="Empaquetado","listo",PaquetesTramos_estados_1[[#This Row],[pagado]]+(PaquetesTramos_estados_1[[#This Row],[Lead Time]]-1))</f>
        <v>45439.492650462962</v>
      </c>
      <c r="AR1257" s="16" t="e">
        <f ca="1">IF(PaquetesTramos_estados_1[[#This Row],[estado_paquete]]="empaquetado","listo",TEXT((DAY(TODAY())-DAY(PaquetesTramos_estados_1[[#This Row],[pagado]])),"dd")&amp;" Dias")</f>
        <v>#VALUE!</v>
      </c>
      <c r="AS12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57" s="19" t="str">
        <f t="shared" si="19"/>
        <v>11:29</v>
      </c>
    </row>
    <row r="1258" spans="1:46" x14ac:dyDescent="0.25">
      <c r="A1258" s="14" t="s">
        <v>4871</v>
      </c>
      <c r="B1258" s="14" t="s">
        <v>292</v>
      </c>
      <c r="C1258" s="14" t="s">
        <v>177</v>
      </c>
      <c r="D1258" s="14" t="s">
        <v>1</v>
      </c>
      <c r="E1258" s="14" t="s">
        <v>1</v>
      </c>
      <c r="F1258" s="14" t="s">
        <v>94</v>
      </c>
      <c r="G1258" s="14" t="s">
        <v>437</v>
      </c>
      <c r="H1258" s="14" t="s">
        <v>288</v>
      </c>
      <c r="I1258" s="14" t="s">
        <v>288</v>
      </c>
      <c r="J1258" s="15">
        <v>45441</v>
      </c>
      <c r="K1258" s="14" t="s">
        <v>2857</v>
      </c>
      <c r="L1258" s="16">
        <v>45439.61515046296</v>
      </c>
      <c r="M1258" s="16">
        <v>45439.688506944447</v>
      </c>
      <c r="N1258" s="16"/>
      <c r="O1258" s="14" t="s">
        <v>288</v>
      </c>
      <c r="P1258" s="14" t="s">
        <v>288</v>
      </c>
      <c r="Q1258" s="14" t="s">
        <v>288</v>
      </c>
      <c r="R1258" s="14" t="s">
        <v>288</v>
      </c>
      <c r="S1258" s="14" t="s">
        <v>288</v>
      </c>
      <c r="T1258" s="14" t="s">
        <v>292</v>
      </c>
      <c r="U1258" s="14" t="s">
        <v>149</v>
      </c>
      <c r="V1258" s="14" t="s">
        <v>6</v>
      </c>
      <c r="W1258" s="14" t="s">
        <v>177</v>
      </c>
      <c r="X1258" s="14" t="s">
        <v>1</v>
      </c>
      <c r="Y1258" s="14" t="s">
        <v>1</v>
      </c>
      <c r="Z1258" s="14" t="s">
        <v>94</v>
      </c>
      <c r="AA1258" s="14" t="s">
        <v>7</v>
      </c>
      <c r="AB1258" s="14" t="s">
        <v>2858</v>
      </c>
      <c r="AC1258" s="14" t="s">
        <v>8</v>
      </c>
      <c r="AD1258" s="14" t="s">
        <v>27</v>
      </c>
      <c r="AE1258" s="14" t="s">
        <v>5</v>
      </c>
      <c r="AF1258" s="14" t="s">
        <v>290</v>
      </c>
      <c r="AG1258" s="14" t="s">
        <v>291</v>
      </c>
      <c r="AH1258" s="14" t="s">
        <v>2859</v>
      </c>
      <c r="AI1258">
        <v>2276235</v>
      </c>
      <c r="AJ1258" s="16">
        <v>45439.61515046296</v>
      </c>
      <c r="AK1258">
        <v>2</v>
      </c>
      <c r="AL1258">
        <v>86.19</v>
      </c>
      <c r="AM1258">
        <v>15.51</v>
      </c>
      <c r="AN1258">
        <v>101.7</v>
      </c>
      <c r="AO1258" s="14" t="e">
        <f>VLOOKUP(PaquetesTramos_estados_1[[#This Row],[tienda_stock]],#REF!,2,0)</f>
        <v>#REF!</v>
      </c>
      <c r="AP1258" s="18">
        <v>1.0138888888888888</v>
      </c>
      <c r="AQ1258" s="19" t="str">
        <f>IF(PaquetesTramos_estados_1[[#This Row],[estado_paquete]]="Empaquetado","listo",PaquetesTramos_estados_1[[#This Row],[pagado]]+(PaquetesTramos_estados_1[[#This Row],[Lead Time]]-1))</f>
        <v>listo</v>
      </c>
      <c r="AR1258" s="16" t="str">
        <f ca="1">IF(PaquetesTramos_estados_1[[#This Row],[estado_paquete]]="empaquetado","listo",TEXT((DAY(TODAY())-DAY(PaquetesTramos_estados_1[[#This Row],[pagado]])),"dd")&amp;" Dias")</f>
        <v>listo</v>
      </c>
      <c r="AS1258" s="14" t="str">
        <f ca="1">IF(PaquetesTramos_estados_1[[#This Row],[estado_paquete]]="Empaquetado","listo",IF(NOW()&lt;PaquetesTramos_estados_1[[#This Row],[TimeLimite]],"Dentro de Tiempo","Fuera de Tiempo"))</f>
        <v>listo</v>
      </c>
      <c r="AT1258" s="19" t="str">
        <f t="shared" si="19"/>
        <v>14:45</v>
      </c>
    </row>
    <row r="1259" spans="1:46" x14ac:dyDescent="0.25">
      <c r="A1259" s="14" t="s">
        <v>5513</v>
      </c>
      <c r="B1259" s="14" t="s">
        <v>17</v>
      </c>
      <c r="C1259" s="14" t="s">
        <v>135</v>
      </c>
      <c r="D1259" s="14" t="s">
        <v>81</v>
      </c>
      <c r="E1259" s="14" t="s">
        <v>185</v>
      </c>
      <c r="F1259" s="14" t="s">
        <v>186</v>
      </c>
      <c r="G1259" s="14" t="s">
        <v>35</v>
      </c>
      <c r="H1259" s="14" t="s">
        <v>288</v>
      </c>
      <c r="I1259" s="14" t="s">
        <v>288</v>
      </c>
      <c r="J1259" s="15">
        <v>45444</v>
      </c>
      <c r="K1259" s="14" t="s">
        <v>3236</v>
      </c>
      <c r="L1259" s="16">
        <v>45439.48164351852</v>
      </c>
      <c r="M1259" s="16"/>
      <c r="N1259" s="16"/>
      <c r="O1259" s="14" t="s">
        <v>288</v>
      </c>
      <c r="P1259" s="14" t="s">
        <v>288</v>
      </c>
      <c r="Q1259" s="14" t="s">
        <v>288</v>
      </c>
      <c r="R1259" s="14" t="s">
        <v>288</v>
      </c>
      <c r="S1259" s="14" t="s">
        <v>288</v>
      </c>
      <c r="T1259" s="14" t="s">
        <v>17</v>
      </c>
      <c r="U1259" s="14" t="s">
        <v>18</v>
      </c>
      <c r="V1259" s="14" t="s">
        <v>6</v>
      </c>
      <c r="W1259" s="14" t="s">
        <v>135</v>
      </c>
      <c r="X1259" s="14" t="s">
        <v>81</v>
      </c>
      <c r="Y1259" s="14" t="s">
        <v>185</v>
      </c>
      <c r="Z1259" s="14" t="s">
        <v>186</v>
      </c>
      <c r="AA1259" s="14" t="s">
        <v>56</v>
      </c>
      <c r="AB1259" s="14" t="s">
        <v>3237</v>
      </c>
      <c r="AC1259" s="14" t="s">
        <v>8</v>
      </c>
      <c r="AD1259" s="14" t="s">
        <v>93</v>
      </c>
      <c r="AE1259" s="14" t="s">
        <v>135</v>
      </c>
      <c r="AF1259" s="14" t="s">
        <v>290</v>
      </c>
      <c r="AG1259" s="14" t="s">
        <v>291</v>
      </c>
      <c r="AH1259" s="14" t="s">
        <v>3238</v>
      </c>
      <c r="AI1259">
        <v>48561219</v>
      </c>
      <c r="AJ1259" s="16">
        <v>45439.48164351852</v>
      </c>
      <c r="AK1259">
        <v>2</v>
      </c>
      <c r="AL1259">
        <v>175.08</v>
      </c>
      <c r="AM1259">
        <v>31.52</v>
      </c>
      <c r="AN1259">
        <v>206.6</v>
      </c>
      <c r="AO1259" s="14" t="e">
        <f>VLOOKUP(PaquetesTramos_estados_1[[#This Row],[tienda_stock]],#REF!,2,0)</f>
        <v>#REF!</v>
      </c>
      <c r="AP1259" s="18">
        <v>1.0138888888888888</v>
      </c>
      <c r="AQ1259" s="19">
        <f>IF(PaquetesTramos_estados_1[[#This Row],[estado_paquete]]="Empaquetado","listo",PaquetesTramos_estados_1[[#This Row],[pagado]]+(PaquetesTramos_estados_1[[#This Row],[Lead Time]]-1))</f>
        <v>45439.495532407411</v>
      </c>
      <c r="AR1259" s="16" t="e">
        <f ca="1">IF(PaquetesTramos_estados_1[[#This Row],[estado_paquete]]="empaquetado","listo",TEXT((DAY(TODAY())-DAY(PaquetesTramos_estados_1[[#This Row],[pagado]])),"dd")&amp;" Dias")</f>
        <v>#VALUE!</v>
      </c>
      <c r="AS12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59" s="19" t="str">
        <f t="shared" si="19"/>
        <v>11:33</v>
      </c>
    </row>
    <row r="1260" spans="1:46" x14ac:dyDescent="0.25">
      <c r="A1260" s="14" t="s">
        <v>5483</v>
      </c>
      <c r="B1260" s="14" t="s">
        <v>17</v>
      </c>
      <c r="C1260" s="14" t="s">
        <v>68</v>
      </c>
      <c r="D1260" s="14" t="s">
        <v>69</v>
      </c>
      <c r="E1260" s="14" t="s">
        <v>70</v>
      </c>
      <c r="F1260" s="14" t="s">
        <v>70</v>
      </c>
      <c r="G1260" s="14" t="s">
        <v>35</v>
      </c>
      <c r="H1260" s="14" t="s">
        <v>288</v>
      </c>
      <c r="I1260" s="14" t="s">
        <v>288</v>
      </c>
      <c r="J1260" s="15">
        <v>45443</v>
      </c>
      <c r="K1260" s="14" t="s">
        <v>2806</v>
      </c>
      <c r="L1260" s="16">
        <v>45439.891944444447</v>
      </c>
      <c r="M1260" s="16"/>
      <c r="N1260" s="16"/>
      <c r="O1260" s="14" t="s">
        <v>288</v>
      </c>
      <c r="P1260" s="14" t="s">
        <v>288</v>
      </c>
      <c r="Q1260" s="14" t="s">
        <v>288</v>
      </c>
      <c r="R1260" s="14" t="s">
        <v>288</v>
      </c>
      <c r="S1260" s="14" t="s">
        <v>288</v>
      </c>
      <c r="T1260" s="14" t="s">
        <v>17</v>
      </c>
      <c r="U1260" s="14" t="s">
        <v>18</v>
      </c>
      <c r="V1260" s="14" t="s">
        <v>6</v>
      </c>
      <c r="W1260" s="14" t="s">
        <v>68</v>
      </c>
      <c r="X1260" s="14" t="s">
        <v>69</v>
      </c>
      <c r="Y1260" s="14" t="s">
        <v>70</v>
      </c>
      <c r="Z1260" s="14" t="s">
        <v>70</v>
      </c>
      <c r="AA1260" s="14" t="s">
        <v>7</v>
      </c>
      <c r="AB1260" s="14" t="s">
        <v>2807</v>
      </c>
      <c r="AC1260" s="14" t="s">
        <v>8</v>
      </c>
      <c r="AD1260" s="14" t="s">
        <v>9</v>
      </c>
      <c r="AE1260" s="14" t="s">
        <v>68</v>
      </c>
      <c r="AF1260" s="14" t="s">
        <v>290</v>
      </c>
      <c r="AG1260" s="14" t="s">
        <v>291</v>
      </c>
      <c r="AH1260" s="14" t="s">
        <v>2808</v>
      </c>
      <c r="AI1260">
        <v>48043046</v>
      </c>
      <c r="AJ1260" s="16">
        <v>45439.891944444447</v>
      </c>
      <c r="AK1260">
        <v>2</v>
      </c>
      <c r="AL1260">
        <v>242.03</v>
      </c>
      <c r="AM1260">
        <v>43.57</v>
      </c>
      <c r="AN1260">
        <v>285.60000000000002</v>
      </c>
      <c r="AO1260" s="14" t="e">
        <f>VLOOKUP(PaquetesTramos_estados_1[[#This Row],[tienda_stock]],#REF!,2,0)</f>
        <v>#REF!</v>
      </c>
      <c r="AP1260" s="18">
        <v>1.0138888888888888</v>
      </c>
      <c r="AQ1260" s="19">
        <f>IF(PaquetesTramos_estados_1[[#This Row],[estado_paquete]]="Empaquetado","listo",PaquetesTramos_estados_1[[#This Row],[pagado]]+(PaquetesTramos_estados_1[[#This Row],[Lead Time]]-1))</f>
        <v>45439.905833333338</v>
      </c>
      <c r="AR1260" s="16" t="e">
        <f ca="1">IF(PaquetesTramos_estados_1[[#This Row],[estado_paquete]]="empaquetado","listo",TEXT((DAY(TODAY())-DAY(PaquetesTramos_estados_1[[#This Row],[pagado]])),"dd")&amp;" Dias")</f>
        <v>#VALUE!</v>
      </c>
      <c r="AS126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60" s="19" t="str">
        <f t="shared" si="19"/>
        <v>21:24</v>
      </c>
    </row>
    <row r="1261" spans="1:46" x14ac:dyDescent="0.25">
      <c r="A1261" s="14" t="s">
        <v>4876</v>
      </c>
      <c r="B1261" s="14" t="s">
        <v>292</v>
      </c>
      <c r="C1261" s="14" t="s">
        <v>39</v>
      </c>
      <c r="D1261" s="14" t="s">
        <v>40</v>
      </c>
      <c r="E1261" s="14" t="s">
        <v>40</v>
      </c>
      <c r="F1261" s="14" t="s">
        <v>40</v>
      </c>
      <c r="G1261" s="14" t="s">
        <v>35</v>
      </c>
      <c r="H1261" s="14" t="s">
        <v>288</v>
      </c>
      <c r="I1261" s="14" t="s">
        <v>288</v>
      </c>
      <c r="J1261" s="15">
        <v>45446</v>
      </c>
      <c r="K1261" s="14" t="s">
        <v>4616</v>
      </c>
      <c r="L1261" s="16">
        <v>45439.771736111114</v>
      </c>
      <c r="M1261" s="16">
        <v>45439.808935185189</v>
      </c>
      <c r="N1261" s="16"/>
      <c r="O1261" s="14" t="s">
        <v>288</v>
      </c>
      <c r="P1261" s="14" t="s">
        <v>288</v>
      </c>
      <c r="Q1261" s="14" t="s">
        <v>288</v>
      </c>
      <c r="R1261" s="14" t="s">
        <v>288</v>
      </c>
      <c r="S1261" s="14" t="s">
        <v>288</v>
      </c>
      <c r="T1261" s="14" t="s">
        <v>292</v>
      </c>
      <c r="U1261" s="14" t="s">
        <v>149</v>
      </c>
      <c r="V1261" s="14" t="s">
        <v>6</v>
      </c>
      <c r="W1261" s="14" t="s">
        <v>39</v>
      </c>
      <c r="X1261" s="14" t="s">
        <v>40</v>
      </c>
      <c r="Y1261" s="14" t="s">
        <v>40</v>
      </c>
      <c r="Z1261" s="14" t="s">
        <v>40</v>
      </c>
      <c r="AA1261" s="14" t="s">
        <v>7</v>
      </c>
      <c r="AB1261" s="14" t="s">
        <v>4617</v>
      </c>
      <c r="AC1261" s="14" t="s">
        <v>8</v>
      </c>
      <c r="AD1261" s="14" t="s">
        <v>93</v>
      </c>
      <c r="AE1261" s="14" t="s">
        <v>5</v>
      </c>
      <c r="AF1261" s="14" t="s">
        <v>290</v>
      </c>
      <c r="AG1261" s="14" t="s">
        <v>291</v>
      </c>
      <c r="AH1261" s="14" t="s">
        <v>4618</v>
      </c>
      <c r="AI1261">
        <v>78106370</v>
      </c>
      <c r="AJ1261" s="16">
        <v>45439.771736111114</v>
      </c>
      <c r="AK1261">
        <v>5</v>
      </c>
      <c r="AL1261">
        <v>223.88</v>
      </c>
      <c r="AM1261">
        <v>40.32</v>
      </c>
      <c r="AN1261">
        <v>264.2</v>
      </c>
      <c r="AO1261" s="14" t="e">
        <f>VLOOKUP(PaquetesTramos_estados_1[[#This Row],[tienda_stock]],#REF!,2,0)</f>
        <v>#REF!</v>
      </c>
      <c r="AP1261" s="18">
        <v>1.0138888888888888</v>
      </c>
      <c r="AQ1261" s="19" t="str">
        <f>IF(PaquetesTramos_estados_1[[#This Row],[estado_paquete]]="Empaquetado","listo",PaquetesTramos_estados_1[[#This Row],[pagado]]+(PaquetesTramos_estados_1[[#This Row],[Lead Time]]-1))</f>
        <v>listo</v>
      </c>
      <c r="AR1261" s="16" t="str">
        <f ca="1">IF(PaquetesTramos_estados_1[[#This Row],[estado_paquete]]="empaquetado","listo",TEXT((DAY(TODAY())-DAY(PaquetesTramos_estados_1[[#This Row],[pagado]])),"dd")&amp;" Dias")</f>
        <v>listo</v>
      </c>
      <c r="AS1261" s="14" t="str">
        <f ca="1">IF(PaquetesTramos_estados_1[[#This Row],[estado_paquete]]="Empaquetado","listo",IF(NOW()&lt;PaquetesTramos_estados_1[[#This Row],[TimeLimite]],"Dentro de Tiempo","Fuera de Tiempo"))</f>
        <v>listo</v>
      </c>
      <c r="AT1261" s="19" t="str">
        <f t="shared" si="19"/>
        <v>18:31</v>
      </c>
    </row>
    <row r="1262" spans="1:46" x14ac:dyDescent="0.25">
      <c r="A1262" s="14" t="s">
        <v>4877</v>
      </c>
      <c r="B1262" s="14" t="s">
        <v>292</v>
      </c>
      <c r="C1262" s="14" t="s">
        <v>150</v>
      </c>
      <c r="D1262" s="14" t="s">
        <v>109</v>
      </c>
      <c r="E1262" s="14" t="s">
        <v>310</v>
      </c>
      <c r="F1262" s="14" t="s">
        <v>310</v>
      </c>
      <c r="G1262" s="14" t="s">
        <v>35</v>
      </c>
      <c r="H1262" s="14" t="s">
        <v>288</v>
      </c>
      <c r="I1262" s="14" t="s">
        <v>288</v>
      </c>
      <c r="J1262" s="15">
        <v>45447</v>
      </c>
      <c r="K1262" s="14" t="s">
        <v>4365</v>
      </c>
      <c r="L1262" s="16">
        <v>45439.775567129633</v>
      </c>
      <c r="M1262" s="16">
        <v>45439.863391203704</v>
      </c>
      <c r="N1262" s="16"/>
      <c r="O1262" s="14" t="s">
        <v>288</v>
      </c>
      <c r="P1262" s="14" t="s">
        <v>288</v>
      </c>
      <c r="Q1262" s="14" t="s">
        <v>288</v>
      </c>
      <c r="R1262" s="14" t="s">
        <v>288</v>
      </c>
      <c r="S1262" s="14" t="s">
        <v>288</v>
      </c>
      <c r="T1262" s="14" t="s">
        <v>292</v>
      </c>
      <c r="U1262" s="14" t="s">
        <v>108</v>
      </c>
      <c r="V1262" s="14" t="s">
        <v>6</v>
      </c>
      <c r="W1262" s="14" t="s">
        <v>150</v>
      </c>
      <c r="X1262" s="14" t="s">
        <v>109</v>
      </c>
      <c r="Y1262" s="14" t="s">
        <v>310</v>
      </c>
      <c r="Z1262" s="14" t="s">
        <v>310</v>
      </c>
      <c r="AA1262" s="14" t="s">
        <v>7</v>
      </c>
      <c r="AB1262" s="14" t="s">
        <v>4362</v>
      </c>
      <c r="AC1262" s="14" t="s">
        <v>8</v>
      </c>
      <c r="AD1262" s="14" t="s">
        <v>9</v>
      </c>
      <c r="AE1262" s="14" t="s">
        <v>150</v>
      </c>
      <c r="AF1262" s="14" t="s">
        <v>290</v>
      </c>
      <c r="AG1262" s="14" t="s">
        <v>291</v>
      </c>
      <c r="AH1262" s="14" t="s">
        <v>4363</v>
      </c>
      <c r="AI1262">
        <v>73759511</v>
      </c>
      <c r="AJ1262" s="16">
        <v>45439.775567129633</v>
      </c>
      <c r="AK1262">
        <v>4</v>
      </c>
      <c r="AL1262">
        <v>139.22</v>
      </c>
      <c r="AM1262">
        <v>25.08</v>
      </c>
      <c r="AN1262">
        <v>164.3</v>
      </c>
      <c r="AO1262" s="14" t="e">
        <f>VLOOKUP(PaquetesTramos_estados_1[[#This Row],[tienda_stock]],#REF!,2,0)</f>
        <v>#REF!</v>
      </c>
      <c r="AP1262" s="18">
        <v>1.0138888888888888</v>
      </c>
      <c r="AQ1262" s="19" t="str">
        <f>IF(PaquetesTramos_estados_1[[#This Row],[estado_paquete]]="Empaquetado","listo",PaquetesTramos_estados_1[[#This Row],[pagado]]+(PaquetesTramos_estados_1[[#This Row],[Lead Time]]-1))</f>
        <v>listo</v>
      </c>
      <c r="AR1262" s="16" t="str">
        <f ca="1">IF(PaquetesTramos_estados_1[[#This Row],[estado_paquete]]="empaquetado","listo",TEXT((DAY(TODAY())-DAY(PaquetesTramos_estados_1[[#This Row],[pagado]])),"dd")&amp;" Dias")</f>
        <v>listo</v>
      </c>
      <c r="AS1262" s="14" t="str">
        <f ca="1">IF(PaquetesTramos_estados_1[[#This Row],[estado_paquete]]="Empaquetado","listo",IF(NOW()&lt;PaquetesTramos_estados_1[[#This Row],[TimeLimite]],"Dentro de Tiempo","Fuera de Tiempo"))</f>
        <v>listo</v>
      </c>
      <c r="AT1262" s="19" t="str">
        <f t="shared" si="19"/>
        <v>18:36</v>
      </c>
    </row>
    <row r="1263" spans="1:46" x14ac:dyDescent="0.25">
      <c r="A1263" s="14" t="s">
        <v>5518</v>
      </c>
      <c r="B1263" s="14" t="s">
        <v>17</v>
      </c>
      <c r="C1263" s="14" t="s">
        <v>294</v>
      </c>
      <c r="D1263" s="14" t="s">
        <v>1</v>
      </c>
      <c r="E1263" s="14" t="s">
        <v>1</v>
      </c>
      <c r="F1263" s="14" t="s">
        <v>13</v>
      </c>
      <c r="G1263" s="14" t="s">
        <v>399</v>
      </c>
      <c r="H1263" s="14" t="s">
        <v>288</v>
      </c>
      <c r="I1263" s="14" t="s">
        <v>288</v>
      </c>
      <c r="J1263" s="15">
        <v>45440</v>
      </c>
      <c r="K1263" s="14" t="s">
        <v>4375</v>
      </c>
      <c r="L1263" s="16">
        <v>45439.901018518518</v>
      </c>
      <c r="M1263" s="16"/>
      <c r="N1263" s="16"/>
      <c r="O1263" s="14" t="s">
        <v>288</v>
      </c>
      <c r="P1263" s="14" t="s">
        <v>288</v>
      </c>
      <c r="Q1263" s="14" t="s">
        <v>288</v>
      </c>
      <c r="R1263" s="14" t="s">
        <v>288</v>
      </c>
      <c r="S1263" s="14" t="s">
        <v>288</v>
      </c>
      <c r="T1263" s="14" t="s">
        <v>17</v>
      </c>
      <c r="U1263" s="14" t="s">
        <v>75</v>
      </c>
      <c r="V1263" s="14" t="s">
        <v>6</v>
      </c>
      <c r="W1263" s="14" t="s">
        <v>294</v>
      </c>
      <c r="X1263" s="14" t="s">
        <v>1</v>
      </c>
      <c r="Y1263" s="14" t="s">
        <v>1</v>
      </c>
      <c r="Z1263" s="14" t="s">
        <v>13</v>
      </c>
      <c r="AA1263" s="14" t="s">
        <v>7</v>
      </c>
      <c r="AB1263" s="14" t="s">
        <v>4376</v>
      </c>
      <c r="AC1263" s="14" t="s">
        <v>8</v>
      </c>
      <c r="AD1263" s="14" t="s">
        <v>32</v>
      </c>
      <c r="AE1263" s="14" t="s">
        <v>5</v>
      </c>
      <c r="AF1263" s="14" t="s">
        <v>290</v>
      </c>
      <c r="AG1263" s="14" t="s">
        <v>291</v>
      </c>
      <c r="AH1263" s="14" t="s">
        <v>4377</v>
      </c>
      <c r="AI1263">
        <v>72900415</v>
      </c>
      <c r="AJ1263" s="16">
        <v>45439.901018518518</v>
      </c>
      <c r="AK1263">
        <v>2</v>
      </c>
      <c r="AL1263">
        <v>62.37</v>
      </c>
      <c r="AM1263">
        <v>11.23</v>
      </c>
      <c r="AN1263">
        <v>73.599999999999994</v>
      </c>
      <c r="AO1263" s="14" t="e">
        <f>VLOOKUP(PaquetesTramos_estados_1[[#This Row],[tienda_stock]],#REF!,2,0)</f>
        <v>#REF!</v>
      </c>
      <c r="AP1263" s="18">
        <v>1.0138888888888888</v>
      </c>
      <c r="AQ1263" s="19">
        <f>IF(PaquetesTramos_estados_1[[#This Row],[estado_paquete]]="Empaquetado","listo",PaquetesTramos_estados_1[[#This Row],[pagado]]+(PaquetesTramos_estados_1[[#This Row],[Lead Time]]-1))</f>
        <v>45439.914907407408</v>
      </c>
      <c r="AR1263" s="16" t="e">
        <f ca="1">IF(PaquetesTramos_estados_1[[#This Row],[estado_paquete]]="empaquetado","listo",TEXT((DAY(TODAY())-DAY(PaquetesTramos_estados_1[[#This Row],[pagado]])),"dd")&amp;" Dias")</f>
        <v>#VALUE!</v>
      </c>
      <c r="AS126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63" s="19" t="str">
        <f t="shared" si="19"/>
        <v>21:37</v>
      </c>
    </row>
    <row r="1264" spans="1:46" x14ac:dyDescent="0.25">
      <c r="A1264" s="14" t="s">
        <v>5519</v>
      </c>
      <c r="B1264" s="14" t="s">
        <v>17</v>
      </c>
      <c r="C1264" s="14" t="s">
        <v>156</v>
      </c>
      <c r="D1264" s="14" t="s">
        <v>46</v>
      </c>
      <c r="E1264" s="14" t="s">
        <v>157</v>
      </c>
      <c r="F1264" s="14" t="s">
        <v>158</v>
      </c>
      <c r="G1264" s="14" t="s">
        <v>35</v>
      </c>
      <c r="H1264" s="14" t="s">
        <v>288</v>
      </c>
      <c r="I1264" s="14" t="s">
        <v>288</v>
      </c>
      <c r="J1264" s="15">
        <v>45442</v>
      </c>
      <c r="K1264" s="14" t="s">
        <v>357</v>
      </c>
      <c r="L1264" s="16">
        <v>45439.700358796297</v>
      </c>
      <c r="M1264" s="16"/>
      <c r="N1264" s="16"/>
      <c r="O1264" s="14" t="s">
        <v>288</v>
      </c>
      <c r="P1264" s="14" t="s">
        <v>288</v>
      </c>
      <c r="Q1264" s="14" t="s">
        <v>288</v>
      </c>
      <c r="R1264" s="14" t="s">
        <v>288</v>
      </c>
      <c r="S1264" s="14" t="s">
        <v>288</v>
      </c>
      <c r="T1264" s="14" t="s">
        <v>17</v>
      </c>
      <c r="U1264" s="14" t="s">
        <v>75</v>
      </c>
      <c r="V1264" s="14" t="s">
        <v>6</v>
      </c>
      <c r="W1264" s="14" t="s">
        <v>156</v>
      </c>
      <c r="X1264" s="14" t="s">
        <v>46</v>
      </c>
      <c r="Y1264" s="14" t="s">
        <v>157</v>
      </c>
      <c r="Z1264" s="14" t="s">
        <v>158</v>
      </c>
      <c r="AA1264" s="14" t="s">
        <v>7</v>
      </c>
      <c r="AB1264" s="14" t="s">
        <v>358</v>
      </c>
      <c r="AC1264" s="14" t="s">
        <v>8</v>
      </c>
      <c r="AD1264" s="14" t="s">
        <v>9</v>
      </c>
      <c r="AE1264" s="14" t="s">
        <v>156</v>
      </c>
      <c r="AF1264" s="14" t="s">
        <v>290</v>
      </c>
      <c r="AG1264" s="14" t="s">
        <v>291</v>
      </c>
      <c r="AH1264" s="14" t="s">
        <v>359</v>
      </c>
      <c r="AI1264">
        <v>42546837</v>
      </c>
      <c r="AJ1264" s="16">
        <v>45439.700358796297</v>
      </c>
      <c r="AK1264">
        <v>2</v>
      </c>
      <c r="AL1264">
        <v>84.4</v>
      </c>
      <c r="AM1264">
        <v>15.2</v>
      </c>
      <c r="AN1264">
        <v>99.6</v>
      </c>
      <c r="AO1264" s="14" t="e">
        <f>VLOOKUP(PaquetesTramos_estados_1[[#This Row],[tienda_stock]],#REF!,2,0)</f>
        <v>#REF!</v>
      </c>
      <c r="AP1264" s="18">
        <v>1.0138888888888888</v>
      </c>
      <c r="AQ1264" s="19">
        <f>IF(PaquetesTramos_estados_1[[#This Row],[estado_paquete]]="Empaquetado","listo",PaquetesTramos_estados_1[[#This Row],[pagado]]+(PaquetesTramos_estados_1[[#This Row],[Lead Time]]-1))</f>
        <v>45439.714247685188</v>
      </c>
      <c r="AR1264" s="16" t="e">
        <f ca="1">IF(PaquetesTramos_estados_1[[#This Row],[estado_paquete]]="empaquetado","listo",TEXT((DAY(TODAY())-DAY(PaquetesTramos_estados_1[[#This Row],[pagado]])),"dd")&amp;" Dias")</f>
        <v>#VALUE!</v>
      </c>
      <c r="AS12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64" s="19" t="str">
        <f t="shared" si="19"/>
        <v>16:48</v>
      </c>
    </row>
    <row r="1265" spans="1:46" x14ac:dyDescent="0.25">
      <c r="A1265" s="14" t="s">
        <v>4917</v>
      </c>
      <c r="B1265" s="14" t="s">
        <v>17</v>
      </c>
      <c r="C1265" s="14" t="s">
        <v>42</v>
      </c>
      <c r="D1265" s="14" t="s">
        <v>29</v>
      </c>
      <c r="E1265" s="14" t="s">
        <v>29</v>
      </c>
      <c r="F1265" s="14" t="s">
        <v>29</v>
      </c>
      <c r="G1265" s="14" t="s">
        <v>35</v>
      </c>
      <c r="H1265" s="14" t="s">
        <v>288</v>
      </c>
      <c r="I1265" s="14" t="s">
        <v>288</v>
      </c>
      <c r="J1265" s="15">
        <v>45444</v>
      </c>
      <c r="K1265" s="14" t="s">
        <v>4739</v>
      </c>
      <c r="L1265" s="16">
        <v>45440.073125000003</v>
      </c>
      <c r="M1265" s="16"/>
      <c r="N1265" s="16"/>
      <c r="O1265" s="14" t="s">
        <v>288</v>
      </c>
      <c r="P1265" s="14" t="s">
        <v>288</v>
      </c>
      <c r="Q1265" s="14" t="s">
        <v>288</v>
      </c>
      <c r="R1265" s="14" t="s">
        <v>288</v>
      </c>
      <c r="S1265" s="14" t="s">
        <v>288</v>
      </c>
      <c r="T1265" s="14" t="s">
        <v>17</v>
      </c>
      <c r="U1265" s="14" t="s">
        <v>18</v>
      </c>
      <c r="V1265" s="14" t="s">
        <v>6</v>
      </c>
      <c r="W1265" s="14" t="s">
        <v>42</v>
      </c>
      <c r="X1265" s="14" t="s">
        <v>29</v>
      </c>
      <c r="Y1265" s="14" t="s">
        <v>29</v>
      </c>
      <c r="Z1265" s="14" t="s">
        <v>29</v>
      </c>
      <c r="AA1265" s="14" t="s">
        <v>56</v>
      </c>
      <c r="AB1265" s="14" t="s">
        <v>3967</v>
      </c>
      <c r="AC1265" s="14" t="s">
        <v>8</v>
      </c>
      <c r="AD1265" s="14" t="s">
        <v>88</v>
      </c>
      <c r="AE1265" s="14" t="s">
        <v>5</v>
      </c>
      <c r="AF1265" s="14" t="s">
        <v>290</v>
      </c>
      <c r="AG1265" s="14" t="s">
        <v>291</v>
      </c>
      <c r="AH1265" s="14" t="s">
        <v>3968</v>
      </c>
      <c r="AI1265">
        <v>73521860</v>
      </c>
      <c r="AJ1265" s="16">
        <v>45440.073125000003</v>
      </c>
      <c r="AK1265">
        <v>2</v>
      </c>
      <c r="AL1265">
        <v>299.58</v>
      </c>
      <c r="AM1265">
        <v>53.92</v>
      </c>
      <c r="AN1265">
        <v>353.5</v>
      </c>
      <c r="AO1265" s="14" t="e">
        <f>VLOOKUP(PaquetesTramos_estados_1[[#This Row],[tienda_stock]],#REF!,2,0)</f>
        <v>#REF!</v>
      </c>
      <c r="AP1265" s="18">
        <v>1.0138888888888888</v>
      </c>
      <c r="AQ1265" s="19">
        <f>IF(PaquetesTramos_estados_1[[#This Row],[estado_paquete]]="Empaquetado","listo",PaquetesTramos_estados_1[[#This Row],[pagado]]+(PaquetesTramos_estados_1[[#This Row],[Lead Time]]-1))</f>
        <v>45440.087013888893</v>
      </c>
      <c r="AR1265" s="16" t="e">
        <f ca="1">IF(PaquetesTramos_estados_1[[#This Row],[estado_paquete]]="empaquetado","listo",TEXT((DAY(TODAY())-DAY(PaquetesTramos_estados_1[[#This Row],[pagado]])),"dd")&amp;" Dias")</f>
        <v>#VALUE!</v>
      </c>
      <c r="AS12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65" s="19" t="str">
        <f t="shared" si="19"/>
        <v>01:45</v>
      </c>
    </row>
    <row r="1266" spans="1:46" x14ac:dyDescent="0.25">
      <c r="A1266" s="14" t="s">
        <v>4919</v>
      </c>
      <c r="B1266" s="14" t="s">
        <v>17</v>
      </c>
      <c r="C1266" s="14" t="s">
        <v>177</v>
      </c>
      <c r="D1266" s="14" t="s">
        <v>1</v>
      </c>
      <c r="E1266" s="14" t="s">
        <v>1</v>
      </c>
      <c r="F1266" s="14" t="s">
        <v>94</v>
      </c>
      <c r="G1266" s="14" t="s">
        <v>437</v>
      </c>
      <c r="H1266" s="14" t="s">
        <v>288</v>
      </c>
      <c r="I1266" s="14" t="s">
        <v>288</v>
      </c>
      <c r="J1266" s="15">
        <v>45440</v>
      </c>
      <c r="K1266" s="14" t="s">
        <v>2619</v>
      </c>
      <c r="L1266" s="16">
        <v>45439.884201388886</v>
      </c>
      <c r="M1266" s="16"/>
      <c r="N1266" s="16"/>
      <c r="O1266" s="14" t="s">
        <v>288</v>
      </c>
      <c r="P1266" s="14" t="s">
        <v>288</v>
      </c>
      <c r="Q1266" s="14" t="s">
        <v>288</v>
      </c>
      <c r="R1266" s="14" t="s">
        <v>288</v>
      </c>
      <c r="S1266" s="14" t="s">
        <v>288</v>
      </c>
      <c r="T1266" s="14" t="s">
        <v>17</v>
      </c>
      <c r="U1266" s="14" t="s">
        <v>18</v>
      </c>
      <c r="V1266" s="14" t="s">
        <v>6</v>
      </c>
      <c r="W1266" s="14" t="s">
        <v>177</v>
      </c>
      <c r="X1266" s="14" t="s">
        <v>1</v>
      </c>
      <c r="Y1266" s="14" t="s">
        <v>1</v>
      </c>
      <c r="Z1266" s="14" t="s">
        <v>94</v>
      </c>
      <c r="AA1266" s="14" t="s">
        <v>7</v>
      </c>
      <c r="AB1266" s="14" t="s">
        <v>2620</v>
      </c>
      <c r="AC1266" s="14" t="s">
        <v>8</v>
      </c>
      <c r="AD1266" s="14" t="s">
        <v>32</v>
      </c>
      <c r="AE1266" s="14" t="s">
        <v>5</v>
      </c>
      <c r="AF1266" s="14" t="s">
        <v>290</v>
      </c>
      <c r="AG1266" s="14" t="s">
        <v>291</v>
      </c>
      <c r="AH1266" s="14" t="s">
        <v>2621</v>
      </c>
      <c r="AI1266">
        <v>44152868</v>
      </c>
      <c r="AJ1266" s="16">
        <v>45439.884201388886</v>
      </c>
      <c r="AK1266">
        <v>1</v>
      </c>
      <c r="AL1266">
        <v>279.83</v>
      </c>
      <c r="AM1266">
        <v>50.37</v>
      </c>
      <c r="AN1266">
        <v>330.2</v>
      </c>
      <c r="AO1266" s="14" t="e">
        <f>VLOOKUP(PaquetesTramos_estados_1[[#This Row],[tienda_stock]],#REF!,2,0)</f>
        <v>#REF!</v>
      </c>
      <c r="AP1266" s="18">
        <v>1.0138888888888888</v>
      </c>
      <c r="AQ1266" s="19">
        <f>IF(PaquetesTramos_estados_1[[#This Row],[estado_paquete]]="Empaquetado","listo",PaquetesTramos_estados_1[[#This Row],[pagado]]+(PaquetesTramos_estados_1[[#This Row],[Lead Time]]-1))</f>
        <v>45439.898090277777</v>
      </c>
      <c r="AR1266" s="16" t="e">
        <f ca="1">IF(PaquetesTramos_estados_1[[#This Row],[estado_paquete]]="empaquetado","listo",TEXT((DAY(TODAY())-DAY(PaquetesTramos_estados_1[[#This Row],[pagado]])),"dd")&amp;" Dias")</f>
        <v>#VALUE!</v>
      </c>
      <c r="AS126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66" s="19" t="str">
        <f t="shared" si="19"/>
        <v>21:13</v>
      </c>
    </row>
    <row r="1267" spans="1:46" x14ac:dyDescent="0.25">
      <c r="A1267" s="14" t="s">
        <v>5526</v>
      </c>
      <c r="B1267" s="14" t="s">
        <v>292</v>
      </c>
      <c r="C1267" s="14" t="s">
        <v>126</v>
      </c>
      <c r="D1267" s="14" t="s">
        <v>91</v>
      </c>
      <c r="E1267" s="14" t="s">
        <v>91</v>
      </c>
      <c r="F1267" s="14" t="s">
        <v>91</v>
      </c>
      <c r="G1267" s="14" t="s">
        <v>35</v>
      </c>
      <c r="H1267" s="14" t="s">
        <v>288</v>
      </c>
      <c r="I1267" s="14" t="s">
        <v>288</v>
      </c>
      <c r="J1267" s="15">
        <v>45443</v>
      </c>
      <c r="K1267" s="14" t="s">
        <v>2905</v>
      </c>
      <c r="L1267" s="16">
        <v>45438.812615740739</v>
      </c>
      <c r="M1267" s="16">
        <v>45439.43310185185</v>
      </c>
      <c r="N1267" s="16"/>
      <c r="O1267" s="14" t="s">
        <v>288</v>
      </c>
      <c r="P1267" s="14" t="s">
        <v>288</v>
      </c>
      <c r="Q1267" s="14" t="s">
        <v>288</v>
      </c>
      <c r="R1267" s="14" t="s">
        <v>288</v>
      </c>
      <c r="S1267" s="14" t="s">
        <v>288</v>
      </c>
      <c r="T1267" s="14" t="s">
        <v>292</v>
      </c>
      <c r="U1267" s="14" t="s">
        <v>141</v>
      </c>
      <c r="V1267" s="14" t="s">
        <v>6</v>
      </c>
      <c r="W1267" s="14" t="s">
        <v>126</v>
      </c>
      <c r="X1267" s="14" t="s">
        <v>91</v>
      </c>
      <c r="Y1267" s="14" t="s">
        <v>91</v>
      </c>
      <c r="Z1267" s="14" t="s">
        <v>91</v>
      </c>
      <c r="AA1267" s="14" t="s">
        <v>7</v>
      </c>
      <c r="AB1267" s="14" t="s">
        <v>2906</v>
      </c>
      <c r="AC1267" s="14" t="s">
        <v>8</v>
      </c>
      <c r="AD1267" s="14" t="s">
        <v>88</v>
      </c>
      <c r="AE1267" s="14" t="s">
        <v>5</v>
      </c>
      <c r="AF1267" s="14" t="s">
        <v>290</v>
      </c>
      <c r="AG1267" s="14" t="s">
        <v>291</v>
      </c>
      <c r="AH1267" s="14" t="s">
        <v>2907</v>
      </c>
      <c r="AI1267">
        <v>72550842</v>
      </c>
      <c r="AJ1267" s="16">
        <v>45438.812615740739</v>
      </c>
      <c r="AK1267">
        <v>1</v>
      </c>
      <c r="AL1267">
        <v>63.39</v>
      </c>
      <c r="AM1267">
        <v>11.41</v>
      </c>
      <c r="AN1267">
        <v>74.8</v>
      </c>
      <c r="AO1267" s="14" t="e">
        <f>VLOOKUP(PaquetesTramos_estados_1[[#This Row],[tienda_stock]],#REF!,2,0)</f>
        <v>#REF!</v>
      </c>
      <c r="AP1267" s="18">
        <v>1.0138888888888888</v>
      </c>
      <c r="AQ1267" s="19" t="str">
        <f>IF(PaquetesTramos_estados_1[[#This Row],[estado_paquete]]="Empaquetado","listo",PaquetesTramos_estados_1[[#This Row],[pagado]]+(PaquetesTramos_estados_1[[#This Row],[Lead Time]]-1))</f>
        <v>listo</v>
      </c>
      <c r="AR1267" s="16" t="str">
        <f ca="1">IF(PaquetesTramos_estados_1[[#This Row],[estado_paquete]]="empaquetado","listo",TEXT((DAY(TODAY())-DAY(PaquetesTramos_estados_1[[#This Row],[pagado]])),"dd")&amp;" Dias")</f>
        <v>listo</v>
      </c>
      <c r="AS1267" s="14" t="str">
        <f ca="1">IF(PaquetesTramos_estados_1[[#This Row],[estado_paquete]]="Empaquetado","listo",IF(NOW()&lt;PaquetesTramos_estados_1[[#This Row],[TimeLimite]],"Dentro de Tiempo","Fuera de Tiempo"))</f>
        <v>listo</v>
      </c>
      <c r="AT1267" s="19" t="str">
        <f t="shared" si="19"/>
        <v>19:30</v>
      </c>
    </row>
    <row r="1268" spans="1:46" x14ac:dyDescent="0.25">
      <c r="A1268" s="14" t="s">
        <v>4887</v>
      </c>
      <c r="B1268" s="14" t="s">
        <v>292</v>
      </c>
      <c r="C1268" s="14" t="s">
        <v>36</v>
      </c>
      <c r="D1268" s="14" t="s">
        <v>1</v>
      </c>
      <c r="E1268" s="14" t="s">
        <v>1</v>
      </c>
      <c r="F1268" s="14" t="s">
        <v>37</v>
      </c>
      <c r="G1268" s="14" t="s">
        <v>332</v>
      </c>
      <c r="H1268" s="14" t="s">
        <v>288</v>
      </c>
      <c r="I1268" s="14" t="s">
        <v>288</v>
      </c>
      <c r="J1268" s="15">
        <v>45441</v>
      </c>
      <c r="K1268" s="14" t="s">
        <v>628</v>
      </c>
      <c r="L1268" s="16">
        <v>45439.698888888888</v>
      </c>
      <c r="M1268" s="16">
        <v>45439.767650462964</v>
      </c>
      <c r="N1268" s="16"/>
      <c r="O1268" s="14" t="s">
        <v>288</v>
      </c>
      <c r="P1268" s="14" t="s">
        <v>288</v>
      </c>
      <c r="Q1268" s="14" t="s">
        <v>288</v>
      </c>
      <c r="R1268" s="14" t="s">
        <v>288</v>
      </c>
      <c r="S1268" s="14" t="s">
        <v>288</v>
      </c>
      <c r="T1268" s="14" t="s">
        <v>292</v>
      </c>
      <c r="U1268" s="14" t="s">
        <v>170</v>
      </c>
      <c r="V1268" s="14" t="s">
        <v>6</v>
      </c>
      <c r="W1268" s="14" t="s">
        <v>36</v>
      </c>
      <c r="X1268" s="14" t="s">
        <v>1</v>
      </c>
      <c r="Y1268" s="14" t="s">
        <v>1</v>
      </c>
      <c r="Z1268" s="14" t="s">
        <v>37</v>
      </c>
      <c r="AA1268" s="14" t="s">
        <v>7</v>
      </c>
      <c r="AB1268" s="14" t="s">
        <v>629</v>
      </c>
      <c r="AC1268" s="14" t="s">
        <v>8</v>
      </c>
      <c r="AD1268" s="14" t="s">
        <v>27</v>
      </c>
      <c r="AE1268" s="14" t="s">
        <v>5</v>
      </c>
      <c r="AF1268" s="14" t="s">
        <v>290</v>
      </c>
      <c r="AG1268" s="14" t="s">
        <v>291</v>
      </c>
      <c r="AH1268" s="14" t="s">
        <v>630</v>
      </c>
      <c r="AI1268">
        <v>16697608</v>
      </c>
      <c r="AJ1268" s="16">
        <v>45439.698888888888</v>
      </c>
      <c r="AK1268">
        <v>1</v>
      </c>
      <c r="AL1268">
        <v>26.95</v>
      </c>
      <c r="AM1268">
        <v>4.8499999999999996</v>
      </c>
      <c r="AN1268">
        <v>31.8</v>
      </c>
      <c r="AO1268" s="14" t="e">
        <f>VLOOKUP(PaquetesTramos_estados_1[[#This Row],[tienda_stock]],#REF!,2,0)</f>
        <v>#REF!</v>
      </c>
      <c r="AP1268" s="18">
        <v>1.0138888888888888</v>
      </c>
      <c r="AQ1268" s="19" t="str">
        <f>IF(PaquetesTramos_estados_1[[#This Row],[estado_paquete]]="Empaquetado","listo",PaquetesTramos_estados_1[[#This Row],[pagado]]+(PaquetesTramos_estados_1[[#This Row],[Lead Time]]-1))</f>
        <v>listo</v>
      </c>
      <c r="AR1268" s="16" t="str">
        <f ca="1">IF(PaquetesTramos_estados_1[[#This Row],[estado_paquete]]="empaquetado","listo",TEXT((DAY(TODAY())-DAY(PaquetesTramos_estados_1[[#This Row],[pagado]])),"dd")&amp;" Dias")</f>
        <v>listo</v>
      </c>
      <c r="AS1268" s="14" t="str">
        <f ca="1">IF(PaquetesTramos_estados_1[[#This Row],[estado_paquete]]="Empaquetado","listo",IF(NOW()&lt;PaquetesTramos_estados_1[[#This Row],[TimeLimite]],"Dentro de Tiempo","Fuera de Tiempo"))</f>
        <v>listo</v>
      </c>
      <c r="AT1268" s="19" t="str">
        <f t="shared" si="19"/>
        <v>16:46</v>
      </c>
    </row>
    <row r="1269" spans="1:46" x14ac:dyDescent="0.25">
      <c r="A1269" s="14" t="s">
        <v>4881</v>
      </c>
      <c r="B1269" s="14" t="s">
        <v>292</v>
      </c>
      <c r="C1269" s="14" t="s">
        <v>139</v>
      </c>
      <c r="D1269" s="14" t="s">
        <v>29</v>
      </c>
      <c r="E1269" s="14" t="s">
        <v>140</v>
      </c>
      <c r="F1269" s="14" t="s">
        <v>140</v>
      </c>
      <c r="G1269" s="14" t="s">
        <v>35</v>
      </c>
      <c r="H1269" s="14" t="s">
        <v>288</v>
      </c>
      <c r="I1269" s="14" t="s">
        <v>288</v>
      </c>
      <c r="J1269" s="15">
        <v>45446</v>
      </c>
      <c r="K1269" s="14" t="s">
        <v>4121</v>
      </c>
      <c r="L1269" s="16">
        <v>45439.631956018522</v>
      </c>
      <c r="M1269" s="16">
        <v>45439.880879629629</v>
      </c>
      <c r="N1269" s="16"/>
      <c r="O1269" s="14" t="s">
        <v>288</v>
      </c>
      <c r="P1269" s="14" t="s">
        <v>288</v>
      </c>
      <c r="Q1269" s="14" t="s">
        <v>288</v>
      </c>
      <c r="R1269" s="14" t="s">
        <v>288</v>
      </c>
      <c r="S1269" s="14" t="s">
        <v>288</v>
      </c>
      <c r="T1269" s="14" t="s">
        <v>292</v>
      </c>
      <c r="U1269" s="14" t="s">
        <v>59</v>
      </c>
      <c r="V1269" s="14" t="s">
        <v>6</v>
      </c>
      <c r="W1269" s="14" t="s">
        <v>139</v>
      </c>
      <c r="X1269" s="14" t="s">
        <v>29</v>
      </c>
      <c r="Y1269" s="14" t="s">
        <v>140</v>
      </c>
      <c r="Z1269" s="14" t="s">
        <v>140</v>
      </c>
      <c r="AA1269" s="14" t="s">
        <v>7</v>
      </c>
      <c r="AB1269" s="14" t="s">
        <v>4122</v>
      </c>
      <c r="AC1269" s="14" t="s">
        <v>8</v>
      </c>
      <c r="AD1269" s="14" t="s">
        <v>10</v>
      </c>
      <c r="AE1269" s="14" t="s">
        <v>5</v>
      </c>
      <c r="AF1269" s="14" t="s">
        <v>290</v>
      </c>
      <c r="AG1269" s="14" t="s">
        <v>291</v>
      </c>
      <c r="AH1269" s="14" t="s">
        <v>3874</v>
      </c>
      <c r="AI1269">
        <v>76237567</v>
      </c>
      <c r="AJ1269" s="16">
        <v>45439.631956018522</v>
      </c>
      <c r="AK1269">
        <v>1</v>
      </c>
      <c r="AL1269">
        <v>4.24</v>
      </c>
      <c r="AM1269">
        <v>0.76</v>
      </c>
      <c r="AN1269">
        <v>5</v>
      </c>
      <c r="AO1269" s="14" t="e">
        <f>VLOOKUP(PaquetesTramos_estados_1[[#This Row],[tienda_stock]],#REF!,2,0)</f>
        <v>#REF!</v>
      </c>
      <c r="AP1269" s="18">
        <v>1.0138888888888888</v>
      </c>
      <c r="AQ1269" s="19" t="str">
        <f>IF(PaquetesTramos_estados_1[[#This Row],[estado_paquete]]="Empaquetado","listo",PaquetesTramos_estados_1[[#This Row],[pagado]]+(PaquetesTramos_estados_1[[#This Row],[Lead Time]]-1))</f>
        <v>listo</v>
      </c>
      <c r="AR1269" s="16" t="str">
        <f ca="1">IF(PaquetesTramos_estados_1[[#This Row],[estado_paquete]]="empaquetado","listo",TEXT((DAY(TODAY())-DAY(PaquetesTramos_estados_1[[#This Row],[pagado]])),"dd")&amp;" Dias")</f>
        <v>listo</v>
      </c>
      <c r="AS1269" s="14" t="str">
        <f ca="1">IF(PaquetesTramos_estados_1[[#This Row],[estado_paquete]]="Empaquetado","listo",IF(NOW()&lt;PaquetesTramos_estados_1[[#This Row],[TimeLimite]],"Dentro de Tiempo","Fuera de Tiempo"))</f>
        <v>listo</v>
      </c>
      <c r="AT1269" s="19" t="str">
        <f t="shared" si="19"/>
        <v>15:10</v>
      </c>
    </row>
    <row r="1270" spans="1:46" x14ac:dyDescent="0.25">
      <c r="A1270" s="14" t="s">
        <v>5527</v>
      </c>
      <c r="B1270" s="14" t="s">
        <v>292</v>
      </c>
      <c r="C1270" s="14" t="s">
        <v>71</v>
      </c>
      <c r="D1270" s="14" t="s">
        <v>69</v>
      </c>
      <c r="E1270" s="14" t="s">
        <v>70</v>
      </c>
      <c r="F1270" s="14" t="s">
        <v>70</v>
      </c>
      <c r="G1270" s="14" t="s">
        <v>35</v>
      </c>
      <c r="H1270" s="14" t="s">
        <v>288</v>
      </c>
      <c r="I1270" s="14" t="s">
        <v>288</v>
      </c>
      <c r="J1270" s="15">
        <v>45444</v>
      </c>
      <c r="K1270" s="14" t="s">
        <v>3832</v>
      </c>
      <c r="L1270" s="16">
        <v>45439.817372685182</v>
      </c>
      <c r="M1270" s="16">
        <v>45439.893125000002</v>
      </c>
      <c r="N1270" s="16"/>
      <c r="O1270" s="14" t="s">
        <v>288</v>
      </c>
      <c r="P1270" s="14" t="s">
        <v>288</v>
      </c>
      <c r="Q1270" s="14" t="s">
        <v>288</v>
      </c>
      <c r="R1270" s="14" t="s">
        <v>288</v>
      </c>
      <c r="S1270" s="14" t="s">
        <v>288</v>
      </c>
      <c r="T1270" s="14" t="s">
        <v>292</v>
      </c>
      <c r="U1270" s="14" t="s">
        <v>161</v>
      </c>
      <c r="V1270" s="14" t="s">
        <v>6</v>
      </c>
      <c r="W1270" s="14" t="s">
        <v>71</v>
      </c>
      <c r="X1270" s="14" t="s">
        <v>69</v>
      </c>
      <c r="Y1270" s="14" t="s">
        <v>70</v>
      </c>
      <c r="Z1270" s="14" t="s">
        <v>70</v>
      </c>
      <c r="AA1270" s="14" t="s">
        <v>7</v>
      </c>
      <c r="AB1270" s="14" t="s">
        <v>3573</v>
      </c>
      <c r="AC1270" s="14" t="s">
        <v>8</v>
      </c>
      <c r="AD1270" s="14" t="s">
        <v>27</v>
      </c>
      <c r="AE1270" s="14" t="s">
        <v>5</v>
      </c>
      <c r="AF1270" s="14" t="s">
        <v>290</v>
      </c>
      <c r="AG1270" s="14" t="s">
        <v>291</v>
      </c>
      <c r="AH1270" s="14" t="s">
        <v>3574</v>
      </c>
      <c r="AI1270">
        <v>71856739</v>
      </c>
      <c r="AJ1270" s="16">
        <v>45439.817372685182</v>
      </c>
      <c r="AK1270">
        <v>2</v>
      </c>
      <c r="AL1270">
        <v>75.92</v>
      </c>
      <c r="AM1270">
        <v>13.68</v>
      </c>
      <c r="AN1270">
        <v>89.6</v>
      </c>
      <c r="AO1270" s="14" t="e">
        <f>VLOOKUP(PaquetesTramos_estados_1[[#This Row],[tienda_stock]],#REF!,2,0)</f>
        <v>#REF!</v>
      </c>
      <c r="AP1270" s="18">
        <v>1.0138888888888888</v>
      </c>
      <c r="AQ1270" s="19" t="str">
        <f>IF(PaquetesTramos_estados_1[[#This Row],[estado_paquete]]="Empaquetado","listo",PaquetesTramos_estados_1[[#This Row],[pagado]]+(PaquetesTramos_estados_1[[#This Row],[Lead Time]]-1))</f>
        <v>listo</v>
      </c>
      <c r="AR1270" s="16" t="str">
        <f ca="1">IF(PaquetesTramos_estados_1[[#This Row],[estado_paquete]]="empaquetado","listo",TEXT((DAY(TODAY())-DAY(PaquetesTramos_estados_1[[#This Row],[pagado]])),"dd")&amp;" Dias")</f>
        <v>listo</v>
      </c>
      <c r="AS1270" s="14" t="str">
        <f ca="1">IF(PaquetesTramos_estados_1[[#This Row],[estado_paquete]]="Empaquetado","listo",IF(NOW()&lt;PaquetesTramos_estados_1[[#This Row],[TimeLimite]],"Dentro de Tiempo","Fuera de Tiempo"))</f>
        <v>listo</v>
      </c>
      <c r="AT1270" s="19" t="str">
        <f t="shared" si="19"/>
        <v>19:37</v>
      </c>
    </row>
    <row r="1271" spans="1:46" x14ac:dyDescent="0.25">
      <c r="A1271" s="14" t="s">
        <v>5528</v>
      </c>
      <c r="B1271" s="14" t="s">
        <v>17</v>
      </c>
      <c r="C1271" s="14" t="s">
        <v>108</v>
      </c>
      <c r="D1271" s="14" t="s">
        <v>1</v>
      </c>
      <c r="E1271" s="14" t="s">
        <v>1</v>
      </c>
      <c r="F1271" s="14" t="s">
        <v>107</v>
      </c>
      <c r="G1271" s="14" t="s">
        <v>437</v>
      </c>
      <c r="H1271" s="14" t="s">
        <v>288</v>
      </c>
      <c r="I1271" s="14" t="s">
        <v>288</v>
      </c>
      <c r="J1271" s="15">
        <v>45440</v>
      </c>
      <c r="K1271" s="14" t="s">
        <v>962</v>
      </c>
      <c r="L1271" s="16">
        <v>45439.725902777776</v>
      </c>
      <c r="M1271" s="16"/>
      <c r="N1271" s="16"/>
      <c r="O1271" s="14" t="s">
        <v>288</v>
      </c>
      <c r="P1271" s="14" t="s">
        <v>288</v>
      </c>
      <c r="Q1271" s="14" t="s">
        <v>288</v>
      </c>
      <c r="R1271" s="14" t="s">
        <v>288</v>
      </c>
      <c r="S1271" s="14" t="s">
        <v>288</v>
      </c>
      <c r="T1271" s="14" t="s">
        <v>17</v>
      </c>
      <c r="U1271" s="14" t="s">
        <v>18</v>
      </c>
      <c r="V1271" s="14" t="s">
        <v>6</v>
      </c>
      <c r="W1271" s="14" t="s">
        <v>108</v>
      </c>
      <c r="X1271" s="14" t="s">
        <v>1</v>
      </c>
      <c r="Y1271" s="14" t="s">
        <v>1</v>
      </c>
      <c r="Z1271" s="14" t="s">
        <v>107</v>
      </c>
      <c r="AA1271" s="14" t="s">
        <v>7</v>
      </c>
      <c r="AB1271" s="14" t="s">
        <v>963</v>
      </c>
      <c r="AC1271" s="14" t="s">
        <v>8</v>
      </c>
      <c r="AD1271" s="14" t="s">
        <v>27</v>
      </c>
      <c r="AE1271" s="14" t="s">
        <v>5</v>
      </c>
      <c r="AF1271" s="14" t="s">
        <v>290</v>
      </c>
      <c r="AG1271" s="14" t="s">
        <v>291</v>
      </c>
      <c r="AH1271" s="14" t="s">
        <v>964</v>
      </c>
      <c r="AI1271">
        <v>9825248</v>
      </c>
      <c r="AJ1271" s="16">
        <v>45439.725902777776</v>
      </c>
      <c r="AK1271">
        <v>1</v>
      </c>
      <c r="AL1271">
        <v>119.41</v>
      </c>
      <c r="AM1271">
        <v>21.49</v>
      </c>
      <c r="AN1271">
        <v>140.9</v>
      </c>
      <c r="AO1271" s="14" t="e">
        <f>VLOOKUP(PaquetesTramos_estados_1[[#This Row],[tienda_stock]],#REF!,2,0)</f>
        <v>#REF!</v>
      </c>
      <c r="AP1271" s="18">
        <v>1.0138888888888888</v>
      </c>
      <c r="AQ1271" s="19">
        <f>IF(PaquetesTramos_estados_1[[#This Row],[estado_paquete]]="Empaquetado","listo",PaquetesTramos_estados_1[[#This Row],[pagado]]+(PaquetesTramos_estados_1[[#This Row],[Lead Time]]-1))</f>
        <v>45439.739791666667</v>
      </c>
      <c r="AR1271" s="16" t="e">
        <f ca="1">IF(PaquetesTramos_estados_1[[#This Row],[estado_paquete]]="empaquetado","listo",TEXT((DAY(TODAY())-DAY(PaquetesTramos_estados_1[[#This Row],[pagado]])),"dd")&amp;" Dias")</f>
        <v>#VALUE!</v>
      </c>
      <c r="AS12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1" s="19" t="str">
        <f t="shared" si="19"/>
        <v>17:25</v>
      </c>
    </row>
    <row r="1272" spans="1:46" x14ac:dyDescent="0.25">
      <c r="A1272" s="14" t="s">
        <v>5523</v>
      </c>
      <c r="B1272" s="14" t="s">
        <v>17</v>
      </c>
      <c r="C1272" s="14" t="s">
        <v>71</v>
      </c>
      <c r="D1272" s="14" t="s">
        <v>69</v>
      </c>
      <c r="E1272" s="14" t="s">
        <v>70</v>
      </c>
      <c r="F1272" s="14" t="s">
        <v>70</v>
      </c>
      <c r="G1272" s="14" t="s">
        <v>35</v>
      </c>
      <c r="H1272" s="14" t="s">
        <v>288</v>
      </c>
      <c r="I1272" s="14" t="s">
        <v>288</v>
      </c>
      <c r="J1272" s="15">
        <v>45443</v>
      </c>
      <c r="K1272" s="14" t="s">
        <v>1381</v>
      </c>
      <c r="L1272" s="16">
        <v>45439.816168981481</v>
      </c>
      <c r="M1272" s="16"/>
      <c r="N1272" s="16"/>
      <c r="O1272" s="14" t="s">
        <v>288</v>
      </c>
      <c r="P1272" s="14" t="s">
        <v>288</v>
      </c>
      <c r="Q1272" s="14" t="s">
        <v>288</v>
      </c>
      <c r="R1272" s="14" t="s">
        <v>288</v>
      </c>
      <c r="S1272" s="14" t="s">
        <v>288</v>
      </c>
      <c r="T1272" s="14" t="s">
        <v>17</v>
      </c>
      <c r="U1272" s="14" t="s">
        <v>18</v>
      </c>
      <c r="V1272" s="14" t="s">
        <v>6</v>
      </c>
      <c r="W1272" s="14" t="s">
        <v>71</v>
      </c>
      <c r="X1272" s="14" t="s">
        <v>69</v>
      </c>
      <c r="Y1272" s="14" t="s">
        <v>70</v>
      </c>
      <c r="Z1272" s="14" t="s">
        <v>70</v>
      </c>
      <c r="AA1272" s="14" t="s">
        <v>7</v>
      </c>
      <c r="AB1272" s="14" t="s">
        <v>1382</v>
      </c>
      <c r="AC1272" s="14" t="s">
        <v>8</v>
      </c>
      <c r="AD1272" s="14" t="s">
        <v>10</v>
      </c>
      <c r="AE1272" s="14" t="s">
        <v>71</v>
      </c>
      <c r="AF1272" s="14" t="s">
        <v>290</v>
      </c>
      <c r="AG1272" s="14" t="s">
        <v>291</v>
      </c>
      <c r="AH1272" s="14" t="s">
        <v>1383</v>
      </c>
      <c r="AI1272">
        <v>20078091</v>
      </c>
      <c r="AJ1272" s="16">
        <v>45439.816168981481</v>
      </c>
      <c r="AK1272">
        <v>1</v>
      </c>
      <c r="AL1272">
        <v>115.51</v>
      </c>
      <c r="AM1272">
        <v>20.79</v>
      </c>
      <c r="AN1272">
        <v>136.30000000000001</v>
      </c>
      <c r="AO1272" s="14" t="e">
        <f>VLOOKUP(PaquetesTramos_estados_1[[#This Row],[tienda_stock]],#REF!,2,0)</f>
        <v>#REF!</v>
      </c>
      <c r="AP1272" s="18">
        <v>1.0138888888888888</v>
      </c>
      <c r="AQ1272" s="19">
        <f>IF(PaquetesTramos_estados_1[[#This Row],[estado_paquete]]="Empaquetado","listo",PaquetesTramos_estados_1[[#This Row],[pagado]]+(PaquetesTramos_estados_1[[#This Row],[Lead Time]]-1))</f>
        <v>45439.830057870371</v>
      </c>
      <c r="AR1272" s="16" t="e">
        <f ca="1">IF(PaquetesTramos_estados_1[[#This Row],[estado_paquete]]="empaquetado","listo",TEXT((DAY(TODAY())-DAY(PaquetesTramos_estados_1[[#This Row],[pagado]])),"dd")&amp;" Dias")</f>
        <v>#VALUE!</v>
      </c>
      <c r="AS127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2" s="19" t="str">
        <f t="shared" si="19"/>
        <v>19:35</v>
      </c>
    </row>
    <row r="1273" spans="1:46" x14ac:dyDescent="0.25">
      <c r="A1273" s="14" t="s">
        <v>4930</v>
      </c>
      <c r="B1273" s="14" t="s">
        <v>17</v>
      </c>
      <c r="C1273" s="14" t="s">
        <v>0</v>
      </c>
      <c r="D1273" s="14" t="s">
        <v>1</v>
      </c>
      <c r="E1273" s="14" t="s">
        <v>1</v>
      </c>
      <c r="F1273" s="14" t="s">
        <v>2</v>
      </c>
      <c r="G1273" s="14" t="s">
        <v>399</v>
      </c>
      <c r="H1273" s="14" t="s">
        <v>288</v>
      </c>
      <c r="I1273" s="14" t="s">
        <v>288</v>
      </c>
      <c r="J1273" s="15">
        <v>45439</v>
      </c>
      <c r="K1273" s="14" t="s">
        <v>2536</v>
      </c>
      <c r="L1273" s="16">
        <v>45438.759409722225</v>
      </c>
      <c r="M1273" s="16"/>
      <c r="N1273" s="16"/>
      <c r="O1273" s="14" t="s">
        <v>288</v>
      </c>
      <c r="P1273" s="14" t="s">
        <v>288</v>
      </c>
      <c r="Q1273" s="14" t="s">
        <v>288</v>
      </c>
      <c r="R1273" s="14" t="s">
        <v>288</v>
      </c>
      <c r="S1273" s="14" t="s">
        <v>288</v>
      </c>
      <c r="T1273" s="14" t="s">
        <v>17</v>
      </c>
      <c r="U1273" s="14" t="s">
        <v>18</v>
      </c>
      <c r="V1273" s="14" t="s">
        <v>6</v>
      </c>
      <c r="W1273" s="14" t="s">
        <v>0</v>
      </c>
      <c r="X1273" s="14" t="s">
        <v>1</v>
      </c>
      <c r="Y1273" s="14" t="s">
        <v>1</v>
      </c>
      <c r="Z1273" s="14" t="s">
        <v>2</v>
      </c>
      <c r="AA1273" s="14" t="s">
        <v>56</v>
      </c>
      <c r="AB1273" s="14" t="s">
        <v>2537</v>
      </c>
      <c r="AC1273" s="14" t="s">
        <v>8</v>
      </c>
      <c r="AD1273" s="14" t="s">
        <v>10</v>
      </c>
      <c r="AE1273" s="14" t="s">
        <v>0</v>
      </c>
      <c r="AF1273" s="14" t="s">
        <v>290</v>
      </c>
      <c r="AG1273" s="14" t="s">
        <v>291</v>
      </c>
      <c r="AH1273" s="14" t="s">
        <v>2538</v>
      </c>
      <c r="AI1273">
        <v>256282</v>
      </c>
      <c r="AJ1273" s="16">
        <v>45438.759409722225</v>
      </c>
      <c r="AK1273">
        <v>2</v>
      </c>
      <c r="AL1273">
        <v>184.07</v>
      </c>
      <c r="AM1273">
        <v>33.130000000000003</v>
      </c>
      <c r="AN1273">
        <v>217.2</v>
      </c>
      <c r="AO1273" s="14" t="e">
        <f>VLOOKUP(PaquetesTramos_estados_1[[#This Row],[tienda_stock]],#REF!,2,0)</f>
        <v>#REF!</v>
      </c>
      <c r="AP1273" s="18">
        <v>1.0138888888888888</v>
      </c>
      <c r="AQ1273" s="19">
        <f>IF(PaquetesTramos_estados_1[[#This Row],[estado_paquete]]="Empaquetado","listo",PaquetesTramos_estados_1[[#This Row],[pagado]]+(PaquetesTramos_estados_1[[#This Row],[Lead Time]]-1))</f>
        <v>45438.773298611115</v>
      </c>
      <c r="AR1273" s="16" t="e">
        <f ca="1">IF(PaquetesTramos_estados_1[[#This Row],[estado_paquete]]="empaquetado","listo",TEXT((DAY(TODAY())-DAY(PaquetesTramos_estados_1[[#This Row],[pagado]])),"dd")&amp;" Dias")</f>
        <v>#VALUE!</v>
      </c>
      <c r="AS12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3" s="19" t="str">
        <f t="shared" si="19"/>
        <v>18:13</v>
      </c>
    </row>
    <row r="1274" spans="1:46" x14ac:dyDescent="0.25">
      <c r="A1274" s="14" t="s">
        <v>4897</v>
      </c>
      <c r="B1274" s="14" t="s">
        <v>17</v>
      </c>
      <c r="C1274" s="14" t="s">
        <v>36</v>
      </c>
      <c r="D1274" s="14" t="s">
        <v>1</v>
      </c>
      <c r="E1274" s="14" t="s">
        <v>1</v>
      </c>
      <c r="F1274" s="14" t="s">
        <v>37</v>
      </c>
      <c r="G1274" s="14" t="s">
        <v>332</v>
      </c>
      <c r="H1274" s="14" t="s">
        <v>288</v>
      </c>
      <c r="I1274" s="14" t="s">
        <v>288</v>
      </c>
      <c r="J1274" s="15">
        <v>45441</v>
      </c>
      <c r="K1274" s="14" t="s">
        <v>3319</v>
      </c>
      <c r="L1274" s="16">
        <v>45439.93577546296</v>
      </c>
      <c r="M1274" s="16"/>
      <c r="N1274" s="16"/>
      <c r="O1274" s="14" t="s">
        <v>288</v>
      </c>
      <c r="P1274" s="14" t="s">
        <v>288</v>
      </c>
      <c r="Q1274" s="14" t="s">
        <v>288</v>
      </c>
      <c r="R1274" s="14" t="s">
        <v>288</v>
      </c>
      <c r="S1274" s="14" t="s">
        <v>288</v>
      </c>
      <c r="T1274" s="14" t="s">
        <v>17</v>
      </c>
      <c r="U1274" s="14" t="s">
        <v>142</v>
      </c>
      <c r="V1274" s="14" t="s">
        <v>6</v>
      </c>
      <c r="W1274" s="14" t="s">
        <v>36</v>
      </c>
      <c r="X1274" s="14" t="s">
        <v>1</v>
      </c>
      <c r="Y1274" s="14" t="s">
        <v>1</v>
      </c>
      <c r="Z1274" s="14" t="s">
        <v>37</v>
      </c>
      <c r="AA1274" s="14" t="s">
        <v>7</v>
      </c>
      <c r="AB1274" s="14" t="s">
        <v>3320</v>
      </c>
      <c r="AC1274" s="14" t="s">
        <v>8</v>
      </c>
      <c r="AD1274" s="14" t="s">
        <v>32</v>
      </c>
      <c r="AE1274" s="14" t="s">
        <v>5</v>
      </c>
      <c r="AF1274" s="14" t="s">
        <v>290</v>
      </c>
      <c r="AG1274" s="14" t="s">
        <v>291</v>
      </c>
      <c r="AH1274" s="14" t="s">
        <v>3321</v>
      </c>
      <c r="AI1274">
        <v>71448340</v>
      </c>
      <c r="AJ1274" s="16">
        <v>45439.93577546296</v>
      </c>
      <c r="AK1274">
        <v>1</v>
      </c>
      <c r="AL1274">
        <v>35.42</v>
      </c>
      <c r="AM1274">
        <v>6.38</v>
      </c>
      <c r="AN1274">
        <v>41.8</v>
      </c>
      <c r="AO1274" s="14" t="e">
        <f>VLOOKUP(PaquetesTramos_estados_1[[#This Row],[tienda_stock]],#REF!,2,0)</f>
        <v>#REF!</v>
      </c>
      <c r="AP1274" s="18">
        <v>1.0138888888888888</v>
      </c>
      <c r="AQ1274" s="19">
        <f>IF(PaquetesTramos_estados_1[[#This Row],[estado_paquete]]="Empaquetado","listo",PaquetesTramos_estados_1[[#This Row],[pagado]]+(PaquetesTramos_estados_1[[#This Row],[Lead Time]]-1))</f>
        <v>45439.949664351851</v>
      </c>
      <c r="AR1274" s="16" t="e">
        <f ca="1">IF(PaquetesTramos_estados_1[[#This Row],[estado_paquete]]="empaquetado","listo",TEXT((DAY(TODAY())-DAY(PaquetesTramos_estados_1[[#This Row],[pagado]])),"dd")&amp;" Dias")</f>
        <v>#VALUE!</v>
      </c>
      <c r="AS127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4" s="19" t="str">
        <f t="shared" si="19"/>
        <v>22:27</v>
      </c>
    </row>
    <row r="1275" spans="1:46" x14ac:dyDescent="0.25">
      <c r="A1275" s="14" t="s">
        <v>4939</v>
      </c>
      <c r="B1275" s="14" t="s">
        <v>17</v>
      </c>
      <c r="C1275" s="14" t="s">
        <v>49</v>
      </c>
      <c r="D1275" s="14" t="s">
        <v>50</v>
      </c>
      <c r="E1275" s="14" t="s">
        <v>51</v>
      </c>
      <c r="F1275" s="14" t="s">
        <v>51</v>
      </c>
      <c r="G1275" s="14" t="s">
        <v>35</v>
      </c>
      <c r="H1275" s="14" t="s">
        <v>288</v>
      </c>
      <c r="I1275" s="14" t="s">
        <v>288</v>
      </c>
      <c r="J1275" s="15">
        <v>45443</v>
      </c>
      <c r="K1275" s="14" t="s">
        <v>724</v>
      </c>
      <c r="L1275" s="16">
        <v>45439.75681712963</v>
      </c>
      <c r="M1275" s="16"/>
      <c r="N1275" s="16"/>
      <c r="O1275" s="14" t="s">
        <v>288</v>
      </c>
      <c r="P1275" s="14" t="s">
        <v>288</v>
      </c>
      <c r="Q1275" s="14" t="s">
        <v>288</v>
      </c>
      <c r="R1275" s="14" t="s">
        <v>288</v>
      </c>
      <c r="S1275" s="14" t="s">
        <v>288</v>
      </c>
      <c r="T1275" s="14" t="s">
        <v>17</v>
      </c>
      <c r="U1275" s="14" t="s">
        <v>18</v>
      </c>
      <c r="V1275" s="14" t="s">
        <v>6</v>
      </c>
      <c r="W1275" s="14" t="s">
        <v>49</v>
      </c>
      <c r="X1275" s="14" t="s">
        <v>50</v>
      </c>
      <c r="Y1275" s="14" t="s">
        <v>51</v>
      </c>
      <c r="Z1275" s="14" t="s">
        <v>51</v>
      </c>
      <c r="AA1275" s="14" t="s">
        <v>56</v>
      </c>
      <c r="AB1275" s="14" t="s">
        <v>725</v>
      </c>
      <c r="AC1275" s="14" t="s">
        <v>8</v>
      </c>
      <c r="AD1275" s="14" t="s">
        <v>88</v>
      </c>
      <c r="AE1275" s="14" t="s">
        <v>5</v>
      </c>
      <c r="AF1275" s="14" t="s">
        <v>290</v>
      </c>
      <c r="AG1275" s="14" t="s">
        <v>291</v>
      </c>
      <c r="AH1275" s="14" t="s">
        <v>726</v>
      </c>
      <c r="AI1275">
        <v>73960575</v>
      </c>
      <c r="AJ1275" s="16">
        <v>45439.75681712963</v>
      </c>
      <c r="AK1275">
        <v>4</v>
      </c>
      <c r="AL1275">
        <v>706.86</v>
      </c>
      <c r="AM1275">
        <v>127.24</v>
      </c>
      <c r="AN1275">
        <v>834.1</v>
      </c>
      <c r="AO1275" s="14" t="e">
        <f>VLOOKUP(PaquetesTramos_estados_1[[#This Row],[tienda_stock]],#REF!,2,0)</f>
        <v>#REF!</v>
      </c>
      <c r="AP1275" s="18">
        <v>1.0138888888888888</v>
      </c>
      <c r="AQ1275" s="19">
        <f>IF(PaquetesTramos_estados_1[[#This Row],[estado_paquete]]="Empaquetado","listo",PaquetesTramos_estados_1[[#This Row],[pagado]]+(PaquetesTramos_estados_1[[#This Row],[Lead Time]]-1))</f>
        <v>45439.77070601852</v>
      </c>
      <c r="AR1275" s="16" t="e">
        <f ca="1">IF(PaquetesTramos_estados_1[[#This Row],[estado_paquete]]="empaquetado","listo",TEXT((DAY(TODAY())-DAY(PaquetesTramos_estados_1[[#This Row],[pagado]])),"dd")&amp;" Dias")</f>
        <v>#VALUE!</v>
      </c>
      <c r="AS127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5" s="19" t="str">
        <f t="shared" si="19"/>
        <v>18:09</v>
      </c>
    </row>
    <row r="1276" spans="1:46" x14ac:dyDescent="0.25">
      <c r="A1276" s="14" t="s">
        <v>5488</v>
      </c>
      <c r="B1276" s="14" t="s">
        <v>17</v>
      </c>
      <c r="C1276" s="14" t="s">
        <v>288</v>
      </c>
      <c r="D1276" s="14" t="s">
        <v>1</v>
      </c>
      <c r="E1276" s="14" t="s">
        <v>1</v>
      </c>
      <c r="F1276" s="14" t="s">
        <v>62</v>
      </c>
      <c r="G1276" s="14" t="s">
        <v>89</v>
      </c>
      <c r="H1276" s="14" t="s">
        <v>288</v>
      </c>
      <c r="I1276" s="14" t="s">
        <v>288</v>
      </c>
      <c r="J1276" s="15">
        <v>45440</v>
      </c>
      <c r="K1276" s="14" t="s">
        <v>4958</v>
      </c>
      <c r="L1276" s="16">
        <v>45439.325648148151</v>
      </c>
      <c r="M1276" s="16"/>
      <c r="N1276" s="16"/>
      <c r="O1276" s="14" t="s">
        <v>288</v>
      </c>
      <c r="P1276" s="14" t="s">
        <v>288</v>
      </c>
      <c r="Q1276" s="14" t="s">
        <v>288</v>
      </c>
      <c r="R1276" s="14" t="s">
        <v>288</v>
      </c>
      <c r="S1276" s="14" t="s">
        <v>288</v>
      </c>
      <c r="T1276" s="14" t="s">
        <v>17</v>
      </c>
      <c r="U1276" s="14" t="s">
        <v>18</v>
      </c>
      <c r="V1276" s="14" t="s">
        <v>87</v>
      </c>
      <c r="W1276" s="14" t="s">
        <v>288</v>
      </c>
      <c r="X1276" s="14" t="s">
        <v>288</v>
      </c>
      <c r="Y1276" s="14" t="s">
        <v>288</v>
      </c>
      <c r="Z1276" s="14" t="s">
        <v>288</v>
      </c>
      <c r="AA1276" s="14" t="s">
        <v>7</v>
      </c>
      <c r="AB1276" s="14" t="s">
        <v>4959</v>
      </c>
      <c r="AC1276" s="14" t="s">
        <v>8</v>
      </c>
      <c r="AD1276" s="14" t="s">
        <v>27</v>
      </c>
      <c r="AE1276" s="14" t="s">
        <v>5</v>
      </c>
      <c r="AF1276" s="14" t="s">
        <v>290</v>
      </c>
      <c r="AG1276" s="14" t="s">
        <v>291</v>
      </c>
      <c r="AH1276" s="14" t="s">
        <v>4960</v>
      </c>
      <c r="AI1276">
        <v>8194867</v>
      </c>
      <c r="AJ1276" s="16">
        <v>45439.325648148151</v>
      </c>
      <c r="AK1276">
        <v>1</v>
      </c>
      <c r="AL1276">
        <v>508.64</v>
      </c>
      <c r="AM1276">
        <v>91.56</v>
      </c>
      <c r="AN1276">
        <v>600.20000000000005</v>
      </c>
      <c r="AO1276" s="14" t="e">
        <f>VLOOKUP(PaquetesTramos_estados_1[[#This Row],[tienda_stock]],#REF!,2,0)</f>
        <v>#REF!</v>
      </c>
      <c r="AP1276" s="18"/>
      <c r="AQ1276" s="19">
        <f>IF(PaquetesTramos_estados_1[[#This Row],[estado_paquete]]="Empaquetado","listo",PaquetesTramos_estados_1[[#This Row],[pagado]]+(PaquetesTramos_estados_1[[#This Row],[Lead Time]]-1))</f>
        <v>45438.325648148151</v>
      </c>
      <c r="AR1276" s="16" t="e">
        <f ca="1">IF(PaquetesTramos_estados_1[[#This Row],[estado_paquete]]="empaquetado","listo",TEXT((DAY(TODAY())-DAY(PaquetesTramos_estados_1[[#This Row],[pagado]])),"dd")&amp;" Dias")</f>
        <v>#VALUE!</v>
      </c>
      <c r="AS12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6" s="19" t="str">
        <f t="shared" si="19"/>
        <v>07:48</v>
      </c>
    </row>
    <row r="1277" spans="1:46" x14ac:dyDescent="0.25">
      <c r="A1277" s="14" t="s">
        <v>5531</v>
      </c>
      <c r="B1277" s="14" t="s">
        <v>17</v>
      </c>
      <c r="C1277" s="14" t="s">
        <v>101</v>
      </c>
      <c r="D1277" s="14" t="s">
        <v>102</v>
      </c>
      <c r="E1277" s="14" t="s">
        <v>103</v>
      </c>
      <c r="F1277" s="14" t="s">
        <v>102</v>
      </c>
      <c r="G1277" s="14" t="s">
        <v>35</v>
      </c>
      <c r="H1277" s="14" t="s">
        <v>288</v>
      </c>
      <c r="I1277" s="14" t="s">
        <v>288</v>
      </c>
      <c r="J1277" s="15">
        <v>45442</v>
      </c>
      <c r="K1277" s="14" t="s">
        <v>3541</v>
      </c>
      <c r="L1277" s="16">
        <v>45439.780543981484</v>
      </c>
      <c r="M1277" s="16"/>
      <c r="N1277" s="16"/>
      <c r="O1277" s="14" t="s">
        <v>288</v>
      </c>
      <c r="P1277" s="14" t="s">
        <v>288</v>
      </c>
      <c r="Q1277" s="14" t="s">
        <v>288</v>
      </c>
      <c r="R1277" s="14" t="s">
        <v>288</v>
      </c>
      <c r="S1277" s="14" t="s">
        <v>288</v>
      </c>
      <c r="T1277" s="14" t="s">
        <v>17</v>
      </c>
      <c r="U1277" s="14" t="s">
        <v>18</v>
      </c>
      <c r="V1277" s="14" t="s">
        <v>6</v>
      </c>
      <c r="W1277" s="14" t="s">
        <v>101</v>
      </c>
      <c r="X1277" s="14" t="s">
        <v>102</v>
      </c>
      <c r="Y1277" s="14" t="s">
        <v>103</v>
      </c>
      <c r="Z1277" s="14" t="s">
        <v>102</v>
      </c>
      <c r="AA1277" s="14" t="s">
        <v>7</v>
      </c>
      <c r="AB1277" s="14" t="s">
        <v>3542</v>
      </c>
      <c r="AC1277" s="14" t="s">
        <v>8</v>
      </c>
      <c r="AD1277" s="14" t="s">
        <v>10</v>
      </c>
      <c r="AE1277" s="14" t="s">
        <v>101</v>
      </c>
      <c r="AF1277" s="14" t="s">
        <v>290</v>
      </c>
      <c r="AG1277" s="14" t="s">
        <v>291</v>
      </c>
      <c r="AH1277" s="14" t="s">
        <v>3543</v>
      </c>
      <c r="AI1277">
        <v>44164747</v>
      </c>
      <c r="AJ1277" s="16">
        <v>45439.780543981484</v>
      </c>
      <c r="AK1277">
        <v>1</v>
      </c>
      <c r="AL1277">
        <v>198.47</v>
      </c>
      <c r="AM1277">
        <v>35.729999999999997</v>
      </c>
      <c r="AN1277">
        <v>234.2</v>
      </c>
      <c r="AO1277" s="14" t="e">
        <f>VLOOKUP(PaquetesTramos_estados_1[[#This Row],[tienda_stock]],#REF!,2,0)</f>
        <v>#REF!</v>
      </c>
      <c r="AP1277" s="18"/>
      <c r="AQ1277" s="19">
        <f>IF(PaquetesTramos_estados_1[[#This Row],[estado_paquete]]="Empaquetado","listo",PaquetesTramos_estados_1[[#This Row],[pagado]]+(PaquetesTramos_estados_1[[#This Row],[Lead Time]]-1))</f>
        <v>45438.780543981484</v>
      </c>
      <c r="AR1277" s="16" t="e">
        <f ca="1">IF(PaquetesTramos_estados_1[[#This Row],[estado_paquete]]="empaquetado","listo",TEXT((DAY(TODAY())-DAY(PaquetesTramos_estados_1[[#This Row],[pagado]])),"dd")&amp;" Dias")</f>
        <v>#VALUE!</v>
      </c>
      <c r="AS12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7" s="19" t="str">
        <f t="shared" si="19"/>
        <v>18:43</v>
      </c>
    </row>
    <row r="1278" spans="1:46" x14ac:dyDescent="0.25">
      <c r="A1278" s="14" t="s">
        <v>5128</v>
      </c>
      <c r="B1278" s="14" t="s">
        <v>17</v>
      </c>
      <c r="C1278" s="14" t="s">
        <v>5</v>
      </c>
      <c r="D1278" s="14" t="s">
        <v>1</v>
      </c>
      <c r="E1278" s="14" t="s">
        <v>1</v>
      </c>
      <c r="F1278" s="14" t="s">
        <v>19</v>
      </c>
      <c r="G1278" s="14" t="s">
        <v>3</v>
      </c>
      <c r="H1278" s="14" t="s">
        <v>288</v>
      </c>
      <c r="I1278" s="14" t="s">
        <v>288</v>
      </c>
      <c r="J1278" s="15">
        <v>45440</v>
      </c>
      <c r="K1278" s="14" t="s">
        <v>4859</v>
      </c>
      <c r="L1278" s="16">
        <v>45439.59003472222</v>
      </c>
      <c r="M1278" s="16"/>
      <c r="N1278" s="16"/>
      <c r="O1278" s="14" t="s">
        <v>288</v>
      </c>
      <c r="P1278" s="14" t="s">
        <v>288</v>
      </c>
      <c r="Q1278" s="14" t="s">
        <v>288</v>
      </c>
      <c r="R1278" s="14" t="s">
        <v>288</v>
      </c>
      <c r="S1278" s="14" t="s">
        <v>288</v>
      </c>
      <c r="T1278" s="14" t="s">
        <v>17</v>
      </c>
      <c r="U1278" s="14" t="s">
        <v>18</v>
      </c>
      <c r="V1278" s="14" t="s">
        <v>6</v>
      </c>
      <c r="W1278" s="14" t="s">
        <v>120</v>
      </c>
      <c r="X1278" s="14" t="s">
        <v>1</v>
      </c>
      <c r="Y1278" s="14" t="s">
        <v>1</v>
      </c>
      <c r="Z1278" s="14" t="s">
        <v>121</v>
      </c>
      <c r="AA1278" s="14" t="s">
        <v>7</v>
      </c>
      <c r="AB1278" s="14" t="s">
        <v>4860</v>
      </c>
      <c r="AC1278" s="14" t="s">
        <v>8</v>
      </c>
      <c r="AD1278" s="14" t="s">
        <v>93</v>
      </c>
      <c r="AE1278" s="14" t="s">
        <v>5</v>
      </c>
      <c r="AF1278" s="14" t="s">
        <v>290</v>
      </c>
      <c r="AG1278" s="14" t="s">
        <v>291</v>
      </c>
      <c r="AH1278" s="14" t="s">
        <v>4861</v>
      </c>
      <c r="AI1278">
        <v>46652053</v>
      </c>
      <c r="AJ1278" s="16">
        <v>45439.59003472222</v>
      </c>
      <c r="AK1278">
        <v>1</v>
      </c>
      <c r="AL1278">
        <v>297.63</v>
      </c>
      <c r="AM1278">
        <v>53.57</v>
      </c>
      <c r="AN1278">
        <v>351.2</v>
      </c>
      <c r="AO1278" s="14" t="e">
        <f>VLOOKUP(PaquetesTramos_estados_1[[#This Row],[tienda_stock]],#REF!,2,0)</f>
        <v>#REF!</v>
      </c>
      <c r="AP1278" s="18"/>
      <c r="AQ1278" s="19">
        <f>IF(PaquetesTramos_estados_1[[#This Row],[estado_paquete]]="Empaquetado","listo",PaquetesTramos_estados_1[[#This Row],[pagado]]+(PaquetesTramos_estados_1[[#This Row],[Lead Time]]-1))</f>
        <v>45438.59003472222</v>
      </c>
      <c r="AR1278" s="16" t="e">
        <f ca="1">IF(PaquetesTramos_estados_1[[#This Row],[estado_paquete]]="empaquetado","listo",TEXT((DAY(TODAY())-DAY(PaquetesTramos_estados_1[[#This Row],[pagado]])),"dd")&amp;" Dias")</f>
        <v>#VALUE!</v>
      </c>
      <c r="AS12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78" s="19" t="str">
        <f t="shared" si="19"/>
        <v>14:09</v>
      </c>
    </row>
    <row r="1279" spans="1:46" x14ac:dyDescent="0.25">
      <c r="A1279" s="14" t="s">
        <v>5129</v>
      </c>
      <c r="B1279" s="14" t="s">
        <v>292</v>
      </c>
      <c r="C1279" s="14" t="s">
        <v>114</v>
      </c>
      <c r="D1279" s="14" t="s">
        <v>115</v>
      </c>
      <c r="E1279" s="14" t="s">
        <v>116</v>
      </c>
      <c r="F1279" s="14" t="s">
        <v>117</v>
      </c>
      <c r="G1279" s="14" t="s">
        <v>35</v>
      </c>
      <c r="H1279" s="14" t="s">
        <v>288</v>
      </c>
      <c r="I1279" s="14" t="s">
        <v>288</v>
      </c>
      <c r="J1279" s="15">
        <v>45444</v>
      </c>
      <c r="K1279" s="14" t="s">
        <v>5130</v>
      </c>
      <c r="L1279" s="16">
        <v>45439.678032407406</v>
      </c>
      <c r="M1279" s="16">
        <v>45439.851157407407</v>
      </c>
      <c r="N1279" s="16"/>
      <c r="O1279" s="14" t="s">
        <v>288</v>
      </c>
      <c r="P1279" s="14" t="s">
        <v>288</v>
      </c>
      <c r="Q1279" s="14" t="s">
        <v>288</v>
      </c>
      <c r="R1279" s="14" t="s">
        <v>288</v>
      </c>
      <c r="S1279" s="14" t="s">
        <v>288</v>
      </c>
      <c r="T1279" s="14" t="s">
        <v>292</v>
      </c>
      <c r="U1279" s="14" t="s">
        <v>5</v>
      </c>
      <c r="V1279" s="14" t="s">
        <v>6</v>
      </c>
      <c r="W1279" s="14" t="s">
        <v>114</v>
      </c>
      <c r="X1279" s="14" t="s">
        <v>115</v>
      </c>
      <c r="Y1279" s="14" t="s">
        <v>116</v>
      </c>
      <c r="Z1279" s="14" t="s">
        <v>117</v>
      </c>
      <c r="AA1279" s="14" t="s">
        <v>7</v>
      </c>
      <c r="AB1279" s="14" t="s">
        <v>5131</v>
      </c>
      <c r="AC1279" s="14" t="s">
        <v>8</v>
      </c>
      <c r="AD1279" s="14" t="s">
        <v>32</v>
      </c>
      <c r="AE1279" s="14" t="s">
        <v>5</v>
      </c>
      <c r="AF1279" s="14" t="s">
        <v>290</v>
      </c>
      <c r="AG1279" s="14" t="s">
        <v>291</v>
      </c>
      <c r="AH1279" s="14" t="s">
        <v>5132</v>
      </c>
      <c r="AI1279">
        <v>71228153</v>
      </c>
      <c r="AJ1279" s="16">
        <v>45439.678032407406</v>
      </c>
      <c r="AK1279">
        <v>1</v>
      </c>
      <c r="AL1279">
        <v>98.98</v>
      </c>
      <c r="AM1279">
        <v>17.82</v>
      </c>
      <c r="AN1279">
        <v>116.8</v>
      </c>
      <c r="AO1279" s="14" t="e">
        <f>VLOOKUP(PaquetesTramos_estados_1[[#This Row],[tienda_stock]],#REF!,2,0)</f>
        <v>#REF!</v>
      </c>
      <c r="AP1279" s="18"/>
      <c r="AQ1279" s="19" t="str">
        <f>IF(PaquetesTramos_estados_1[[#This Row],[estado_paquete]]="Empaquetado","listo",PaquetesTramos_estados_1[[#This Row],[pagado]]+(PaquetesTramos_estados_1[[#This Row],[Lead Time]]-1))</f>
        <v>listo</v>
      </c>
      <c r="AR1279" s="16" t="str">
        <f ca="1">IF(PaquetesTramos_estados_1[[#This Row],[estado_paquete]]="empaquetado","listo",TEXT((DAY(TODAY())-DAY(PaquetesTramos_estados_1[[#This Row],[pagado]])),"dd")&amp;" Dias")</f>
        <v>listo</v>
      </c>
      <c r="AS1279" s="14" t="str">
        <f ca="1">IF(PaquetesTramos_estados_1[[#This Row],[estado_paquete]]="Empaquetado","listo",IF(NOW()&lt;PaquetesTramos_estados_1[[#This Row],[TimeLimite]],"Dentro de Tiempo","Fuera de Tiempo"))</f>
        <v>listo</v>
      </c>
      <c r="AT1279" s="19" t="str">
        <f t="shared" si="19"/>
        <v>16:16</v>
      </c>
    </row>
    <row r="1280" spans="1:46" x14ac:dyDescent="0.25">
      <c r="A1280" s="14" t="s">
        <v>5133</v>
      </c>
      <c r="B1280" s="14" t="s">
        <v>292</v>
      </c>
      <c r="C1280" s="14" t="s">
        <v>150</v>
      </c>
      <c r="D1280" s="14" t="s">
        <v>109</v>
      </c>
      <c r="E1280" s="14" t="s">
        <v>310</v>
      </c>
      <c r="F1280" s="14" t="s">
        <v>310</v>
      </c>
      <c r="G1280" s="14" t="s">
        <v>35</v>
      </c>
      <c r="H1280" s="14" t="s">
        <v>288</v>
      </c>
      <c r="I1280" s="14" t="s">
        <v>288</v>
      </c>
      <c r="J1280" s="15">
        <v>45446</v>
      </c>
      <c r="K1280" s="14" t="s">
        <v>5134</v>
      </c>
      <c r="L1280" s="16">
        <v>45439.689467592594</v>
      </c>
      <c r="M1280" s="16">
        <v>45440.202025462961</v>
      </c>
      <c r="N1280" s="16"/>
      <c r="O1280" s="14" t="s">
        <v>288</v>
      </c>
      <c r="P1280" s="14" t="s">
        <v>288</v>
      </c>
      <c r="Q1280" s="14" t="s">
        <v>288</v>
      </c>
      <c r="R1280" s="14" t="s">
        <v>288</v>
      </c>
      <c r="S1280" s="14" t="s">
        <v>288</v>
      </c>
      <c r="T1280" s="14" t="s">
        <v>292</v>
      </c>
      <c r="U1280" s="14" t="s">
        <v>5</v>
      </c>
      <c r="V1280" s="14" t="s">
        <v>6</v>
      </c>
      <c r="W1280" s="14" t="s">
        <v>150</v>
      </c>
      <c r="X1280" s="14" t="s">
        <v>109</v>
      </c>
      <c r="Y1280" s="14" t="s">
        <v>310</v>
      </c>
      <c r="Z1280" s="14" t="s">
        <v>310</v>
      </c>
      <c r="AA1280" s="14" t="s">
        <v>7</v>
      </c>
      <c r="AB1280" s="14" t="s">
        <v>5135</v>
      </c>
      <c r="AC1280" s="14" t="s">
        <v>8</v>
      </c>
      <c r="AD1280" s="14" t="s">
        <v>32</v>
      </c>
      <c r="AE1280" s="14" t="s">
        <v>5</v>
      </c>
      <c r="AF1280" s="14" t="s">
        <v>290</v>
      </c>
      <c r="AG1280" s="14" t="s">
        <v>291</v>
      </c>
      <c r="AH1280" s="14" t="s">
        <v>5136</v>
      </c>
      <c r="AI1280">
        <v>40698357</v>
      </c>
      <c r="AJ1280" s="16">
        <v>45439.689467592594</v>
      </c>
      <c r="AK1280">
        <v>1</v>
      </c>
      <c r="AL1280">
        <v>143.56</v>
      </c>
      <c r="AM1280">
        <v>25.84</v>
      </c>
      <c r="AN1280">
        <v>169.4</v>
      </c>
      <c r="AO1280" s="14" t="e">
        <f>VLOOKUP(PaquetesTramos_estados_1[[#This Row],[tienda_stock]],#REF!,2,0)</f>
        <v>#REF!</v>
      </c>
      <c r="AP1280" s="18"/>
      <c r="AQ1280" s="19" t="str">
        <f>IF(PaquetesTramos_estados_1[[#This Row],[estado_paquete]]="Empaquetado","listo",PaquetesTramos_estados_1[[#This Row],[pagado]]+(PaquetesTramos_estados_1[[#This Row],[Lead Time]]-1))</f>
        <v>listo</v>
      </c>
      <c r="AR1280" s="16" t="str">
        <f ca="1">IF(PaquetesTramos_estados_1[[#This Row],[estado_paquete]]="empaquetado","listo",TEXT((DAY(TODAY())-DAY(PaquetesTramos_estados_1[[#This Row],[pagado]])),"dd")&amp;" Dias")</f>
        <v>listo</v>
      </c>
      <c r="AS1280" s="14" t="str">
        <f ca="1">IF(PaquetesTramos_estados_1[[#This Row],[estado_paquete]]="Empaquetado","listo",IF(NOW()&lt;PaquetesTramos_estados_1[[#This Row],[TimeLimite]],"Dentro de Tiempo","Fuera de Tiempo"))</f>
        <v>listo</v>
      </c>
      <c r="AT1280" s="19" t="str">
        <f t="shared" si="19"/>
        <v>16:32</v>
      </c>
    </row>
    <row r="1281" spans="1:46" x14ac:dyDescent="0.25">
      <c r="A1281" s="14" t="s">
        <v>5137</v>
      </c>
      <c r="B1281" s="14" t="s">
        <v>17</v>
      </c>
      <c r="C1281" s="14" t="s">
        <v>5</v>
      </c>
      <c r="D1281" s="14" t="s">
        <v>1</v>
      </c>
      <c r="E1281" s="14" t="s">
        <v>1</v>
      </c>
      <c r="F1281" s="14" t="s">
        <v>19</v>
      </c>
      <c r="G1281" s="14" t="s">
        <v>3</v>
      </c>
      <c r="H1281" s="14" t="s">
        <v>288</v>
      </c>
      <c r="I1281" s="14" t="s">
        <v>288</v>
      </c>
      <c r="J1281" s="15">
        <v>45440</v>
      </c>
      <c r="K1281" s="14" t="s">
        <v>4921</v>
      </c>
      <c r="L1281" s="16">
        <v>45439.699791666666</v>
      </c>
      <c r="M1281" s="16"/>
      <c r="N1281" s="16"/>
      <c r="O1281" s="14" t="s">
        <v>288</v>
      </c>
      <c r="P1281" s="14" t="s">
        <v>288</v>
      </c>
      <c r="Q1281" s="14" t="s">
        <v>288</v>
      </c>
      <c r="R1281" s="14" t="s">
        <v>288</v>
      </c>
      <c r="S1281" s="14" t="s">
        <v>288</v>
      </c>
      <c r="T1281" s="14" t="s">
        <v>17</v>
      </c>
      <c r="U1281" s="14" t="s">
        <v>18</v>
      </c>
      <c r="V1281" s="14" t="s">
        <v>6</v>
      </c>
      <c r="W1281" s="14" t="s">
        <v>108</v>
      </c>
      <c r="X1281" s="14" t="s">
        <v>1</v>
      </c>
      <c r="Y1281" s="14" t="s">
        <v>1</v>
      </c>
      <c r="Z1281" s="14" t="s">
        <v>107</v>
      </c>
      <c r="AA1281" s="14" t="s">
        <v>7</v>
      </c>
      <c r="AB1281" s="14" t="s">
        <v>4922</v>
      </c>
      <c r="AC1281" s="14" t="s">
        <v>8</v>
      </c>
      <c r="AD1281" s="14" t="s">
        <v>9</v>
      </c>
      <c r="AE1281" s="14" t="s">
        <v>108</v>
      </c>
      <c r="AF1281" s="14" t="s">
        <v>290</v>
      </c>
      <c r="AG1281" s="14" t="s">
        <v>291</v>
      </c>
      <c r="AH1281" s="14" t="s">
        <v>4923</v>
      </c>
      <c r="AI1281">
        <v>70781212</v>
      </c>
      <c r="AJ1281" s="16">
        <v>45439.699791666666</v>
      </c>
      <c r="AK1281">
        <v>3</v>
      </c>
      <c r="AL1281">
        <v>194.58</v>
      </c>
      <c r="AM1281">
        <v>35.020000000000003</v>
      </c>
      <c r="AN1281">
        <v>229.6</v>
      </c>
      <c r="AO1281" s="14" t="e">
        <f>VLOOKUP(PaquetesTramos_estados_1[[#This Row],[tienda_stock]],#REF!,2,0)</f>
        <v>#REF!</v>
      </c>
      <c r="AP1281" s="18"/>
      <c r="AQ1281" s="19">
        <f>IF(PaquetesTramos_estados_1[[#This Row],[estado_paquete]]="Empaquetado","listo",PaquetesTramos_estados_1[[#This Row],[pagado]]+(PaquetesTramos_estados_1[[#This Row],[Lead Time]]-1))</f>
        <v>45438.699791666666</v>
      </c>
      <c r="AR1281" s="16" t="e">
        <f ca="1">IF(PaquetesTramos_estados_1[[#This Row],[estado_paquete]]="empaquetado","listo",TEXT((DAY(TODAY())-DAY(PaquetesTramos_estados_1[[#This Row],[pagado]])),"dd")&amp;" Dias")</f>
        <v>#VALUE!</v>
      </c>
      <c r="AS12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81" s="19" t="str">
        <f t="shared" si="19"/>
        <v>16:47</v>
      </c>
    </row>
    <row r="1282" spans="1:46" x14ac:dyDescent="0.25">
      <c r="A1282" s="14" t="s">
        <v>5138</v>
      </c>
      <c r="B1282" s="14" t="s">
        <v>292</v>
      </c>
      <c r="C1282" s="14" t="s">
        <v>5</v>
      </c>
      <c r="D1282" s="14" t="s">
        <v>1</v>
      </c>
      <c r="E1282" s="14" t="s">
        <v>1</v>
      </c>
      <c r="F1282" s="14" t="s">
        <v>19</v>
      </c>
      <c r="G1282" s="14" t="s">
        <v>332</v>
      </c>
      <c r="H1282" s="14" t="s">
        <v>288</v>
      </c>
      <c r="I1282" s="14" t="s">
        <v>288</v>
      </c>
      <c r="J1282" s="15">
        <v>45441</v>
      </c>
      <c r="K1282" s="14" t="s">
        <v>5037</v>
      </c>
      <c r="L1282" s="16">
        <v>45439.687997685185</v>
      </c>
      <c r="M1282" s="16">
        <v>45439.712997685187</v>
      </c>
      <c r="N1282" s="16"/>
      <c r="O1282" s="14" t="s">
        <v>288</v>
      </c>
      <c r="P1282" s="14" t="s">
        <v>288</v>
      </c>
      <c r="Q1282" s="14" t="s">
        <v>288</v>
      </c>
      <c r="R1282" s="14" t="s">
        <v>288</v>
      </c>
      <c r="S1282" s="14" t="s">
        <v>288</v>
      </c>
      <c r="T1282" s="14" t="s">
        <v>292</v>
      </c>
      <c r="U1282" s="14" t="s">
        <v>36</v>
      </c>
      <c r="V1282" s="14" t="s">
        <v>6</v>
      </c>
      <c r="W1282" s="14" t="s">
        <v>86</v>
      </c>
      <c r="X1282" s="14" t="s">
        <v>1</v>
      </c>
      <c r="Y1282" s="14" t="s">
        <v>1</v>
      </c>
      <c r="Z1282" s="14" t="s">
        <v>106</v>
      </c>
      <c r="AA1282" s="14" t="s">
        <v>7</v>
      </c>
      <c r="AB1282" s="14" t="s">
        <v>5038</v>
      </c>
      <c r="AC1282" s="14" t="s">
        <v>8</v>
      </c>
      <c r="AD1282" s="14" t="s">
        <v>88</v>
      </c>
      <c r="AE1282" s="14" t="s">
        <v>5</v>
      </c>
      <c r="AF1282" s="14" t="s">
        <v>290</v>
      </c>
      <c r="AG1282" s="14" t="s">
        <v>291</v>
      </c>
      <c r="AH1282" s="14" t="s">
        <v>1634</v>
      </c>
      <c r="AI1282">
        <v>45768931</v>
      </c>
      <c r="AJ1282" s="16">
        <v>45439.687997685185</v>
      </c>
      <c r="AK1282">
        <v>2</v>
      </c>
      <c r="AL1282">
        <v>70.84</v>
      </c>
      <c r="AM1282">
        <v>12.76</v>
      </c>
      <c r="AN1282">
        <v>83.6</v>
      </c>
      <c r="AO1282" s="14" t="e">
        <f>VLOOKUP(PaquetesTramos_estados_1[[#This Row],[tienda_stock]],#REF!,2,0)</f>
        <v>#REF!</v>
      </c>
      <c r="AP1282" s="18"/>
      <c r="AQ1282" s="19" t="str">
        <f>IF(PaquetesTramos_estados_1[[#This Row],[estado_paquete]]="Empaquetado","listo",PaquetesTramos_estados_1[[#This Row],[pagado]]+(PaquetesTramos_estados_1[[#This Row],[Lead Time]]-1))</f>
        <v>listo</v>
      </c>
      <c r="AR1282" s="16" t="str">
        <f ca="1">IF(PaquetesTramos_estados_1[[#This Row],[estado_paquete]]="empaquetado","listo",TEXT((DAY(TODAY())-DAY(PaquetesTramos_estados_1[[#This Row],[pagado]])),"dd")&amp;" Dias")</f>
        <v>listo</v>
      </c>
      <c r="AS1282" s="14" t="str">
        <f ca="1">IF(PaquetesTramos_estados_1[[#This Row],[estado_paquete]]="Empaquetado","listo",IF(NOW()&lt;PaquetesTramos_estados_1[[#This Row],[TimeLimite]],"Dentro de Tiempo","Fuera de Tiempo"))</f>
        <v>listo</v>
      </c>
      <c r="AT1282" s="19" t="str">
        <f t="shared" ref="AT1282:AT1345" si="20">TEXT(L1282,"HH:MM")</f>
        <v>16:30</v>
      </c>
    </row>
    <row r="1283" spans="1:46" x14ac:dyDescent="0.25">
      <c r="A1283" s="14" t="s">
        <v>5139</v>
      </c>
      <c r="B1283" s="14" t="s">
        <v>292</v>
      </c>
      <c r="C1283" s="14" t="s">
        <v>5</v>
      </c>
      <c r="D1283" s="14" t="s">
        <v>1</v>
      </c>
      <c r="E1283" s="14" t="s">
        <v>1</v>
      </c>
      <c r="F1283" s="14" t="s">
        <v>19</v>
      </c>
      <c r="G1283" s="14" t="s">
        <v>437</v>
      </c>
      <c r="H1283" s="14" t="s">
        <v>288</v>
      </c>
      <c r="I1283" s="14" t="s">
        <v>288</v>
      </c>
      <c r="J1283" s="15">
        <v>45446</v>
      </c>
      <c r="K1283" s="14" t="s">
        <v>5140</v>
      </c>
      <c r="L1283" s="16">
        <v>45439.730532407404</v>
      </c>
      <c r="M1283" s="16">
        <v>45439.736828703702</v>
      </c>
      <c r="N1283" s="16"/>
      <c r="O1283" s="14" t="s">
        <v>288</v>
      </c>
      <c r="P1283" s="14" t="s">
        <v>288</v>
      </c>
      <c r="Q1283" s="14" t="s">
        <v>288</v>
      </c>
      <c r="R1283" s="14" t="s">
        <v>288</v>
      </c>
      <c r="S1283" s="14" t="s">
        <v>288</v>
      </c>
      <c r="T1283" s="14" t="s">
        <v>292</v>
      </c>
      <c r="U1283" s="14" t="s">
        <v>149</v>
      </c>
      <c r="V1283" s="14" t="s">
        <v>6</v>
      </c>
      <c r="W1283" s="14" t="s">
        <v>124</v>
      </c>
      <c r="X1283" s="14" t="s">
        <v>125</v>
      </c>
      <c r="Y1283" s="14" t="s">
        <v>125</v>
      </c>
      <c r="Z1283" s="14" t="s">
        <v>125</v>
      </c>
      <c r="AA1283" s="14" t="s">
        <v>7</v>
      </c>
      <c r="AB1283" s="14" t="s">
        <v>5141</v>
      </c>
      <c r="AC1283" s="14" t="s">
        <v>8</v>
      </c>
      <c r="AD1283" s="14" t="s">
        <v>32</v>
      </c>
      <c r="AE1283" s="14" t="s">
        <v>5</v>
      </c>
      <c r="AF1283" s="14" t="s">
        <v>290</v>
      </c>
      <c r="AG1283" s="14" t="s">
        <v>291</v>
      </c>
      <c r="AH1283" s="14" t="s">
        <v>5142</v>
      </c>
      <c r="AI1283">
        <v>76063958</v>
      </c>
      <c r="AJ1283" s="16">
        <v>45439.730532407404</v>
      </c>
      <c r="AK1283">
        <v>1</v>
      </c>
      <c r="AL1283">
        <v>21.01</v>
      </c>
      <c r="AM1283">
        <v>3.79</v>
      </c>
      <c r="AN1283">
        <v>24.8</v>
      </c>
      <c r="AO1283" s="14" t="e">
        <f>VLOOKUP(PaquetesTramos_estados_1[[#This Row],[tienda_stock]],#REF!,2,0)</f>
        <v>#REF!</v>
      </c>
      <c r="AP1283" s="18"/>
      <c r="AQ1283" s="19" t="str">
        <f>IF(PaquetesTramos_estados_1[[#This Row],[estado_paquete]]="Empaquetado","listo",PaquetesTramos_estados_1[[#This Row],[pagado]]+(PaquetesTramos_estados_1[[#This Row],[Lead Time]]-1))</f>
        <v>listo</v>
      </c>
      <c r="AR1283" s="16" t="str">
        <f ca="1">IF(PaquetesTramos_estados_1[[#This Row],[estado_paquete]]="empaquetado","listo",TEXT((DAY(TODAY())-DAY(PaquetesTramos_estados_1[[#This Row],[pagado]])),"dd")&amp;" Dias")</f>
        <v>listo</v>
      </c>
      <c r="AS1283" s="14" t="str">
        <f ca="1">IF(PaquetesTramos_estados_1[[#This Row],[estado_paquete]]="Empaquetado","listo",IF(NOW()&lt;PaquetesTramos_estados_1[[#This Row],[TimeLimite]],"Dentro de Tiempo","Fuera de Tiempo"))</f>
        <v>listo</v>
      </c>
      <c r="AT1283" s="19" t="str">
        <f t="shared" si="20"/>
        <v>17:31</v>
      </c>
    </row>
    <row r="1284" spans="1:46" x14ac:dyDescent="0.25">
      <c r="A1284" s="14" t="s">
        <v>5143</v>
      </c>
      <c r="B1284" s="14" t="s">
        <v>292</v>
      </c>
      <c r="C1284" s="14" t="s">
        <v>288</v>
      </c>
      <c r="D1284" s="14" t="s">
        <v>1</v>
      </c>
      <c r="E1284" s="14" t="s">
        <v>1</v>
      </c>
      <c r="F1284" s="14" t="s">
        <v>306</v>
      </c>
      <c r="G1284" s="14" t="s">
        <v>89</v>
      </c>
      <c r="H1284" s="14" t="s">
        <v>288</v>
      </c>
      <c r="I1284" s="14" t="s">
        <v>288</v>
      </c>
      <c r="J1284" s="15">
        <v>45440</v>
      </c>
      <c r="K1284" s="14" t="s">
        <v>5144</v>
      </c>
      <c r="L1284" s="16">
        <v>45439.769849537035</v>
      </c>
      <c r="M1284" s="16">
        <v>45440.178587962961</v>
      </c>
      <c r="N1284" s="16"/>
      <c r="O1284" s="14" t="s">
        <v>288</v>
      </c>
      <c r="P1284" s="14" t="s">
        <v>288</v>
      </c>
      <c r="Q1284" s="14" t="s">
        <v>288</v>
      </c>
      <c r="R1284" s="14" t="s">
        <v>288</v>
      </c>
      <c r="S1284" s="14" t="s">
        <v>288</v>
      </c>
      <c r="T1284" s="14" t="s">
        <v>292</v>
      </c>
      <c r="U1284" s="14" t="s">
        <v>5</v>
      </c>
      <c r="V1284" s="14" t="s">
        <v>87</v>
      </c>
      <c r="W1284" s="14" t="s">
        <v>288</v>
      </c>
      <c r="X1284" s="14" t="s">
        <v>288</v>
      </c>
      <c r="Y1284" s="14" t="s">
        <v>288</v>
      </c>
      <c r="Z1284" s="14" t="s">
        <v>288</v>
      </c>
      <c r="AA1284" s="14" t="s">
        <v>7</v>
      </c>
      <c r="AB1284" s="14" t="s">
        <v>5145</v>
      </c>
      <c r="AC1284" s="14" t="s">
        <v>8</v>
      </c>
      <c r="AD1284" s="14" t="s">
        <v>10</v>
      </c>
      <c r="AE1284" s="14" t="s">
        <v>61</v>
      </c>
      <c r="AF1284" s="14" t="s">
        <v>290</v>
      </c>
      <c r="AG1284" s="14" t="s">
        <v>291</v>
      </c>
      <c r="AH1284" s="14" t="s">
        <v>5146</v>
      </c>
      <c r="AI1284">
        <v>41822305</v>
      </c>
      <c r="AJ1284" s="16">
        <v>45439.769849537035</v>
      </c>
      <c r="AK1284">
        <v>1</v>
      </c>
      <c r="AL1284">
        <v>165.17</v>
      </c>
      <c r="AM1284">
        <v>29.73</v>
      </c>
      <c r="AN1284">
        <v>194.9</v>
      </c>
      <c r="AO1284" s="14" t="e">
        <f>VLOOKUP(PaquetesTramos_estados_1[[#This Row],[tienda_stock]],#REF!,2,0)</f>
        <v>#REF!</v>
      </c>
      <c r="AP1284" s="18"/>
      <c r="AQ1284" s="19" t="str">
        <f>IF(PaquetesTramos_estados_1[[#This Row],[estado_paquete]]="Empaquetado","listo",PaquetesTramos_estados_1[[#This Row],[pagado]]+(PaquetesTramos_estados_1[[#This Row],[Lead Time]]-1))</f>
        <v>listo</v>
      </c>
      <c r="AR1284" s="16" t="str">
        <f ca="1">IF(PaquetesTramos_estados_1[[#This Row],[estado_paquete]]="empaquetado","listo",TEXT((DAY(TODAY())-DAY(PaquetesTramos_estados_1[[#This Row],[pagado]])),"dd")&amp;" Dias")</f>
        <v>listo</v>
      </c>
      <c r="AS1284" s="14" t="str">
        <f ca="1">IF(PaquetesTramos_estados_1[[#This Row],[estado_paquete]]="Empaquetado","listo",IF(NOW()&lt;PaquetesTramos_estados_1[[#This Row],[TimeLimite]],"Dentro de Tiempo","Fuera de Tiempo"))</f>
        <v>listo</v>
      </c>
      <c r="AT1284" s="19" t="str">
        <f t="shared" si="20"/>
        <v>18:28</v>
      </c>
    </row>
    <row r="1285" spans="1:46" x14ac:dyDescent="0.25">
      <c r="A1285" s="14" t="s">
        <v>5147</v>
      </c>
      <c r="B1285" s="14" t="s">
        <v>20</v>
      </c>
      <c r="C1285" s="14" t="s">
        <v>39</v>
      </c>
      <c r="D1285" s="14" t="s">
        <v>40</v>
      </c>
      <c r="E1285" s="14" t="s">
        <v>40</v>
      </c>
      <c r="F1285" s="14" t="s">
        <v>40</v>
      </c>
      <c r="G1285" s="14" t="s">
        <v>35</v>
      </c>
      <c r="H1285" s="14" t="s">
        <v>288</v>
      </c>
      <c r="I1285" s="14" t="s">
        <v>288</v>
      </c>
      <c r="J1285" s="15">
        <v>45444</v>
      </c>
      <c r="K1285" s="14" t="s">
        <v>5148</v>
      </c>
      <c r="L1285" s="16">
        <v>45439.894861111112</v>
      </c>
      <c r="M1285" s="16"/>
      <c r="N1285" s="16"/>
      <c r="O1285" s="14" t="s">
        <v>288</v>
      </c>
      <c r="P1285" s="14" t="s">
        <v>288</v>
      </c>
      <c r="Q1285" s="14" t="s">
        <v>288</v>
      </c>
      <c r="R1285" s="14" t="s">
        <v>288</v>
      </c>
      <c r="S1285" s="14" t="s">
        <v>288</v>
      </c>
      <c r="T1285" s="14" t="s">
        <v>20</v>
      </c>
      <c r="U1285" s="14" t="s">
        <v>5</v>
      </c>
      <c r="V1285" s="14" t="s">
        <v>6</v>
      </c>
      <c r="W1285" s="14" t="s">
        <v>39</v>
      </c>
      <c r="X1285" s="14" t="s">
        <v>40</v>
      </c>
      <c r="Y1285" s="14" t="s">
        <v>40</v>
      </c>
      <c r="Z1285" s="14" t="s">
        <v>40</v>
      </c>
      <c r="AA1285" s="14" t="s">
        <v>7</v>
      </c>
      <c r="AB1285" s="14" t="s">
        <v>5149</v>
      </c>
      <c r="AC1285" s="14" t="s">
        <v>8</v>
      </c>
      <c r="AD1285" s="14" t="s">
        <v>32</v>
      </c>
      <c r="AE1285" s="14" t="s">
        <v>5</v>
      </c>
      <c r="AF1285" s="14" t="s">
        <v>290</v>
      </c>
      <c r="AG1285" s="14" t="s">
        <v>291</v>
      </c>
      <c r="AH1285" s="14" t="s">
        <v>5150</v>
      </c>
      <c r="AI1285">
        <v>48385088</v>
      </c>
      <c r="AJ1285" s="16">
        <v>45439.894861111112</v>
      </c>
      <c r="AK1285">
        <v>1</v>
      </c>
      <c r="AL1285">
        <v>156.18</v>
      </c>
      <c r="AM1285">
        <v>28.12</v>
      </c>
      <c r="AN1285">
        <v>184.3</v>
      </c>
      <c r="AO1285" s="14" t="e">
        <f>VLOOKUP(PaquetesTramos_estados_1[[#This Row],[tienda_stock]],#REF!,2,0)</f>
        <v>#REF!</v>
      </c>
      <c r="AP1285" s="18"/>
      <c r="AQ1285" s="19">
        <f>IF(PaquetesTramos_estados_1[[#This Row],[estado_paquete]]="Empaquetado","listo",PaquetesTramos_estados_1[[#This Row],[pagado]]+(PaquetesTramos_estados_1[[#This Row],[Lead Time]]-1))</f>
        <v>45438.894861111112</v>
      </c>
      <c r="AR1285" s="16" t="e">
        <f ca="1">IF(PaquetesTramos_estados_1[[#This Row],[estado_paquete]]="empaquetado","listo",TEXT((DAY(TODAY())-DAY(PaquetesTramos_estados_1[[#This Row],[pagado]])),"dd")&amp;" Dias")</f>
        <v>#VALUE!</v>
      </c>
      <c r="AS12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85" s="19" t="str">
        <f t="shared" si="20"/>
        <v>21:28</v>
      </c>
    </row>
    <row r="1286" spans="1:46" x14ac:dyDescent="0.25">
      <c r="A1286" s="14" t="s">
        <v>5151</v>
      </c>
      <c r="B1286" s="14" t="s">
        <v>292</v>
      </c>
      <c r="C1286" s="14" t="s">
        <v>123</v>
      </c>
      <c r="D1286" s="14" t="s">
        <v>105</v>
      </c>
      <c r="E1286" s="14" t="s">
        <v>105</v>
      </c>
      <c r="F1286" s="14" t="s">
        <v>105</v>
      </c>
      <c r="G1286" s="14" t="s">
        <v>35</v>
      </c>
      <c r="H1286" s="14" t="s">
        <v>288</v>
      </c>
      <c r="I1286" s="14" t="s">
        <v>288</v>
      </c>
      <c r="J1286" s="15">
        <v>45443</v>
      </c>
      <c r="K1286" s="14" t="s">
        <v>5152</v>
      </c>
      <c r="L1286" s="16">
        <v>45439.94295138889</v>
      </c>
      <c r="M1286" s="16">
        <v>45440.229849537034</v>
      </c>
      <c r="N1286" s="16"/>
      <c r="O1286" s="14" t="s">
        <v>288</v>
      </c>
      <c r="P1286" s="14" t="s">
        <v>288</v>
      </c>
      <c r="Q1286" s="14" t="s">
        <v>288</v>
      </c>
      <c r="R1286" s="14" t="s">
        <v>288</v>
      </c>
      <c r="S1286" s="14" t="s">
        <v>288</v>
      </c>
      <c r="T1286" s="14" t="s">
        <v>292</v>
      </c>
      <c r="U1286" s="14" t="s">
        <v>5</v>
      </c>
      <c r="V1286" s="14" t="s">
        <v>6</v>
      </c>
      <c r="W1286" s="14" t="s">
        <v>123</v>
      </c>
      <c r="X1286" s="14" t="s">
        <v>105</v>
      </c>
      <c r="Y1286" s="14" t="s">
        <v>105</v>
      </c>
      <c r="Z1286" s="14" t="s">
        <v>105</v>
      </c>
      <c r="AA1286" s="14" t="s">
        <v>7</v>
      </c>
      <c r="AB1286" s="14" t="s">
        <v>5153</v>
      </c>
      <c r="AC1286" s="14" t="s">
        <v>8</v>
      </c>
      <c r="AD1286" s="14" t="s">
        <v>32</v>
      </c>
      <c r="AE1286" s="14" t="s">
        <v>5</v>
      </c>
      <c r="AF1286" s="14" t="s">
        <v>290</v>
      </c>
      <c r="AG1286" s="14" t="s">
        <v>291</v>
      </c>
      <c r="AH1286" s="14" t="s">
        <v>5154</v>
      </c>
      <c r="AI1286">
        <v>47506168</v>
      </c>
      <c r="AJ1286" s="16">
        <v>45439.94295138889</v>
      </c>
      <c r="AK1286">
        <v>1</v>
      </c>
      <c r="AL1286">
        <v>107.03</v>
      </c>
      <c r="AM1286">
        <v>19.27</v>
      </c>
      <c r="AN1286">
        <v>126.3</v>
      </c>
      <c r="AO1286" s="14" t="e">
        <f>VLOOKUP(PaquetesTramos_estados_1[[#This Row],[tienda_stock]],#REF!,2,0)</f>
        <v>#REF!</v>
      </c>
      <c r="AP1286" s="18"/>
      <c r="AQ1286" s="19" t="str">
        <f>IF(PaquetesTramos_estados_1[[#This Row],[estado_paquete]]="Empaquetado","listo",PaquetesTramos_estados_1[[#This Row],[pagado]]+(PaquetesTramos_estados_1[[#This Row],[Lead Time]]-1))</f>
        <v>listo</v>
      </c>
      <c r="AR1286" s="16" t="str">
        <f ca="1">IF(PaquetesTramos_estados_1[[#This Row],[estado_paquete]]="empaquetado","listo",TEXT((DAY(TODAY())-DAY(PaquetesTramos_estados_1[[#This Row],[pagado]])),"dd")&amp;" Dias")</f>
        <v>listo</v>
      </c>
      <c r="AS1286" s="14" t="str">
        <f ca="1">IF(PaquetesTramos_estados_1[[#This Row],[estado_paquete]]="Empaquetado","listo",IF(NOW()&lt;PaquetesTramos_estados_1[[#This Row],[TimeLimite]],"Dentro de Tiempo","Fuera de Tiempo"))</f>
        <v>listo</v>
      </c>
      <c r="AT1286" s="19" t="str">
        <f t="shared" si="20"/>
        <v>22:37</v>
      </c>
    </row>
    <row r="1287" spans="1:46" x14ac:dyDescent="0.25">
      <c r="A1287" s="14" t="s">
        <v>5155</v>
      </c>
      <c r="B1287" s="14" t="s">
        <v>17</v>
      </c>
      <c r="C1287" s="14" t="s">
        <v>11</v>
      </c>
      <c r="D1287" s="14" t="s">
        <v>1</v>
      </c>
      <c r="E1287" s="14" t="s">
        <v>1</v>
      </c>
      <c r="F1287" s="14" t="s">
        <v>2</v>
      </c>
      <c r="G1287" s="14" t="s">
        <v>288</v>
      </c>
      <c r="H1287" s="14" t="s">
        <v>288</v>
      </c>
      <c r="I1287" s="14" t="s">
        <v>288</v>
      </c>
      <c r="J1287" s="15">
        <v>45439</v>
      </c>
      <c r="K1287" s="14" t="s">
        <v>5156</v>
      </c>
      <c r="L1287" s="16">
        <v>45439.991747685184</v>
      </c>
      <c r="M1287" s="16"/>
      <c r="N1287" s="16"/>
      <c r="O1287" s="14" t="s">
        <v>288</v>
      </c>
      <c r="P1287" s="14" t="s">
        <v>288</v>
      </c>
      <c r="Q1287" s="14" t="s">
        <v>288</v>
      </c>
      <c r="R1287" s="14" t="s">
        <v>288</v>
      </c>
      <c r="S1287" s="14" t="s">
        <v>288</v>
      </c>
      <c r="T1287" s="14" t="s">
        <v>17</v>
      </c>
      <c r="U1287" s="14" t="s">
        <v>11</v>
      </c>
      <c r="V1287" s="14" t="s">
        <v>85</v>
      </c>
      <c r="W1287" s="14" t="s">
        <v>11</v>
      </c>
      <c r="X1287" s="14" t="s">
        <v>1</v>
      </c>
      <c r="Y1287" s="14" t="s">
        <v>1</v>
      </c>
      <c r="Z1287" s="14" t="s">
        <v>2</v>
      </c>
      <c r="AA1287" s="14" t="s">
        <v>7</v>
      </c>
      <c r="AB1287" s="14" t="s">
        <v>5157</v>
      </c>
      <c r="AC1287" s="14" t="s">
        <v>8</v>
      </c>
      <c r="AD1287" s="14" t="s">
        <v>27</v>
      </c>
      <c r="AE1287" s="14" t="s">
        <v>5</v>
      </c>
      <c r="AF1287" s="14" t="s">
        <v>290</v>
      </c>
      <c r="AG1287" s="14" t="s">
        <v>291</v>
      </c>
      <c r="AH1287" s="14" t="s">
        <v>5158</v>
      </c>
      <c r="AI1287">
        <v>75404635</v>
      </c>
      <c r="AJ1287" s="16">
        <v>45439.991747685184</v>
      </c>
      <c r="AK1287">
        <v>4</v>
      </c>
      <c r="AL1287">
        <v>35.35</v>
      </c>
      <c r="AM1287">
        <v>6.35</v>
      </c>
      <c r="AN1287">
        <v>41.7</v>
      </c>
      <c r="AO1287" s="14" t="e">
        <f>VLOOKUP(PaquetesTramos_estados_1[[#This Row],[tienda_stock]],#REF!,2,0)</f>
        <v>#REF!</v>
      </c>
      <c r="AP1287" s="18"/>
      <c r="AQ1287" s="19">
        <f>IF(PaquetesTramos_estados_1[[#This Row],[estado_paquete]]="Empaquetado","listo",PaquetesTramos_estados_1[[#This Row],[pagado]]+(PaquetesTramos_estados_1[[#This Row],[Lead Time]]-1))</f>
        <v>45438.991747685184</v>
      </c>
      <c r="AR1287" s="16" t="e">
        <f ca="1">IF(PaquetesTramos_estados_1[[#This Row],[estado_paquete]]="empaquetado","listo",TEXT((DAY(TODAY())-DAY(PaquetesTramos_estados_1[[#This Row],[pagado]])),"dd")&amp;" Dias")</f>
        <v>#VALUE!</v>
      </c>
      <c r="AS12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87" s="19" t="str">
        <f t="shared" si="20"/>
        <v>23:48</v>
      </c>
    </row>
    <row r="1288" spans="1:46" x14ac:dyDescent="0.25">
      <c r="A1288" s="14" t="s">
        <v>5160</v>
      </c>
      <c r="B1288" s="14" t="s">
        <v>292</v>
      </c>
      <c r="C1288" s="14" t="s">
        <v>288</v>
      </c>
      <c r="D1288" s="14" t="s">
        <v>147</v>
      </c>
      <c r="E1288" s="14" t="s">
        <v>148</v>
      </c>
      <c r="F1288" s="14" t="s">
        <v>5161</v>
      </c>
      <c r="G1288" s="14" t="s">
        <v>30</v>
      </c>
      <c r="H1288" s="14" t="s">
        <v>5162</v>
      </c>
      <c r="I1288" s="14" t="s">
        <v>288</v>
      </c>
      <c r="J1288" s="15">
        <v>45441</v>
      </c>
      <c r="K1288" s="14" t="s">
        <v>5163</v>
      </c>
      <c r="L1288" s="16">
        <v>45440.094224537039</v>
      </c>
      <c r="M1288" s="16">
        <v>45440.222175925926</v>
      </c>
      <c r="N1288" s="16"/>
      <c r="O1288" s="14" t="s">
        <v>288</v>
      </c>
      <c r="P1288" s="14" t="s">
        <v>288</v>
      </c>
      <c r="Q1288" s="14" t="s">
        <v>288</v>
      </c>
      <c r="R1288" s="14" t="s">
        <v>288</v>
      </c>
      <c r="S1288" s="14" t="s">
        <v>288</v>
      </c>
      <c r="T1288" s="14" t="s">
        <v>292</v>
      </c>
      <c r="U1288" s="14" t="s">
        <v>5</v>
      </c>
      <c r="V1288" s="14" t="s">
        <v>87</v>
      </c>
      <c r="W1288" s="14" t="s">
        <v>288</v>
      </c>
      <c r="X1288" s="14" t="s">
        <v>288</v>
      </c>
      <c r="Y1288" s="14" t="s">
        <v>288</v>
      </c>
      <c r="Z1288" s="14" t="s">
        <v>288</v>
      </c>
      <c r="AA1288" s="14" t="s">
        <v>7</v>
      </c>
      <c r="AB1288" s="14" t="s">
        <v>5164</v>
      </c>
      <c r="AC1288" s="14" t="s">
        <v>8</v>
      </c>
      <c r="AD1288" s="14" t="s">
        <v>27</v>
      </c>
      <c r="AE1288" s="14" t="s">
        <v>5</v>
      </c>
      <c r="AF1288" s="14" t="s">
        <v>290</v>
      </c>
      <c r="AG1288" s="14" t="s">
        <v>291</v>
      </c>
      <c r="AH1288" s="14" t="s">
        <v>5165</v>
      </c>
      <c r="AI1288">
        <v>42621961</v>
      </c>
      <c r="AJ1288" s="16">
        <v>45440.094224537039</v>
      </c>
      <c r="AK1288">
        <v>1</v>
      </c>
      <c r="AL1288">
        <v>89.66</v>
      </c>
      <c r="AM1288">
        <v>16.14</v>
      </c>
      <c r="AN1288">
        <v>105.8</v>
      </c>
      <c r="AO1288" s="14" t="e">
        <f>VLOOKUP(PaquetesTramos_estados_1[[#This Row],[tienda_stock]],#REF!,2,0)</f>
        <v>#REF!</v>
      </c>
      <c r="AP1288" s="18"/>
      <c r="AQ1288" s="19" t="str">
        <f>IF(PaquetesTramos_estados_1[[#This Row],[estado_paquete]]="Empaquetado","listo",PaquetesTramos_estados_1[[#This Row],[pagado]]+(PaquetesTramos_estados_1[[#This Row],[Lead Time]]-1))</f>
        <v>listo</v>
      </c>
      <c r="AR1288" s="16" t="str">
        <f ca="1">IF(PaquetesTramos_estados_1[[#This Row],[estado_paquete]]="empaquetado","listo",TEXT((DAY(TODAY())-DAY(PaquetesTramos_estados_1[[#This Row],[pagado]])),"dd")&amp;" Dias")</f>
        <v>listo</v>
      </c>
      <c r="AS1288" s="14" t="str">
        <f ca="1">IF(PaquetesTramos_estados_1[[#This Row],[estado_paquete]]="Empaquetado","listo",IF(NOW()&lt;PaquetesTramos_estados_1[[#This Row],[TimeLimite]],"Dentro de Tiempo","Fuera de Tiempo"))</f>
        <v>listo</v>
      </c>
      <c r="AT1288" s="19" t="str">
        <f t="shared" si="20"/>
        <v>02:15</v>
      </c>
    </row>
    <row r="1289" spans="1:46" x14ac:dyDescent="0.25">
      <c r="A1289" s="14" t="s">
        <v>4245</v>
      </c>
      <c r="B1289" s="14" t="s">
        <v>292</v>
      </c>
      <c r="C1289" s="14" t="s">
        <v>194</v>
      </c>
      <c r="D1289" s="14" t="s">
        <v>1</v>
      </c>
      <c r="E1289" s="14" t="s">
        <v>1</v>
      </c>
      <c r="F1289" s="14" t="s">
        <v>19</v>
      </c>
      <c r="G1289" s="14" t="s">
        <v>3</v>
      </c>
      <c r="H1289" s="14" t="s">
        <v>288</v>
      </c>
      <c r="I1289" s="14" t="s">
        <v>288</v>
      </c>
      <c r="J1289" s="15">
        <v>45439</v>
      </c>
      <c r="K1289" s="14" t="s">
        <v>4246</v>
      </c>
      <c r="L1289" s="16">
        <v>45437.768263888887</v>
      </c>
      <c r="M1289" s="16">
        <v>45437.778078703705</v>
      </c>
      <c r="N1289" s="16"/>
      <c r="O1289" s="14" t="s">
        <v>288</v>
      </c>
      <c r="P1289" s="14" t="s">
        <v>288</v>
      </c>
      <c r="Q1289" s="14" t="s">
        <v>288</v>
      </c>
      <c r="R1289" s="14" t="s">
        <v>288</v>
      </c>
      <c r="S1289" s="14" t="s">
        <v>288</v>
      </c>
      <c r="T1289" s="14" t="s">
        <v>292</v>
      </c>
      <c r="U1289" s="14" t="s">
        <v>18</v>
      </c>
      <c r="V1289" s="14" t="s">
        <v>6</v>
      </c>
      <c r="W1289" s="14" t="s">
        <v>194</v>
      </c>
      <c r="X1289" s="14" t="s">
        <v>1</v>
      </c>
      <c r="Y1289" s="14" t="s">
        <v>1</v>
      </c>
      <c r="Z1289" s="14" t="s">
        <v>19</v>
      </c>
      <c r="AA1289" s="14" t="s">
        <v>7</v>
      </c>
      <c r="AB1289" s="14" t="s">
        <v>4247</v>
      </c>
      <c r="AC1289" s="14" t="s">
        <v>8</v>
      </c>
      <c r="AD1289" s="14" t="s">
        <v>10</v>
      </c>
      <c r="AE1289" s="14" t="s">
        <v>194</v>
      </c>
      <c r="AF1289" s="14" t="s">
        <v>290</v>
      </c>
      <c r="AG1289" s="14" t="s">
        <v>291</v>
      </c>
      <c r="AH1289" s="14" t="s">
        <v>4248</v>
      </c>
      <c r="AI1289">
        <v>27437837</v>
      </c>
      <c r="AJ1289" s="16">
        <v>45437.768263888887</v>
      </c>
      <c r="AK1289">
        <v>2</v>
      </c>
      <c r="AL1289">
        <v>130.34</v>
      </c>
      <c r="AM1289">
        <v>23.46</v>
      </c>
      <c r="AN1289">
        <v>153.80000000000001</v>
      </c>
      <c r="AO1289" s="14" t="e">
        <f>VLOOKUP(PaquetesTramos_estados_1[[#This Row],[tienda_stock]],#REF!,2,0)</f>
        <v>#REF!</v>
      </c>
      <c r="AP1289" s="18"/>
      <c r="AQ1289" s="19" t="str">
        <f>IF(PaquetesTramos_estados_1[[#This Row],[estado_paquete]]="Empaquetado","listo",PaquetesTramos_estados_1[[#This Row],[pagado]]+(PaquetesTramos_estados_1[[#This Row],[Lead Time]]-1))</f>
        <v>listo</v>
      </c>
      <c r="AR1289" s="16" t="str">
        <f ca="1">IF(PaquetesTramos_estados_1[[#This Row],[estado_paquete]]="empaquetado","listo",TEXT((DAY(TODAY())-DAY(PaquetesTramos_estados_1[[#This Row],[pagado]])),"dd")&amp;" Dias")</f>
        <v>listo</v>
      </c>
      <c r="AS1289" s="14" t="str">
        <f ca="1">IF(PaquetesTramos_estados_1[[#This Row],[estado_paquete]]="Empaquetado","listo",IF(NOW()&lt;PaquetesTramos_estados_1[[#This Row],[TimeLimite]],"Dentro de Tiempo","Fuera de Tiempo"))</f>
        <v>listo</v>
      </c>
      <c r="AT1289" s="19" t="str">
        <f t="shared" si="20"/>
        <v>18:26</v>
      </c>
    </row>
    <row r="1290" spans="1:46" x14ac:dyDescent="0.25">
      <c r="A1290" s="14" t="s">
        <v>5171</v>
      </c>
      <c r="B1290" s="14" t="s">
        <v>292</v>
      </c>
      <c r="C1290" s="14" t="s">
        <v>153</v>
      </c>
      <c r="D1290" s="14" t="s">
        <v>91</v>
      </c>
      <c r="E1290" s="14" t="s">
        <v>91</v>
      </c>
      <c r="F1290" s="14" t="s">
        <v>309</v>
      </c>
      <c r="G1290" s="14" t="s">
        <v>35</v>
      </c>
      <c r="H1290" s="14" t="s">
        <v>288</v>
      </c>
      <c r="I1290" s="14" t="s">
        <v>288</v>
      </c>
      <c r="J1290" s="15">
        <v>45442</v>
      </c>
      <c r="K1290" s="14" t="s">
        <v>5172</v>
      </c>
      <c r="L1290" s="16">
        <v>45438.603993055556</v>
      </c>
      <c r="M1290" s="16">
        <v>45439.225266203706</v>
      </c>
      <c r="N1290" s="16"/>
      <c r="O1290" s="14" t="s">
        <v>288</v>
      </c>
      <c r="P1290" s="14" t="s">
        <v>288</v>
      </c>
      <c r="Q1290" s="14" t="s">
        <v>288</v>
      </c>
      <c r="R1290" s="14" t="s">
        <v>288</v>
      </c>
      <c r="S1290" s="14" t="s">
        <v>288</v>
      </c>
      <c r="T1290" s="14" t="s">
        <v>292</v>
      </c>
      <c r="U1290" s="14" t="s">
        <v>5</v>
      </c>
      <c r="V1290" s="14" t="s">
        <v>6</v>
      </c>
      <c r="W1290" s="14" t="s">
        <v>153</v>
      </c>
      <c r="X1290" s="14" t="s">
        <v>91</v>
      </c>
      <c r="Y1290" s="14" t="s">
        <v>91</v>
      </c>
      <c r="Z1290" s="14" t="s">
        <v>309</v>
      </c>
      <c r="AA1290" s="14" t="s">
        <v>56</v>
      </c>
      <c r="AB1290" s="14" t="s">
        <v>4251</v>
      </c>
      <c r="AC1290" s="14" t="s">
        <v>8</v>
      </c>
      <c r="AD1290" s="14" t="s">
        <v>9</v>
      </c>
      <c r="AE1290" s="14" t="s">
        <v>153</v>
      </c>
      <c r="AF1290" s="14" t="s">
        <v>290</v>
      </c>
      <c r="AG1290" s="14" t="s">
        <v>291</v>
      </c>
      <c r="AH1290" s="14" t="s">
        <v>4252</v>
      </c>
      <c r="AI1290">
        <v>70576286</v>
      </c>
      <c r="AJ1290" s="16">
        <v>45438.603993055556</v>
      </c>
      <c r="AK1290">
        <v>3</v>
      </c>
      <c r="AL1290">
        <v>147.87</v>
      </c>
      <c r="AM1290">
        <v>26.63</v>
      </c>
      <c r="AN1290">
        <v>174.5</v>
      </c>
      <c r="AO1290" s="14" t="e">
        <f>VLOOKUP(PaquetesTramos_estados_1[[#This Row],[tienda_stock]],#REF!,2,0)</f>
        <v>#REF!</v>
      </c>
      <c r="AP1290" s="18"/>
      <c r="AQ1290" s="19" t="str">
        <f>IF(PaquetesTramos_estados_1[[#This Row],[estado_paquete]]="Empaquetado","listo",PaquetesTramos_estados_1[[#This Row],[pagado]]+(PaquetesTramos_estados_1[[#This Row],[Lead Time]]-1))</f>
        <v>listo</v>
      </c>
      <c r="AR1290" s="16" t="str">
        <f ca="1">IF(PaquetesTramos_estados_1[[#This Row],[estado_paquete]]="empaquetado","listo",TEXT((DAY(TODAY())-DAY(PaquetesTramos_estados_1[[#This Row],[pagado]])),"dd")&amp;" Dias")</f>
        <v>listo</v>
      </c>
      <c r="AS1290" s="14" t="str">
        <f ca="1">IF(PaquetesTramos_estados_1[[#This Row],[estado_paquete]]="Empaquetado","listo",IF(NOW()&lt;PaquetesTramos_estados_1[[#This Row],[TimeLimite]],"Dentro de Tiempo","Fuera de Tiempo"))</f>
        <v>listo</v>
      </c>
      <c r="AT1290" s="19" t="str">
        <f t="shared" si="20"/>
        <v>14:29</v>
      </c>
    </row>
    <row r="1291" spans="1:46" x14ac:dyDescent="0.25">
      <c r="A1291" s="14" t="s">
        <v>4253</v>
      </c>
      <c r="B1291" s="14" t="s">
        <v>292</v>
      </c>
      <c r="C1291" s="14" t="s">
        <v>47</v>
      </c>
      <c r="D1291" s="14" t="s">
        <v>1</v>
      </c>
      <c r="E1291" s="14" t="s">
        <v>1</v>
      </c>
      <c r="F1291" s="14" t="s">
        <v>48</v>
      </c>
      <c r="G1291" s="14" t="s">
        <v>399</v>
      </c>
      <c r="H1291" s="14" t="s">
        <v>288</v>
      </c>
      <c r="I1291" s="14" t="s">
        <v>288</v>
      </c>
      <c r="J1291" s="15">
        <v>45439</v>
      </c>
      <c r="K1291" s="14" t="s">
        <v>4254</v>
      </c>
      <c r="L1291" s="16">
        <v>45438.726365740738</v>
      </c>
      <c r="M1291" s="16">
        <v>45439.689560185187</v>
      </c>
      <c r="N1291" s="16"/>
      <c r="O1291" s="14" t="s">
        <v>288</v>
      </c>
      <c r="P1291" s="14" t="s">
        <v>288</v>
      </c>
      <c r="Q1291" s="14" t="s">
        <v>288</v>
      </c>
      <c r="R1291" s="14" t="s">
        <v>288</v>
      </c>
      <c r="S1291" s="14" t="s">
        <v>288</v>
      </c>
      <c r="T1291" s="14" t="s">
        <v>292</v>
      </c>
      <c r="U1291" s="14" t="s">
        <v>5</v>
      </c>
      <c r="V1291" s="14" t="s">
        <v>6</v>
      </c>
      <c r="W1291" s="14" t="s">
        <v>47</v>
      </c>
      <c r="X1291" s="14" t="s">
        <v>1</v>
      </c>
      <c r="Y1291" s="14" t="s">
        <v>1</v>
      </c>
      <c r="Z1291" s="14" t="s">
        <v>48</v>
      </c>
      <c r="AA1291" s="14" t="s">
        <v>57</v>
      </c>
      <c r="AB1291" s="14" t="s">
        <v>4255</v>
      </c>
      <c r="AC1291" s="14" t="s">
        <v>8</v>
      </c>
      <c r="AD1291" s="14" t="s">
        <v>27</v>
      </c>
      <c r="AE1291" s="14" t="s">
        <v>5</v>
      </c>
      <c r="AF1291" s="14" t="s">
        <v>290</v>
      </c>
      <c r="AG1291" s="14" t="s">
        <v>291</v>
      </c>
      <c r="AH1291" s="14" t="s">
        <v>4256</v>
      </c>
      <c r="AI1291">
        <v>31669843</v>
      </c>
      <c r="AJ1291" s="16">
        <v>45438.726365740738</v>
      </c>
      <c r="AK1291">
        <v>3</v>
      </c>
      <c r="AL1291">
        <v>227.87</v>
      </c>
      <c r="AM1291">
        <v>41.03</v>
      </c>
      <c r="AN1291">
        <v>268.89999999999998</v>
      </c>
      <c r="AO1291" s="14" t="e">
        <f>VLOOKUP(PaquetesTramos_estados_1[[#This Row],[tienda_stock]],#REF!,2,0)</f>
        <v>#REF!</v>
      </c>
      <c r="AP1291" s="18"/>
      <c r="AQ1291" s="19" t="str">
        <f>IF(PaquetesTramos_estados_1[[#This Row],[estado_paquete]]="Empaquetado","listo",PaquetesTramos_estados_1[[#This Row],[pagado]]+(PaquetesTramos_estados_1[[#This Row],[Lead Time]]-1))</f>
        <v>listo</v>
      </c>
      <c r="AR1291" s="16" t="str">
        <f ca="1">IF(PaquetesTramos_estados_1[[#This Row],[estado_paquete]]="empaquetado","listo",TEXT((DAY(TODAY())-DAY(PaquetesTramos_estados_1[[#This Row],[pagado]])),"dd")&amp;" Dias")</f>
        <v>listo</v>
      </c>
      <c r="AS1291" s="14" t="str">
        <f ca="1">IF(PaquetesTramos_estados_1[[#This Row],[estado_paquete]]="Empaquetado","listo",IF(NOW()&lt;PaquetesTramos_estados_1[[#This Row],[TimeLimite]],"Dentro de Tiempo","Fuera de Tiempo"))</f>
        <v>listo</v>
      </c>
      <c r="AT1291" s="19" t="str">
        <f t="shared" si="20"/>
        <v>17:25</v>
      </c>
    </row>
    <row r="1292" spans="1:46" x14ac:dyDescent="0.25">
      <c r="A1292" s="14" t="s">
        <v>4257</v>
      </c>
      <c r="B1292" s="14" t="s">
        <v>17</v>
      </c>
      <c r="C1292" s="14" t="s">
        <v>5</v>
      </c>
      <c r="D1292" s="14" t="s">
        <v>1</v>
      </c>
      <c r="E1292" s="14" t="s">
        <v>1</v>
      </c>
      <c r="F1292" s="14" t="s">
        <v>19</v>
      </c>
      <c r="G1292" s="14" t="s">
        <v>3</v>
      </c>
      <c r="H1292" s="14" t="s">
        <v>288</v>
      </c>
      <c r="I1292" s="14" t="s">
        <v>288</v>
      </c>
      <c r="J1292" s="15">
        <v>45439</v>
      </c>
      <c r="K1292" s="14" t="s">
        <v>4258</v>
      </c>
      <c r="L1292" s="16">
        <v>45438.763969907406</v>
      </c>
      <c r="M1292" s="16"/>
      <c r="N1292" s="16"/>
      <c r="O1292" s="14" t="s">
        <v>288</v>
      </c>
      <c r="P1292" s="14" t="s">
        <v>288</v>
      </c>
      <c r="Q1292" s="14" t="s">
        <v>288</v>
      </c>
      <c r="R1292" s="14" t="s">
        <v>288</v>
      </c>
      <c r="S1292" s="14" t="s">
        <v>288</v>
      </c>
      <c r="T1292" s="14" t="s">
        <v>17</v>
      </c>
      <c r="U1292" s="14" t="s">
        <v>18</v>
      </c>
      <c r="V1292" s="14" t="s">
        <v>6</v>
      </c>
      <c r="W1292" s="14" t="s">
        <v>293</v>
      </c>
      <c r="X1292" s="14" t="s">
        <v>1</v>
      </c>
      <c r="Y1292" s="14" t="s">
        <v>1</v>
      </c>
      <c r="Z1292" s="14" t="s">
        <v>128</v>
      </c>
      <c r="AA1292" s="14" t="s">
        <v>7</v>
      </c>
      <c r="AB1292" s="14" t="s">
        <v>4259</v>
      </c>
      <c r="AC1292" s="14" t="s">
        <v>8</v>
      </c>
      <c r="AD1292" s="14" t="s">
        <v>27</v>
      </c>
      <c r="AE1292" s="14" t="s">
        <v>5</v>
      </c>
      <c r="AF1292" s="14" t="s">
        <v>290</v>
      </c>
      <c r="AG1292" s="14" t="s">
        <v>291</v>
      </c>
      <c r="AH1292" s="14" t="s">
        <v>4260</v>
      </c>
      <c r="AI1292">
        <v>72428017</v>
      </c>
      <c r="AJ1292" s="16">
        <v>45438.763969907406</v>
      </c>
      <c r="AK1292">
        <v>1</v>
      </c>
      <c r="AL1292">
        <v>144.75</v>
      </c>
      <c r="AM1292">
        <v>26.05</v>
      </c>
      <c r="AN1292">
        <v>170.8</v>
      </c>
      <c r="AO1292" s="14" t="e">
        <f>VLOOKUP(PaquetesTramos_estados_1[[#This Row],[tienda_stock]],#REF!,2,0)</f>
        <v>#REF!</v>
      </c>
      <c r="AP1292" s="18"/>
      <c r="AQ1292" s="19">
        <f>IF(PaquetesTramos_estados_1[[#This Row],[estado_paquete]]="Empaquetado","listo",PaquetesTramos_estados_1[[#This Row],[pagado]]+(PaquetesTramos_estados_1[[#This Row],[Lead Time]]-1))</f>
        <v>45437.763969907406</v>
      </c>
      <c r="AR1292" s="16" t="e">
        <f ca="1">IF(PaquetesTramos_estados_1[[#This Row],[estado_paquete]]="empaquetado","listo",TEXT((DAY(TODAY())-DAY(PaquetesTramos_estados_1[[#This Row],[pagado]])),"dd")&amp;" Dias")</f>
        <v>#VALUE!</v>
      </c>
      <c r="AS12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92" s="19" t="str">
        <f t="shared" si="20"/>
        <v>18:20</v>
      </c>
    </row>
    <row r="1293" spans="1:46" x14ac:dyDescent="0.25">
      <c r="A1293" s="14" t="s">
        <v>4261</v>
      </c>
      <c r="B1293" s="14" t="s">
        <v>17</v>
      </c>
      <c r="C1293" s="14" t="s">
        <v>288</v>
      </c>
      <c r="D1293" s="14" t="s">
        <v>1</v>
      </c>
      <c r="E1293" s="14" t="s">
        <v>1</v>
      </c>
      <c r="F1293" s="14" t="s">
        <v>155</v>
      </c>
      <c r="G1293" s="14" t="s">
        <v>30</v>
      </c>
      <c r="H1293" s="14" t="s">
        <v>288</v>
      </c>
      <c r="I1293" s="14" t="s">
        <v>288</v>
      </c>
      <c r="J1293" s="15">
        <v>45442</v>
      </c>
      <c r="K1293" s="14" t="s">
        <v>4262</v>
      </c>
      <c r="L1293" s="16">
        <v>45439.429027777776</v>
      </c>
      <c r="M1293" s="16"/>
      <c r="N1293" s="16"/>
      <c r="O1293" s="14" t="s">
        <v>288</v>
      </c>
      <c r="P1293" s="14" t="s">
        <v>288</v>
      </c>
      <c r="Q1293" s="14" t="s">
        <v>288</v>
      </c>
      <c r="R1293" s="14" t="s">
        <v>288</v>
      </c>
      <c r="S1293" s="14" t="s">
        <v>288</v>
      </c>
      <c r="T1293" s="14" t="s">
        <v>17</v>
      </c>
      <c r="U1293" s="14" t="s">
        <v>144</v>
      </c>
      <c r="V1293" s="14" t="s">
        <v>87</v>
      </c>
      <c r="W1293" s="14" t="s">
        <v>288</v>
      </c>
      <c r="X1293" s="14" t="s">
        <v>288</v>
      </c>
      <c r="Y1293" s="14" t="s">
        <v>288</v>
      </c>
      <c r="Z1293" s="14" t="s">
        <v>288</v>
      </c>
      <c r="AA1293" s="14" t="s">
        <v>7</v>
      </c>
      <c r="AB1293" s="14" t="s">
        <v>4263</v>
      </c>
      <c r="AC1293" s="14" t="s">
        <v>8</v>
      </c>
      <c r="AD1293" s="14" t="s">
        <v>88</v>
      </c>
      <c r="AE1293" s="14" t="s">
        <v>5</v>
      </c>
      <c r="AF1293" s="14" t="s">
        <v>290</v>
      </c>
      <c r="AG1293" s="14" t="s">
        <v>291</v>
      </c>
      <c r="AH1293" s="14" t="s">
        <v>4264</v>
      </c>
      <c r="AI1293">
        <v>71969908</v>
      </c>
      <c r="AJ1293" s="16">
        <v>45439.429027777776</v>
      </c>
      <c r="AK1293">
        <v>1</v>
      </c>
      <c r="AL1293">
        <v>148.22</v>
      </c>
      <c r="AM1293">
        <v>26.68</v>
      </c>
      <c r="AN1293">
        <v>174.9</v>
      </c>
      <c r="AO1293" s="14" t="e">
        <f>VLOOKUP(PaquetesTramos_estados_1[[#This Row],[tienda_stock]],#REF!,2,0)</f>
        <v>#REF!</v>
      </c>
      <c r="AP1293" s="18"/>
      <c r="AQ1293" s="19">
        <f>IF(PaquetesTramos_estados_1[[#This Row],[estado_paquete]]="Empaquetado","listo",PaquetesTramos_estados_1[[#This Row],[pagado]]+(PaquetesTramos_estados_1[[#This Row],[Lead Time]]-1))</f>
        <v>45438.429027777776</v>
      </c>
      <c r="AR1293" s="16" t="e">
        <f ca="1">IF(PaquetesTramos_estados_1[[#This Row],[estado_paquete]]="empaquetado","listo",TEXT((DAY(TODAY())-DAY(PaquetesTramos_estados_1[[#This Row],[pagado]])),"dd")&amp;" Dias")</f>
        <v>#VALUE!</v>
      </c>
      <c r="AS12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293" s="19" t="str">
        <f t="shared" si="20"/>
        <v>10:17</v>
      </c>
    </row>
    <row r="1294" spans="1:46" x14ac:dyDescent="0.25">
      <c r="A1294" s="14" t="s">
        <v>4311</v>
      </c>
      <c r="B1294" s="14" t="s">
        <v>292</v>
      </c>
      <c r="C1294" s="14" t="s">
        <v>5</v>
      </c>
      <c r="D1294" s="14" t="s">
        <v>1</v>
      </c>
      <c r="E1294" s="14" t="s">
        <v>1</v>
      </c>
      <c r="F1294" s="14" t="s">
        <v>19</v>
      </c>
      <c r="G1294" s="14" t="s">
        <v>437</v>
      </c>
      <c r="H1294" s="14" t="s">
        <v>288</v>
      </c>
      <c r="I1294" s="14" t="s">
        <v>288</v>
      </c>
      <c r="J1294" s="15">
        <v>45441</v>
      </c>
      <c r="K1294" s="14" t="s">
        <v>4312</v>
      </c>
      <c r="L1294" s="16">
        <v>45439.443958333337</v>
      </c>
      <c r="M1294" s="16">
        <v>45439.45820601852</v>
      </c>
      <c r="N1294" s="16"/>
      <c r="O1294" s="14" t="s">
        <v>288</v>
      </c>
      <c r="P1294" s="14" t="s">
        <v>288</v>
      </c>
      <c r="Q1294" s="14" t="s">
        <v>288</v>
      </c>
      <c r="R1294" s="14" t="s">
        <v>288</v>
      </c>
      <c r="S1294" s="14" t="s">
        <v>288</v>
      </c>
      <c r="T1294" s="14" t="s">
        <v>292</v>
      </c>
      <c r="U1294" s="14" t="s">
        <v>14</v>
      </c>
      <c r="V1294" s="14" t="s">
        <v>6</v>
      </c>
      <c r="W1294" s="14" t="s">
        <v>108</v>
      </c>
      <c r="X1294" s="14" t="s">
        <v>1</v>
      </c>
      <c r="Y1294" s="14" t="s">
        <v>1</v>
      </c>
      <c r="Z1294" s="14" t="s">
        <v>107</v>
      </c>
      <c r="AA1294" s="14" t="s">
        <v>7</v>
      </c>
      <c r="AB1294" s="14" t="s">
        <v>4313</v>
      </c>
      <c r="AC1294" s="14" t="s">
        <v>8</v>
      </c>
      <c r="AD1294" s="14" t="s">
        <v>10</v>
      </c>
      <c r="AE1294" s="14" t="s">
        <v>108</v>
      </c>
      <c r="AF1294" s="14" t="s">
        <v>290</v>
      </c>
      <c r="AG1294" s="14" t="s">
        <v>291</v>
      </c>
      <c r="AH1294" s="14" t="s">
        <v>4314</v>
      </c>
      <c r="AI1294">
        <v>41390458</v>
      </c>
      <c r="AJ1294" s="16">
        <v>45439.443958333337</v>
      </c>
      <c r="AK1294">
        <v>1</v>
      </c>
      <c r="AL1294">
        <v>35.42</v>
      </c>
      <c r="AM1294">
        <v>6.38</v>
      </c>
      <c r="AN1294">
        <v>41.8</v>
      </c>
      <c r="AO1294" s="14" t="e">
        <f>VLOOKUP(PaquetesTramos_estados_1[[#This Row],[tienda_stock]],#REF!,2,0)</f>
        <v>#REF!</v>
      </c>
      <c r="AP1294" s="18"/>
      <c r="AQ1294" s="19" t="str">
        <f>IF(PaquetesTramos_estados_1[[#This Row],[estado_paquete]]="Empaquetado","listo",PaquetesTramos_estados_1[[#This Row],[pagado]]+(PaquetesTramos_estados_1[[#This Row],[Lead Time]]-1))</f>
        <v>listo</v>
      </c>
      <c r="AR1294" s="16" t="str">
        <f ca="1">IF(PaquetesTramos_estados_1[[#This Row],[estado_paquete]]="empaquetado","listo",TEXT((DAY(TODAY())-DAY(PaquetesTramos_estados_1[[#This Row],[pagado]])),"dd")&amp;" Dias")</f>
        <v>listo</v>
      </c>
      <c r="AS1294" s="14" t="str">
        <f ca="1">IF(PaquetesTramos_estados_1[[#This Row],[estado_paquete]]="Empaquetado","listo",IF(NOW()&lt;PaquetesTramos_estados_1[[#This Row],[TimeLimite]],"Dentro de Tiempo","Fuera de Tiempo"))</f>
        <v>listo</v>
      </c>
      <c r="AT1294" s="19" t="str">
        <f t="shared" si="20"/>
        <v>10:39</v>
      </c>
    </row>
    <row r="1295" spans="1:46" x14ac:dyDescent="0.25">
      <c r="A1295" s="14" t="s">
        <v>4315</v>
      </c>
      <c r="B1295" s="14" t="s">
        <v>292</v>
      </c>
      <c r="C1295" s="14" t="s">
        <v>288</v>
      </c>
      <c r="D1295" s="14" t="s">
        <v>69</v>
      </c>
      <c r="E1295" s="14" t="s">
        <v>220</v>
      </c>
      <c r="F1295" s="14" t="s">
        <v>4316</v>
      </c>
      <c r="G1295" s="14" t="s">
        <v>494</v>
      </c>
      <c r="H1295" s="14" t="s">
        <v>4317</v>
      </c>
      <c r="I1295" s="14" t="s">
        <v>288</v>
      </c>
      <c r="J1295" s="15">
        <v>45441</v>
      </c>
      <c r="K1295" s="14" t="s">
        <v>4318</v>
      </c>
      <c r="L1295" s="16">
        <v>45439.469421296293</v>
      </c>
      <c r="M1295" s="16">
        <v>45439.812974537039</v>
      </c>
      <c r="N1295" s="16"/>
      <c r="O1295" s="14" t="s">
        <v>288</v>
      </c>
      <c r="P1295" s="14" t="s">
        <v>288</v>
      </c>
      <c r="Q1295" s="14" t="s">
        <v>288</v>
      </c>
      <c r="R1295" s="14" t="s">
        <v>288</v>
      </c>
      <c r="S1295" s="14" t="s">
        <v>288</v>
      </c>
      <c r="T1295" s="14" t="s">
        <v>292</v>
      </c>
      <c r="U1295" s="14" t="s">
        <v>5</v>
      </c>
      <c r="V1295" s="14" t="s">
        <v>87</v>
      </c>
      <c r="W1295" s="14" t="s">
        <v>288</v>
      </c>
      <c r="X1295" s="14" t="s">
        <v>288</v>
      </c>
      <c r="Y1295" s="14" t="s">
        <v>288</v>
      </c>
      <c r="Z1295" s="14" t="s">
        <v>288</v>
      </c>
      <c r="AA1295" s="14" t="s">
        <v>7</v>
      </c>
      <c r="AB1295" s="14" t="s">
        <v>4319</v>
      </c>
      <c r="AC1295" s="14" t="s">
        <v>8</v>
      </c>
      <c r="AD1295" s="14" t="s">
        <v>10</v>
      </c>
      <c r="AE1295" s="14" t="s">
        <v>5</v>
      </c>
      <c r="AF1295" s="14" t="s">
        <v>290</v>
      </c>
      <c r="AG1295" s="14" t="s">
        <v>291</v>
      </c>
      <c r="AH1295" s="14" t="s">
        <v>4320</v>
      </c>
      <c r="AI1295">
        <v>43234819</v>
      </c>
      <c r="AJ1295" s="16">
        <v>45439.469421296293</v>
      </c>
      <c r="AK1295">
        <v>3</v>
      </c>
      <c r="AL1295">
        <v>50.68</v>
      </c>
      <c r="AM1295">
        <v>9.1199999999999992</v>
      </c>
      <c r="AN1295">
        <v>59.8</v>
      </c>
      <c r="AO1295" s="14" t="e">
        <f>VLOOKUP(PaquetesTramos_estados_1[[#This Row],[tienda_stock]],#REF!,2,0)</f>
        <v>#REF!</v>
      </c>
      <c r="AP1295" s="18"/>
      <c r="AQ1295" s="19" t="str">
        <f>IF(PaquetesTramos_estados_1[[#This Row],[estado_paquete]]="Empaquetado","listo",PaquetesTramos_estados_1[[#This Row],[pagado]]+(PaquetesTramos_estados_1[[#This Row],[Lead Time]]-1))</f>
        <v>listo</v>
      </c>
      <c r="AR1295" s="16" t="str">
        <f ca="1">IF(PaquetesTramos_estados_1[[#This Row],[estado_paquete]]="empaquetado","listo",TEXT((DAY(TODAY())-DAY(PaquetesTramos_estados_1[[#This Row],[pagado]])),"dd")&amp;" Dias")</f>
        <v>listo</v>
      </c>
      <c r="AS1295" s="14" t="str">
        <f ca="1">IF(PaquetesTramos_estados_1[[#This Row],[estado_paquete]]="Empaquetado","listo",IF(NOW()&lt;PaquetesTramos_estados_1[[#This Row],[TimeLimite]],"Dentro de Tiempo","Fuera de Tiempo"))</f>
        <v>listo</v>
      </c>
      <c r="AT1295" s="19" t="str">
        <f t="shared" si="20"/>
        <v>11:15</v>
      </c>
    </row>
    <row r="1296" spans="1:46" x14ac:dyDescent="0.25">
      <c r="A1296" s="14" t="s">
        <v>4321</v>
      </c>
      <c r="B1296" s="14" t="s">
        <v>292</v>
      </c>
      <c r="C1296" s="14" t="s">
        <v>83</v>
      </c>
      <c r="D1296" s="14" t="s">
        <v>118</v>
      </c>
      <c r="E1296" s="14" t="s">
        <v>119</v>
      </c>
      <c r="F1296" s="14" t="s">
        <v>119</v>
      </c>
      <c r="G1296" s="14" t="s">
        <v>35</v>
      </c>
      <c r="H1296" s="14" t="s">
        <v>288</v>
      </c>
      <c r="I1296" s="14" t="s">
        <v>288</v>
      </c>
      <c r="J1296" s="15">
        <v>45444</v>
      </c>
      <c r="K1296" s="14" t="s">
        <v>4322</v>
      </c>
      <c r="L1296" s="16">
        <v>45439.506840277776</v>
      </c>
      <c r="M1296" s="16">
        <v>45439.722118055557</v>
      </c>
      <c r="N1296" s="16"/>
      <c r="O1296" s="14" t="s">
        <v>288</v>
      </c>
      <c r="P1296" s="14" t="s">
        <v>288</v>
      </c>
      <c r="Q1296" s="14" t="s">
        <v>288</v>
      </c>
      <c r="R1296" s="14" t="s">
        <v>288</v>
      </c>
      <c r="S1296" s="14" t="s">
        <v>288</v>
      </c>
      <c r="T1296" s="14" t="s">
        <v>292</v>
      </c>
      <c r="U1296" s="14" t="s">
        <v>5</v>
      </c>
      <c r="V1296" s="14" t="s">
        <v>6</v>
      </c>
      <c r="W1296" s="14" t="s">
        <v>83</v>
      </c>
      <c r="X1296" s="14" t="s">
        <v>118</v>
      </c>
      <c r="Y1296" s="14" t="s">
        <v>119</v>
      </c>
      <c r="Z1296" s="14" t="s">
        <v>119</v>
      </c>
      <c r="AA1296" s="14" t="s">
        <v>7</v>
      </c>
      <c r="AB1296" s="14" t="s">
        <v>4323</v>
      </c>
      <c r="AC1296" s="14" t="s">
        <v>8</v>
      </c>
      <c r="AD1296" s="14" t="s">
        <v>27</v>
      </c>
      <c r="AE1296" s="14" t="s">
        <v>83</v>
      </c>
      <c r="AF1296" s="14" t="s">
        <v>295</v>
      </c>
      <c r="AG1296" s="14" t="s">
        <v>291</v>
      </c>
      <c r="AH1296" s="14" t="s">
        <v>4324</v>
      </c>
      <c r="AI1296">
        <v>33430234</v>
      </c>
      <c r="AJ1296" s="16">
        <v>45439.506840277776</v>
      </c>
      <c r="AK1296">
        <v>2</v>
      </c>
      <c r="AL1296">
        <v>350.1</v>
      </c>
      <c r="AM1296">
        <v>0</v>
      </c>
      <c r="AN1296">
        <v>350.1</v>
      </c>
      <c r="AO1296" s="14" t="e">
        <f>VLOOKUP(PaquetesTramos_estados_1[[#This Row],[tienda_stock]],#REF!,2,0)</f>
        <v>#REF!</v>
      </c>
      <c r="AP1296" s="18"/>
      <c r="AQ1296" s="19" t="str">
        <f>IF(PaquetesTramos_estados_1[[#This Row],[estado_paquete]]="Empaquetado","listo",PaquetesTramos_estados_1[[#This Row],[pagado]]+(PaquetesTramos_estados_1[[#This Row],[Lead Time]]-1))</f>
        <v>listo</v>
      </c>
      <c r="AR1296" s="16" t="str">
        <f ca="1">IF(PaquetesTramos_estados_1[[#This Row],[estado_paquete]]="empaquetado","listo",TEXT((DAY(TODAY())-DAY(PaquetesTramos_estados_1[[#This Row],[pagado]])),"dd")&amp;" Dias")</f>
        <v>listo</v>
      </c>
      <c r="AS1296" s="14" t="str">
        <f ca="1">IF(PaquetesTramos_estados_1[[#This Row],[estado_paquete]]="Empaquetado","listo",IF(NOW()&lt;PaquetesTramos_estados_1[[#This Row],[TimeLimite]],"Dentro de Tiempo","Fuera de Tiempo"))</f>
        <v>listo</v>
      </c>
      <c r="AT1296" s="19" t="str">
        <f t="shared" si="20"/>
        <v>12:09</v>
      </c>
    </row>
    <row r="1297" spans="1:46" x14ac:dyDescent="0.25">
      <c r="A1297" s="14" t="s">
        <v>4325</v>
      </c>
      <c r="B1297" s="14" t="s">
        <v>292</v>
      </c>
      <c r="C1297" s="14" t="s">
        <v>288</v>
      </c>
      <c r="D1297" s="14" t="s">
        <v>1</v>
      </c>
      <c r="E1297" s="14" t="s">
        <v>1</v>
      </c>
      <c r="F1297" s="14" t="s">
        <v>2</v>
      </c>
      <c r="G1297" s="14" t="s">
        <v>89</v>
      </c>
      <c r="H1297" s="14" t="s">
        <v>288</v>
      </c>
      <c r="I1297" s="14" t="s">
        <v>288</v>
      </c>
      <c r="J1297" s="15">
        <v>45440</v>
      </c>
      <c r="K1297" s="14" t="s">
        <v>4326</v>
      </c>
      <c r="L1297" s="16">
        <v>45439.498206018521</v>
      </c>
      <c r="M1297" s="16">
        <v>45439.576226851852</v>
      </c>
      <c r="N1297" s="16"/>
      <c r="O1297" s="14" t="s">
        <v>288</v>
      </c>
      <c r="P1297" s="14" t="s">
        <v>288</v>
      </c>
      <c r="Q1297" s="14" t="s">
        <v>288</v>
      </c>
      <c r="R1297" s="14" t="s">
        <v>288</v>
      </c>
      <c r="S1297" s="14" t="s">
        <v>288</v>
      </c>
      <c r="T1297" s="14" t="s">
        <v>292</v>
      </c>
      <c r="U1297" s="14" t="s">
        <v>5</v>
      </c>
      <c r="V1297" s="14" t="s">
        <v>87</v>
      </c>
      <c r="W1297" s="14" t="s">
        <v>288</v>
      </c>
      <c r="X1297" s="14" t="s">
        <v>288</v>
      </c>
      <c r="Y1297" s="14" t="s">
        <v>288</v>
      </c>
      <c r="Z1297" s="14" t="s">
        <v>288</v>
      </c>
      <c r="AA1297" s="14" t="s">
        <v>7</v>
      </c>
      <c r="AB1297" s="14" t="s">
        <v>4327</v>
      </c>
      <c r="AC1297" s="14" t="s">
        <v>8</v>
      </c>
      <c r="AD1297" s="14" t="s">
        <v>88</v>
      </c>
      <c r="AE1297" s="14" t="s">
        <v>5</v>
      </c>
      <c r="AF1297" s="14" t="s">
        <v>290</v>
      </c>
      <c r="AG1297" s="14" t="s">
        <v>291</v>
      </c>
      <c r="AH1297" s="14" t="s">
        <v>4328</v>
      </c>
      <c r="AI1297">
        <v>10809462</v>
      </c>
      <c r="AJ1297" s="16">
        <v>45439.498206018521</v>
      </c>
      <c r="AK1297">
        <v>1</v>
      </c>
      <c r="AL1297">
        <v>276.10000000000002</v>
      </c>
      <c r="AM1297">
        <v>49.7</v>
      </c>
      <c r="AN1297">
        <v>325.8</v>
      </c>
      <c r="AO1297" s="14" t="e">
        <f>VLOOKUP(PaquetesTramos_estados_1[[#This Row],[tienda_stock]],#REF!,2,0)</f>
        <v>#REF!</v>
      </c>
      <c r="AP1297" s="18"/>
      <c r="AQ1297" s="19" t="str">
        <f>IF(PaquetesTramos_estados_1[[#This Row],[estado_paquete]]="Empaquetado","listo",PaquetesTramos_estados_1[[#This Row],[pagado]]+(PaquetesTramos_estados_1[[#This Row],[Lead Time]]-1))</f>
        <v>listo</v>
      </c>
      <c r="AR1297" s="16" t="str">
        <f ca="1">IF(PaquetesTramos_estados_1[[#This Row],[estado_paquete]]="empaquetado","listo",TEXT((DAY(TODAY())-DAY(PaquetesTramos_estados_1[[#This Row],[pagado]])),"dd")&amp;" Dias")</f>
        <v>listo</v>
      </c>
      <c r="AS1297" s="14" t="str">
        <f ca="1">IF(PaquetesTramos_estados_1[[#This Row],[estado_paquete]]="Empaquetado","listo",IF(NOW()&lt;PaquetesTramos_estados_1[[#This Row],[TimeLimite]],"Dentro de Tiempo","Fuera de Tiempo"))</f>
        <v>listo</v>
      </c>
      <c r="AT1297" s="19" t="str">
        <f t="shared" si="20"/>
        <v>11:57</v>
      </c>
    </row>
    <row r="1298" spans="1:46" x14ac:dyDescent="0.25">
      <c r="A1298" s="14" t="s">
        <v>4329</v>
      </c>
      <c r="B1298" s="14" t="s">
        <v>292</v>
      </c>
      <c r="C1298" s="14" t="s">
        <v>34</v>
      </c>
      <c r="D1298" s="14" t="s">
        <v>64</v>
      </c>
      <c r="E1298" s="14" t="s">
        <v>112</v>
      </c>
      <c r="F1298" s="14" t="s">
        <v>112</v>
      </c>
      <c r="G1298" s="14" t="s">
        <v>35</v>
      </c>
      <c r="H1298" s="14" t="s">
        <v>288</v>
      </c>
      <c r="I1298" s="14" t="s">
        <v>288</v>
      </c>
      <c r="J1298" s="15">
        <v>45443</v>
      </c>
      <c r="K1298" s="14" t="s">
        <v>4330</v>
      </c>
      <c r="L1298" s="16">
        <v>45439.543449074074</v>
      </c>
      <c r="M1298" s="16">
        <v>45439.848969907405</v>
      </c>
      <c r="N1298" s="16"/>
      <c r="O1298" s="14" t="s">
        <v>288</v>
      </c>
      <c r="P1298" s="14" t="s">
        <v>288</v>
      </c>
      <c r="Q1298" s="14" t="s">
        <v>288</v>
      </c>
      <c r="R1298" s="14" t="s">
        <v>288</v>
      </c>
      <c r="S1298" s="14" t="s">
        <v>288</v>
      </c>
      <c r="T1298" s="14" t="s">
        <v>292</v>
      </c>
      <c r="U1298" s="14" t="s">
        <v>5</v>
      </c>
      <c r="V1298" s="14" t="s">
        <v>6</v>
      </c>
      <c r="W1298" s="14" t="s">
        <v>34</v>
      </c>
      <c r="X1298" s="14" t="s">
        <v>64</v>
      </c>
      <c r="Y1298" s="14" t="s">
        <v>112</v>
      </c>
      <c r="Z1298" s="14" t="s">
        <v>112</v>
      </c>
      <c r="AA1298" s="14" t="s">
        <v>7</v>
      </c>
      <c r="AB1298" s="14" t="s">
        <v>4331</v>
      </c>
      <c r="AC1298" s="14" t="s">
        <v>8</v>
      </c>
      <c r="AD1298" s="14" t="s">
        <v>88</v>
      </c>
      <c r="AE1298" s="14" t="s">
        <v>5</v>
      </c>
      <c r="AF1298" s="14" t="s">
        <v>290</v>
      </c>
      <c r="AG1298" s="14" t="s">
        <v>291</v>
      </c>
      <c r="AH1298" s="14" t="s">
        <v>4332</v>
      </c>
      <c r="AI1298">
        <v>73312039</v>
      </c>
      <c r="AJ1298" s="16">
        <v>45439.543449074074</v>
      </c>
      <c r="AK1298">
        <v>2</v>
      </c>
      <c r="AL1298">
        <v>248.98</v>
      </c>
      <c r="AM1298">
        <v>44.82</v>
      </c>
      <c r="AN1298">
        <v>293.8</v>
      </c>
      <c r="AO1298" s="14" t="e">
        <f>VLOOKUP(PaquetesTramos_estados_1[[#This Row],[tienda_stock]],#REF!,2,0)</f>
        <v>#REF!</v>
      </c>
      <c r="AP1298" s="18"/>
      <c r="AQ1298" s="19" t="str">
        <f>IF(PaquetesTramos_estados_1[[#This Row],[estado_paquete]]="Empaquetado","listo",PaquetesTramos_estados_1[[#This Row],[pagado]]+(PaquetesTramos_estados_1[[#This Row],[Lead Time]]-1))</f>
        <v>listo</v>
      </c>
      <c r="AR1298" s="16" t="str">
        <f ca="1">IF(PaquetesTramos_estados_1[[#This Row],[estado_paquete]]="empaquetado","listo",TEXT((DAY(TODAY())-DAY(PaquetesTramos_estados_1[[#This Row],[pagado]])),"dd")&amp;" Dias")</f>
        <v>listo</v>
      </c>
      <c r="AS1298" s="14" t="str">
        <f ca="1">IF(PaquetesTramos_estados_1[[#This Row],[estado_paquete]]="Empaquetado","listo",IF(NOW()&lt;PaquetesTramos_estados_1[[#This Row],[TimeLimite]],"Dentro de Tiempo","Fuera de Tiempo"))</f>
        <v>listo</v>
      </c>
      <c r="AT1298" s="19" t="str">
        <f t="shared" si="20"/>
        <v>13:02</v>
      </c>
    </row>
    <row r="1299" spans="1:46" x14ac:dyDescent="0.25">
      <c r="A1299" s="14" t="s">
        <v>4333</v>
      </c>
      <c r="B1299" s="14" t="s">
        <v>292</v>
      </c>
      <c r="C1299" s="14" t="s">
        <v>126</v>
      </c>
      <c r="D1299" s="14" t="s">
        <v>91</v>
      </c>
      <c r="E1299" s="14" t="s">
        <v>91</v>
      </c>
      <c r="F1299" s="14" t="s">
        <v>91</v>
      </c>
      <c r="G1299" s="14" t="s">
        <v>35</v>
      </c>
      <c r="H1299" s="14" t="s">
        <v>288</v>
      </c>
      <c r="I1299" s="14" t="s">
        <v>288</v>
      </c>
      <c r="J1299" s="15">
        <v>45443</v>
      </c>
      <c r="K1299" s="14" t="s">
        <v>4334</v>
      </c>
      <c r="L1299" s="16">
        <v>45439.586574074077</v>
      </c>
      <c r="M1299" s="16">
        <v>45439.735138888886</v>
      </c>
      <c r="N1299" s="16"/>
      <c r="O1299" s="14" t="s">
        <v>288</v>
      </c>
      <c r="P1299" s="14" t="s">
        <v>288</v>
      </c>
      <c r="Q1299" s="14" t="s">
        <v>288</v>
      </c>
      <c r="R1299" s="14" t="s">
        <v>288</v>
      </c>
      <c r="S1299" s="14" t="s">
        <v>288</v>
      </c>
      <c r="T1299" s="14" t="s">
        <v>292</v>
      </c>
      <c r="U1299" s="14" t="s">
        <v>5</v>
      </c>
      <c r="V1299" s="14" t="s">
        <v>6</v>
      </c>
      <c r="W1299" s="14" t="s">
        <v>126</v>
      </c>
      <c r="X1299" s="14" t="s">
        <v>91</v>
      </c>
      <c r="Y1299" s="14" t="s">
        <v>91</v>
      </c>
      <c r="Z1299" s="14" t="s">
        <v>91</v>
      </c>
      <c r="AA1299" s="14" t="s">
        <v>7</v>
      </c>
      <c r="AB1299" s="14" t="s">
        <v>4335</v>
      </c>
      <c r="AC1299" s="14" t="s">
        <v>8</v>
      </c>
      <c r="AD1299" s="14" t="s">
        <v>9</v>
      </c>
      <c r="AE1299" s="14" t="s">
        <v>126</v>
      </c>
      <c r="AF1299" s="14" t="s">
        <v>290</v>
      </c>
      <c r="AG1299" s="14" t="s">
        <v>291</v>
      </c>
      <c r="AH1299" s="14" t="s">
        <v>4336</v>
      </c>
      <c r="AI1299">
        <v>29271488</v>
      </c>
      <c r="AJ1299" s="16">
        <v>45439.586574074077</v>
      </c>
      <c r="AK1299">
        <v>1</v>
      </c>
      <c r="AL1299">
        <v>207.46</v>
      </c>
      <c r="AM1299">
        <v>37.340000000000003</v>
      </c>
      <c r="AN1299">
        <v>244.8</v>
      </c>
      <c r="AO1299" s="14" t="e">
        <f>VLOOKUP(PaquetesTramos_estados_1[[#This Row],[tienda_stock]],#REF!,2,0)</f>
        <v>#REF!</v>
      </c>
      <c r="AP1299" s="18"/>
      <c r="AQ1299" s="19" t="str">
        <f>IF(PaquetesTramos_estados_1[[#This Row],[estado_paquete]]="Empaquetado","listo",PaquetesTramos_estados_1[[#This Row],[pagado]]+(PaquetesTramos_estados_1[[#This Row],[Lead Time]]-1))</f>
        <v>listo</v>
      </c>
      <c r="AR1299" s="16" t="str">
        <f ca="1">IF(PaquetesTramos_estados_1[[#This Row],[estado_paquete]]="empaquetado","listo",TEXT((DAY(TODAY())-DAY(PaquetesTramos_estados_1[[#This Row],[pagado]])),"dd")&amp;" Dias")</f>
        <v>listo</v>
      </c>
      <c r="AS1299" s="14" t="str">
        <f ca="1">IF(PaquetesTramos_estados_1[[#This Row],[estado_paquete]]="Empaquetado","listo",IF(NOW()&lt;PaquetesTramos_estados_1[[#This Row],[TimeLimite]],"Dentro de Tiempo","Fuera de Tiempo"))</f>
        <v>listo</v>
      </c>
      <c r="AT1299" s="19" t="str">
        <f t="shared" si="20"/>
        <v>14:04</v>
      </c>
    </row>
    <row r="1300" spans="1:46" x14ac:dyDescent="0.25">
      <c r="A1300" s="14" t="s">
        <v>4337</v>
      </c>
      <c r="B1300" s="14" t="s">
        <v>292</v>
      </c>
      <c r="C1300" s="14" t="s">
        <v>154</v>
      </c>
      <c r="D1300" s="14" t="s">
        <v>91</v>
      </c>
      <c r="E1300" s="14" t="s">
        <v>91</v>
      </c>
      <c r="F1300" s="14" t="s">
        <v>91</v>
      </c>
      <c r="G1300" s="14" t="s">
        <v>3</v>
      </c>
      <c r="H1300" s="14" t="s">
        <v>288</v>
      </c>
      <c r="I1300" s="14" t="s">
        <v>288</v>
      </c>
      <c r="J1300" s="15">
        <v>45441</v>
      </c>
      <c r="K1300" s="14" t="s">
        <v>4338</v>
      </c>
      <c r="L1300" s="16">
        <v>45439.638865740744</v>
      </c>
      <c r="M1300" s="16">
        <v>45439.797824074078</v>
      </c>
      <c r="N1300" s="16"/>
      <c r="O1300" s="14" t="s">
        <v>288</v>
      </c>
      <c r="P1300" s="14" t="s">
        <v>288</v>
      </c>
      <c r="Q1300" s="14" t="s">
        <v>288</v>
      </c>
      <c r="R1300" s="14" t="s">
        <v>288</v>
      </c>
      <c r="S1300" s="14" t="s">
        <v>288</v>
      </c>
      <c r="T1300" s="14" t="s">
        <v>292</v>
      </c>
      <c r="U1300" s="14" t="s">
        <v>1160</v>
      </c>
      <c r="V1300" s="14" t="s">
        <v>6</v>
      </c>
      <c r="W1300" s="14" t="s">
        <v>154</v>
      </c>
      <c r="X1300" s="14" t="s">
        <v>91</v>
      </c>
      <c r="Y1300" s="14" t="s">
        <v>91</v>
      </c>
      <c r="Z1300" s="14" t="s">
        <v>91</v>
      </c>
      <c r="AA1300" s="14" t="s">
        <v>7</v>
      </c>
      <c r="AB1300" s="14" t="s">
        <v>4339</v>
      </c>
      <c r="AC1300" s="14" t="s">
        <v>8</v>
      </c>
      <c r="AD1300" s="14" t="s">
        <v>9</v>
      </c>
      <c r="AE1300" s="14" t="s">
        <v>154</v>
      </c>
      <c r="AF1300" s="14" t="s">
        <v>290</v>
      </c>
      <c r="AG1300" s="14" t="s">
        <v>291</v>
      </c>
      <c r="AH1300" s="14" t="s">
        <v>4340</v>
      </c>
      <c r="AI1300">
        <v>45729362</v>
      </c>
      <c r="AJ1300" s="16">
        <v>45439.638865740744</v>
      </c>
      <c r="AK1300">
        <v>1</v>
      </c>
      <c r="AL1300">
        <v>162.54</v>
      </c>
      <c r="AM1300">
        <v>29.26</v>
      </c>
      <c r="AN1300">
        <v>191.8</v>
      </c>
      <c r="AO1300" s="14" t="e">
        <f>VLOOKUP(PaquetesTramos_estados_1[[#This Row],[tienda_stock]],#REF!,2,0)</f>
        <v>#REF!</v>
      </c>
      <c r="AP1300" s="18"/>
      <c r="AQ1300" s="19" t="str">
        <f>IF(PaquetesTramos_estados_1[[#This Row],[estado_paquete]]="Empaquetado","listo",PaquetesTramos_estados_1[[#This Row],[pagado]]+(PaquetesTramos_estados_1[[#This Row],[Lead Time]]-1))</f>
        <v>listo</v>
      </c>
      <c r="AR1300" s="16" t="str">
        <f ca="1">IF(PaquetesTramos_estados_1[[#This Row],[estado_paquete]]="empaquetado","listo",TEXT((DAY(TODAY())-DAY(PaquetesTramos_estados_1[[#This Row],[pagado]])),"dd")&amp;" Dias")</f>
        <v>listo</v>
      </c>
      <c r="AS1300" s="14" t="str">
        <f ca="1">IF(PaquetesTramos_estados_1[[#This Row],[estado_paquete]]="Empaquetado","listo",IF(NOW()&lt;PaquetesTramos_estados_1[[#This Row],[TimeLimite]],"Dentro de Tiempo","Fuera de Tiempo"))</f>
        <v>listo</v>
      </c>
      <c r="AT1300" s="19" t="str">
        <f t="shared" si="20"/>
        <v>15:19</v>
      </c>
    </row>
    <row r="1301" spans="1:46" x14ac:dyDescent="0.25">
      <c r="A1301" s="14" t="s">
        <v>4341</v>
      </c>
      <c r="B1301" s="14" t="s">
        <v>17</v>
      </c>
      <c r="C1301" s="14" t="s">
        <v>5</v>
      </c>
      <c r="D1301" s="14" t="s">
        <v>1</v>
      </c>
      <c r="E1301" s="14" t="s">
        <v>1</v>
      </c>
      <c r="F1301" s="14" t="s">
        <v>19</v>
      </c>
      <c r="G1301" s="14" t="s">
        <v>3</v>
      </c>
      <c r="H1301" s="14" t="s">
        <v>288</v>
      </c>
      <c r="I1301" s="14" t="s">
        <v>288</v>
      </c>
      <c r="J1301" s="15">
        <v>45440</v>
      </c>
      <c r="K1301" s="14" t="s">
        <v>4342</v>
      </c>
      <c r="L1301" s="16">
        <v>45439.664837962962</v>
      </c>
      <c r="M1301" s="16"/>
      <c r="N1301" s="16"/>
      <c r="O1301" s="14" t="s">
        <v>288</v>
      </c>
      <c r="P1301" s="14" t="s">
        <v>288</v>
      </c>
      <c r="Q1301" s="14" t="s">
        <v>288</v>
      </c>
      <c r="R1301" s="14" t="s">
        <v>288</v>
      </c>
      <c r="S1301" s="14" t="s">
        <v>288</v>
      </c>
      <c r="T1301" s="14" t="s">
        <v>17</v>
      </c>
      <c r="U1301" s="14" t="s">
        <v>18</v>
      </c>
      <c r="V1301" s="14" t="s">
        <v>87</v>
      </c>
      <c r="W1301" s="14" t="s">
        <v>288</v>
      </c>
      <c r="X1301" s="14" t="s">
        <v>288</v>
      </c>
      <c r="Y1301" s="14" t="s">
        <v>288</v>
      </c>
      <c r="Z1301" s="14" t="s">
        <v>288</v>
      </c>
      <c r="AA1301" s="14" t="s">
        <v>7</v>
      </c>
      <c r="AB1301" s="14" t="s">
        <v>4343</v>
      </c>
      <c r="AC1301" s="14" t="s">
        <v>8</v>
      </c>
      <c r="AD1301" s="14" t="s">
        <v>88</v>
      </c>
      <c r="AE1301" s="14" t="s">
        <v>5</v>
      </c>
      <c r="AF1301" s="14" t="s">
        <v>290</v>
      </c>
      <c r="AG1301" s="14" t="s">
        <v>291</v>
      </c>
      <c r="AH1301" s="14" t="s">
        <v>4344</v>
      </c>
      <c r="AI1301">
        <v>75819379</v>
      </c>
      <c r="AJ1301" s="16">
        <v>45439.664837962962</v>
      </c>
      <c r="AK1301">
        <v>1</v>
      </c>
      <c r="AL1301">
        <v>101.1</v>
      </c>
      <c r="AM1301">
        <v>18.2</v>
      </c>
      <c r="AN1301">
        <v>119.3</v>
      </c>
      <c r="AO1301" s="14" t="e">
        <f>VLOOKUP(PaquetesTramos_estados_1[[#This Row],[tienda_stock]],#REF!,2,0)</f>
        <v>#REF!</v>
      </c>
      <c r="AP1301" s="18"/>
      <c r="AQ1301" s="19">
        <f>IF(PaquetesTramos_estados_1[[#This Row],[estado_paquete]]="Empaquetado","listo",PaquetesTramos_estados_1[[#This Row],[pagado]]+(PaquetesTramos_estados_1[[#This Row],[Lead Time]]-1))</f>
        <v>45438.664837962962</v>
      </c>
      <c r="AR1301" s="16" t="e">
        <f ca="1">IF(PaquetesTramos_estados_1[[#This Row],[estado_paquete]]="empaquetado","listo",TEXT((DAY(TODAY())-DAY(PaquetesTramos_estados_1[[#This Row],[pagado]])),"dd")&amp;" Dias")</f>
        <v>#VALUE!</v>
      </c>
      <c r="AS130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01" s="19" t="str">
        <f t="shared" si="20"/>
        <v>15:57</v>
      </c>
    </row>
    <row r="1302" spans="1:46" x14ac:dyDescent="0.25">
      <c r="A1302" s="14" t="s">
        <v>4345</v>
      </c>
      <c r="B1302" s="14" t="s">
        <v>292</v>
      </c>
      <c r="C1302" s="14" t="s">
        <v>80</v>
      </c>
      <c r="D1302" s="14" t="s">
        <v>81</v>
      </c>
      <c r="E1302" s="14" t="s">
        <v>82</v>
      </c>
      <c r="F1302" s="14" t="s">
        <v>82</v>
      </c>
      <c r="G1302" s="14" t="s">
        <v>35</v>
      </c>
      <c r="H1302" s="14" t="s">
        <v>288</v>
      </c>
      <c r="I1302" s="14" t="s">
        <v>288</v>
      </c>
      <c r="J1302" s="15">
        <v>45443</v>
      </c>
      <c r="K1302" s="14" t="s">
        <v>4346</v>
      </c>
      <c r="L1302" s="16">
        <v>45439.701736111114</v>
      </c>
      <c r="M1302" s="16">
        <v>45439.849270833336</v>
      </c>
      <c r="N1302" s="16"/>
      <c r="O1302" s="14" t="s">
        <v>288</v>
      </c>
      <c r="P1302" s="14" t="s">
        <v>288</v>
      </c>
      <c r="Q1302" s="14" t="s">
        <v>288</v>
      </c>
      <c r="R1302" s="14" t="s">
        <v>288</v>
      </c>
      <c r="S1302" s="14" t="s">
        <v>288</v>
      </c>
      <c r="T1302" s="14" t="s">
        <v>292</v>
      </c>
      <c r="U1302" s="14" t="s">
        <v>5</v>
      </c>
      <c r="V1302" s="14" t="s">
        <v>6</v>
      </c>
      <c r="W1302" s="14" t="s">
        <v>80</v>
      </c>
      <c r="X1302" s="14" t="s">
        <v>81</v>
      </c>
      <c r="Y1302" s="14" t="s">
        <v>82</v>
      </c>
      <c r="Z1302" s="14" t="s">
        <v>82</v>
      </c>
      <c r="AA1302" s="14" t="s">
        <v>7</v>
      </c>
      <c r="AB1302" s="14" t="s">
        <v>4347</v>
      </c>
      <c r="AC1302" s="14" t="s">
        <v>8</v>
      </c>
      <c r="AD1302" s="14" t="s">
        <v>93</v>
      </c>
      <c r="AE1302" s="14" t="s">
        <v>5</v>
      </c>
      <c r="AF1302" s="14" t="s">
        <v>290</v>
      </c>
      <c r="AG1302" s="14" t="s">
        <v>291</v>
      </c>
      <c r="AH1302" s="14" t="s">
        <v>4348</v>
      </c>
      <c r="AI1302">
        <v>916390450</v>
      </c>
      <c r="AJ1302" s="16">
        <v>45439.701736111114</v>
      </c>
      <c r="AK1302">
        <v>1</v>
      </c>
      <c r="AL1302">
        <v>130.76</v>
      </c>
      <c r="AM1302">
        <v>23.54</v>
      </c>
      <c r="AN1302">
        <v>154.30000000000001</v>
      </c>
      <c r="AO1302" s="14" t="e">
        <f>VLOOKUP(PaquetesTramos_estados_1[[#This Row],[tienda_stock]],#REF!,2,0)</f>
        <v>#REF!</v>
      </c>
      <c r="AP1302" s="18"/>
      <c r="AQ1302" s="19" t="str">
        <f>IF(PaquetesTramos_estados_1[[#This Row],[estado_paquete]]="Empaquetado","listo",PaquetesTramos_estados_1[[#This Row],[pagado]]+(PaquetesTramos_estados_1[[#This Row],[Lead Time]]-1))</f>
        <v>listo</v>
      </c>
      <c r="AR1302" s="16" t="str">
        <f ca="1">IF(PaquetesTramos_estados_1[[#This Row],[estado_paquete]]="empaquetado","listo",TEXT((DAY(TODAY())-DAY(PaquetesTramos_estados_1[[#This Row],[pagado]])),"dd")&amp;" Dias")</f>
        <v>listo</v>
      </c>
      <c r="AS1302" s="14" t="str">
        <f ca="1">IF(PaquetesTramos_estados_1[[#This Row],[estado_paquete]]="Empaquetado","listo",IF(NOW()&lt;PaquetesTramos_estados_1[[#This Row],[TimeLimite]],"Dentro de Tiempo","Fuera de Tiempo"))</f>
        <v>listo</v>
      </c>
      <c r="AT1302" s="19" t="str">
        <f t="shared" si="20"/>
        <v>16:50</v>
      </c>
    </row>
    <row r="1303" spans="1:46" x14ac:dyDescent="0.25">
      <c r="A1303" s="14" t="s">
        <v>4349</v>
      </c>
      <c r="B1303" s="14" t="s">
        <v>17</v>
      </c>
      <c r="C1303" s="14" t="s">
        <v>194</v>
      </c>
      <c r="D1303" s="14" t="s">
        <v>1</v>
      </c>
      <c r="E1303" s="14" t="s">
        <v>1</v>
      </c>
      <c r="F1303" s="14" t="s">
        <v>19</v>
      </c>
      <c r="G1303" s="14" t="s">
        <v>288</v>
      </c>
      <c r="H1303" s="14" t="s">
        <v>288</v>
      </c>
      <c r="I1303" s="14" t="s">
        <v>288</v>
      </c>
      <c r="J1303" s="15">
        <v>45439</v>
      </c>
      <c r="K1303" s="14" t="s">
        <v>4350</v>
      </c>
      <c r="L1303" s="16">
        <v>45439.700011574074</v>
      </c>
      <c r="M1303" s="16"/>
      <c r="N1303" s="16"/>
      <c r="O1303" s="14" t="s">
        <v>288</v>
      </c>
      <c r="P1303" s="14" t="s">
        <v>288</v>
      </c>
      <c r="Q1303" s="14" t="s">
        <v>288</v>
      </c>
      <c r="R1303" s="14" t="s">
        <v>288</v>
      </c>
      <c r="S1303" s="14" t="s">
        <v>288</v>
      </c>
      <c r="T1303" s="14" t="s">
        <v>17</v>
      </c>
      <c r="U1303" s="14" t="s">
        <v>194</v>
      </c>
      <c r="V1303" s="14" t="s">
        <v>85</v>
      </c>
      <c r="W1303" s="14" t="s">
        <v>194</v>
      </c>
      <c r="X1303" s="14" t="s">
        <v>1</v>
      </c>
      <c r="Y1303" s="14" t="s">
        <v>1</v>
      </c>
      <c r="Z1303" s="14" t="s">
        <v>19</v>
      </c>
      <c r="AA1303" s="14" t="s">
        <v>7</v>
      </c>
      <c r="AB1303" s="14" t="s">
        <v>4351</v>
      </c>
      <c r="AC1303" s="14" t="s">
        <v>8</v>
      </c>
      <c r="AD1303" s="14" t="s">
        <v>10</v>
      </c>
      <c r="AE1303" s="14" t="s">
        <v>194</v>
      </c>
      <c r="AF1303" s="14" t="s">
        <v>290</v>
      </c>
      <c r="AG1303" s="14" t="s">
        <v>291</v>
      </c>
      <c r="AH1303" s="14" t="s">
        <v>4352</v>
      </c>
      <c r="AI1303">
        <v>41952682</v>
      </c>
      <c r="AJ1303" s="16">
        <v>45439.700011574074</v>
      </c>
      <c r="AK1303">
        <v>1</v>
      </c>
      <c r="AL1303">
        <v>112.12</v>
      </c>
      <c r="AM1303">
        <v>20.18</v>
      </c>
      <c r="AN1303">
        <v>132.30000000000001</v>
      </c>
      <c r="AO1303" s="14" t="e">
        <f>VLOOKUP(PaquetesTramos_estados_1[[#This Row],[tienda_stock]],#REF!,2,0)</f>
        <v>#REF!</v>
      </c>
      <c r="AP1303" s="18"/>
      <c r="AQ1303" s="19">
        <f>IF(PaquetesTramos_estados_1[[#This Row],[estado_paquete]]="Empaquetado","listo",PaquetesTramos_estados_1[[#This Row],[pagado]]+(PaquetesTramos_estados_1[[#This Row],[Lead Time]]-1))</f>
        <v>45438.700011574074</v>
      </c>
      <c r="AR1303" s="16" t="e">
        <f ca="1">IF(PaquetesTramos_estados_1[[#This Row],[estado_paquete]]="empaquetado","listo",TEXT((DAY(TODAY())-DAY(PaquetesTramos_estados_1[[#This Row],[pagado]])),"dd")&amp;" Dias")</f>
        <v>#VALUE!</v>
      </c>
      <c r="AS130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03" s="19" t="str">
        <f t="shared" si="20"/>
        <v>16:48</v>
      </c>
    </row>
    <row r="1304" spans="1:46" x14ac:dyDescent="0.25">
      <c r="A1304" s="14" t="s">
        <v>4353</v>
      </c>
      <c r="B1304" s="14" t="s">
        <v>17</v>
      </c>
      <c r="C1304" s="14" t="s">
        <v>151</v>
      </c>
      <c r="D1304" s="14" t="s">
        <v>81</v>
      </c>
      <c r="E1304" s="14" t="s">
        <v>82</v>
      </c>
      <c r="F1304" s="14" t="s">
        <v>82</v>
      </c>
      <c r="G1304" s="14" t="s">
        <v>288</v>
      </c>
      <c r="H1304" s="14" t="s">
        <v>288</v>
      </c>
      <c r="I1304" s="14" t="s">
        <v>288</v>
      </c>
      <c r="J1304" s="15">
        <v>45439</v>
      </c>
      <c r="K1304" s="14" t="s">
        <v>4354</v>
      </c>
      <c r="L1304" s="16">
        <v>45439.760104166664</v>
      </c>
      <c r="M1304" s="16"/>
      <c r="N1304" s="16"/>
      <c r="O1304" s="14" t="s">
        <v>288</v>
      </c>
      <c r="P1304" s="14" t="s">
        <v>288</v>
      </c>
      <c r="Q1304" s="14" t="s">
        <v>288</v>
      </c>
      <c r="R1304" s="14" t="s">
        <v>288</v>
      </c>
      <c r="S1304" s="14" t="s">
        <v>288</v>
      </c>
      <c r="T1304" s="14" t="s">
        <v>17</v>
      </c>
      <c r="U1304" s="14" t="s">
        <v>151</v>
      </c>
      <c r="V1304" s="14" t="s">
        <v>85</v>
      </c>
      <c r="W1304" s="14" t="s">
        <v>151</v>
      </c>
      <c r="X1304" s="14" t="s">
        <v>81</v>
      </c>
      <c r="Y1304" s="14" t="s">
        <v>82</v>
      </c>
      <c r="Z1304" s="14" t="s">
        <v>82</v>
      </c>
      <c r="AA1304" s="14" t="s">
        <v>7</v>
      </c>
      <c r="AB1304" s="14" t="s">
        <v>4355</v>
      </c>
      <c r="AC1304" s="14" t="s">
        <v>8</v>
      </c>
      <c r="AD1304" s="14" t="s">
        <v>9</v>
      </c>
      <c r="AE1304" s="14" t="s">
        <v>151</v>
      </c>
      <c r="AF1304" s="14" t="s">
        <v>290</v>
      </c>
      <c r="AG1304" s="14" t="s">
        <v>291</v>
      </c>
      <c r="AH1304" s="14" t="s">
        <v>1043</v>
      </c>
      <c r="AI1304">
        <v>45119587</v>
      </c>
      <c r="AJ1304" s="16">
        <v>45439.760104166664</v>
      </c>
      <c r="AK1304">
        <v>3</v>
      </c>
      <c r="AL1304">
        <v>60.75</v>
      </c>
      <c r="AM1304">
        <v>10.95</v>
      </c>
      <c r="AN1304">
        <v>71.7</v>
      </c>
      <c r="AO1304" s="14" t="e">
        <f>VLOOKUP(PaquetesTramos_estados_1[[#This Row],[tienda_stock]],#REF!,2,0)</f>
        <v>#REF!</v>
      </c>
      <c r="AP1304" s="18"/>
      <c r="AQ1304" s="19">
        <f>IF(PaquetesTramos_estados_1[[#This Row],[estado_paquete]]="Empaquetado","listo",PaquetesTramos_estados_1[[#This Row],[pagado]]+(PaquetesTramos_estados_1[[#This Row],[Lead Time]]-1))</f>
        <v>45438.760104166664</v>
      </c>
      <c r="AR1304" s="16" t="e">
        <f ca="1">IF(PaquetesTramos_estados_1[[#This Row],[estado_paquete]]="empaquetado","listo",TEXT((DAY(TODAY())-DAY(PaquetesTramos_estados_1[[#This Row],[pagado]])),"dd")&amp;" Dias")</f>
        <v>#VALUE!</v>
      </c>
      <c r="AS130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04" s="19" t="str">
        <f t="shared" si="20"/>
        <v>18:14</v>
      </c>
    </row>
    <row r="1305" spans="1:46" x14ac:dyDescent="0.25">
      <c r="A1305" s="14" t="s">
        <v>4356</v>
      </c>
      <c r="B1305" s="14" t="s">
        <v>292</v>
      </c>
      <c r="C1305" s="14" t="s">
        <v>61</v>
      </c>
      <c r="D1305" s="14" t="s">
        <v>1</v>
      </c>
      <c r="E1305" s="14" t="s">
        <v>1</v>
      </c>
      <c r="F1305" s="14" t="s">
        <v>62</v>
      </c>
      <c r="G1305" s="14" t="s">
        <v>399</v>
      </c>
      <c r="H1305" s="14" t="s">
        <v>288</v>
      </c>
      <c r="I1305" s="14" t="s">
        <v>288</v>
      </c>
      <c r="J1305" s="15">
        <v>45440</v>
      </c>
      <c r="K1305" s="14" t="s">
        <v>4357</v>
      </c>
      <c r="L1305" s="16">
        <v>45439.76972222222</v>
      </c>
      <c r="M1305" s="16">
        <v>45440.182627314818</v>
      </c>
      <c r="N1305" s="16"/>
      <c r="O1305" s="14" t="s">
        <v>288</v>
      </c>
      <c r="P1305" s="14" t="s">
        <v>288</v>
      </c>
      <c r="Q1305" s="14" t="s">
        <v>288</v>
      </c>
      <c r="R1305" s="14" t="s">
        <v>288</v>
      </c>
      <c r="S1305" s="14" t="s">
        <v>288</v>
      </c>
      <c r="T1305" s="14" t="s">
        <v>292</v>
      </c>
      <c r="U1305" s="14" t="s">
        <v>5</v>
      </c>
      <c r="V1305" s="14" t="s">
        <v>6</v>
      </c>
      <c r="W1305" s="14" t="s">
        <v>61</v>
      </c>
      <c r="X1305" s="14" t="s">
        <v>1</v>
      </c>
      <c r="Y1305" s="14" t="s">
        <v>1</v>
      </c>
      <c r="Z1305" s="14" t="s">
        <v>62</v>
      </c>
      <c r="AA1305" s="14" t="s">
        <v>7</v>
      </c>
      <c r="AB1305" s="14" t="s">
        <v>4358</v>
      </c>
      <c r="AC1305" s="14" t="s">
        <v>8</v>
      </c>
      <c r="AD1305" s="14" t="s">
        <v>88</v>
      </c>
      <c r="AE1305" s="14" t="s">
        <v>5</v>
      </c>
      <c r="AF1305" s="14" t="s">
        <v>290</v>
      </c>
      <c r="AG1305" s="14" t="s">
        <v>291</v>
      </c>
      <c r="AH1305" s="14" t="s">
        <v>4359</v>
      </c>
      <c r="AI1305">
        <v>74857758</v>
      </c>
      <c r="AJ1305" s="16">
        <v>45439.76972222222</v>
      </c>
      <c r="AK1305">
        <v>1</v>
      </c>
      <c r="AL1305">
        <v>35.42</v>
      </c>
      <c r="AM1305">
        <v>6.38</v>
      </c>
      <c r="AN1305">
        <v>41.8</v>
      </c>
      <c r="AO1305" s="14" t="e">
        <f>VLOOKUP(PaquetesTramos_estados_1[[#This Row],[tienda_stock]],#REF!,2,0)</f>
        <v>#REF!</v>
      </c>
      <c r="AP1305" s="18"/>
      <c r="AQ1305" s="19" t="str">
        <f>IF(PaquetesTramos_estados_1[[#This Row],[estado_paquete]]="Empaquetado","listo",PaquetesTramos_estados_1[[#This Row],[pagado]]+(PaquetesTramos_estados_1[[#This Row],[Lead Time]]-1))</f>
        <v>listo</v>
      </c>
      <c r="AR1305" s="16" t="str">
        <f ca="1">IF(PaquetesTramos_estados_1[[#This Row],[estado_paquete]]="empaquetado","listo",TEXT((DAY(TODAY())-DAY(PaquetesTramos_estados_1[[#This Row],[pagado]])),"dd")&amp;" Dias")</f>
        <v>listo</v>
      </c>
      <c r="AS1305" s="14" t="str">
        <f ca="1">IF(PaquetesTramos_estados_1[[#This Row],[estado_paquete]]="Empaquetado","listo",IF(NOW()&lt;PaquetesTramos_estados_1[[#This Row],[TimeLimite]],"Dentro de Tiempo","Fuera de Tiempo"))</f>
        <v>listo</v>
      </c>
      <c r="AT1305" s="19" t="str">
        <f t="shared" si="20"/>
        <v>18:28</v>
      </c>
    </row>
    <row r="1306" spans="1:46" x14ac:dyDescent="0.25">
      <c r="A1306" s="14" t="s">
        <v>4360</v>
      </c>
      <c r="B1306" s="14" t="s">
        <v>17</v>
      </c>
      <c r="C1306" s="14" t="s">
        <v>150</v>
      </c>
      <c r="D1306" s="14" t="s">
        <v>109</v>
      </c>
      <c r="E1306" s="14" t="s">
        <v>310</v>
      </c>
      <c r="F1306" s="14" t="s">
        <v>310</v>
      </c>
      <c r="G1306" s="14" t="s">
        <v>288</v>
      </c>
      <c r="H1306" s="14" t="s">
        <v>288</v>
      </c>
      <c r="I1306" s="14" t="s">
        <v>288</v>
      </c>
      <c r="J1306" s="15">
        <v>45439</v>
      </c>
      <c r="K1306" s="14" t="s">
        <v>4361</v>
      </c>
      <c r="L1306" s="16">
        <v>45439.775567129633</v>
      </c>
      <c r="M1306" s="16"/>
      <c r="N1306" s="16"/>
      <c r="O1306" s="14" t="s">
        <v>288</v>
      </c>
      <c r="P1306" s="14" t="s">
        <v>288</v>
      </c>
      <c r="Q1306" s="14" t="s">
        <v>288</v>
      </c>
      <c r="R1306" s="14" t="s">
        <v>288</v>
      </c>
      <c r="S1306" s="14" t="s">
        <v>288</v>
      </c>
      <c r="T1306" s="14" t="s">
        <v>17</v>
      </c>
      <c r="U1306" s="14" t="s">
        <v>150</v>
      </c>
      <c r="V1306" s="14" t="s">
        <v>85</v>
      </c>
      <c r="W1306" s="14" t="s">
        <v>150</v>
      </c>
      <c r="X1306" s="14" t="s">
        <v>109</v>
      </c>
      <c r="Y1306" s="14" t="s">
        <v>310</v>
      </c>
      <c r="Z1306" s="14" t="s">
        <v>310</v>
      </c>
      <c r="AA1306" s="14" t="s">
        <v>7</v>
      </c>
      <c r="AB1306" s="14" t="s">
        <v>4362</v>
      </c>
      <c r="AC1306" s="14" t="s">
        <v>8</v>
      </c>
      <c r="AD1306" s="14" t="s">
        <v>9</v>
      </c>
      <c r="AE1306" s="14" t="s">
        <v>150</v>
      </c>
      <c r="AF1306" s="14" t="s">
        <v>290</v>
      </c>
      <c r="AG1306" s="14" t="s">
        <v>291</v>
      </c>
      <c r="AH1306" s="14" t="s">
        <v>4363</v>
      </c>
      <c r="AI1306">
        <v>73759511</v>
      </c>
      <c r="AJ1306" s="16">
        <v>45439.775567129633</v>
      </c>
      <c r="AK1306">
        <v>4</v>
      </c>
      <c r="AL1306">
        <v>139.22</v>
      </c>
      <c r="AM1306">
        <v>25.08</v>
      </c>
      <c r="AN1306">
        <v>164.3</v>
      </c>
      <c r="AO1306" s="14" t="e">
        <f>VLOOKUP(PaquetesTramos_estados_1[[#This Row],[tienda_stock]],#REF!,2,0)</f>
        <v>#REF!</v>
      </c>
      <c r="AP1306" s="18"/>
      <c r="AQ1306" s="19">
        <f>IF(PaquetesTramos_estados_1[[#This Row],[estado_paquete]]="Empaquetado","listo",PaquetesTramos_estados_1[[#This Row],[pagado]]+(PaquetesTramos_estados_1[[#This Row],[Lead Time]]-1))</f>
        <v>45438.775567129633</v>
      </c>
      <c r="AR1306" s="16" t="e">
        <f ca="1">IF(PaquetesTramos_estados_1[[#This Row],[estado_paquete]]="empaquetado","listo",TEXT((DAY(TODAY())-DAY(PaquetesTramos_estados_1[[#This Row],[pagado]])),"dd")&amp;" Dias")</f>
        <v>#VALUE!</v>
      </c>
      <c r="AS13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06" s="19" t="str">
        <f t="shared" si="20"/>
        <v>18:36</v>
      </c>
    </row>
    <row r="1307" spans="1:46" x14ac:dyDescent="0.25">
      <c r="A1307" s="14" t="s">
        <v>4364</v>
      </c>
      <c r="B1307" s="14" t="s">
        <v>292</v>
      </c>
      <c r="C1307" s="14" t="s">
        <v>5</v>
      </c>
      <c r="D1307" s="14" t="s">
        <v>1</v>
      </c>
      <c r="E1307" s="14" t="s">
        <v>1</v>
      </c>
      <c r="F1307" s="14" t="s">
        <v>19</v>
      </c>
      <c r="G1307" s="14" t="s">
        <v>437</v>
      </c>
      <c r="H1307" s="14" t="s">
        <v>288</v>
      </c>
      <c r="I1307" s="14" t="s">
        <v>288</v>
      </c>
      <c r="J1307" s="15">
        <v>45447</v>
      </c>
      <c r="K1307" s="14" t="s">
        <v>4365</v>
      </c>
      <c r="L1307" s="16">
        <v>45439.775567129633</v>
      </c>
      <c r="M1307" s="16">
        <v>45439.863391203704</v>
      </c>
      <c r="N1307" s="16"/>
      <c r="O1307" s="14" t="s">
        <v>288</v>
      </c>
      <c r="P1307" s="14" t="s">
        <v>288</v>
      </c>
      <c r="Q1307" s="14" t="s">
        <v>288</v>
      </c>
      <c r="R1307" s="14" t="s">
        <v>288</v>
      </c>
      <c r="S1307" s="14" t="s">
        <v>288</v>
      </c>
      <c r="T1307" s="14" t="s">
        <v>292</v>
      </c>
      <c r="U1307" s="14" t="s">
        <v>108</v>
      </c>
      <c r="V1307" s="14" t="s">
        <v>6</v>
      </c>
      <c r="W1307" s="14" t="s">
        <v>150</v>
      </c>
      <c r="X1307" s="14" t="s">
        <v>109</v>
      </c>
      <c r="Y1307" s="14" t="s">
        <v>310</v>
      </c>
      <c r="Z1307" s="14" t="s">
        <v>310</v>
      </c>
      <c r="AA1307" s="14" t="s">
        <v>7</v>
      </c>
      <c r="AB1307" s="14" t="s">
        <v>4362</v>
      </c>
      <c r="AC1307" s="14" t="s">
        <v>8</v>
      </c>
      <c r="AD1307" s="14" t="s">
        <v>9</v>
      </c>
      <c r="AE1307" s="14" t="s">
        <v>150</v>
      </c>
      <c r="AF1307" s="14" t="s">
        <v>290</v>
      </c>
      <c r="AG1307" s="14" t="s">
        <v>291</v>
      </c>
      <c r="AH1307" s="14" t="s">
        <v>4363</v>
      </c>
      <c r="AI1307">
        <v>73759511</v>
      </c>
      <c r="AJ1307" s="16">
        <v>45439.775567129633</v>
      </c>
      <c r="AK1307">
        <v>4</v>
      </c>
      <c r="AL1307">
        <v>139.22</v>
      </c>
      <c r="AM1307">
        <v>25.08</v>
      </c>
      <c r="AN1307">
        <v>164.3</v>
      </c>
      <c r="AO1307" s="14" t="e">
        <f>VLOOKUP(PaquetesTramos_estados_1[[#This Row],[tienda_stock]],#REF!,2,0)</f>
        <v>#REF!</v>
      </c>
      <c r="AP1307" s="18"/>
      <c r="AQ1307" s="19" t="str">
        <f>IF(PaquetesTramos_estados_1[[#This Row],[estado_paquete]]="Empaquetado","listo",PaquetesTramos_estados_1[[#This Row],[pagado]]+(PaquetesTramos_estados_1[[#This Row],[Lead Time]]-1))</f>
        <v>listo</v>
      </c>
      <c r="AR1307" s="16" t="str">
        <f ca="1">IF(PaquetesTramos_estados_1[[#This Row],[estado_paquete]]="empaquetado","listo",TEXT((DAY(TODAY())-DAY(PaquetesTramos_estados_1[[#This Row],[pagado]])),"dd")&amp;" Dias")</f>
        <v>listo</v>
      </c>
      <c r="AS1307" s="14" t="str">
        <f ca="1">IF(PaquetesTramos_estados_1[[#This Row],[estado_paquete]]="Empaquetado","listo",IF(NOW()&lt;PaquetesTramos_estados_1[[#This Row],[TimeLimite]],"Dentro de Tiempo","Fuera de Tiempo"))</f>
        <v>listo</v>
      </c>
      <c r="AT1307" s="19" t="str">
        <f t="shared" si="20"/>
        <v>18:36</v>
      </c>
    </row>
    <row r="1308" spans="1:46" x14ac:dyDescent="0.25">
      <c r="A1308" s="14" t="s">
        <v>4366</v>
      </c>
      <c r="B1308" s="14" t="s">
        <v>292</v>
      </c>
      <c r="C1308" s="14" t="s">
        <v>150</v>
      </c>
      <c r="D1308" s="14" t="s">
        <v>109</v>
      </c>
      <c r="E1308" s="14" t="s">
        <v>310</v>
      </c>
      <c r="F1308" s="14" t="s">
        <v>310</v>
      </c>
      <c r="G1308" s="14" t="s">
        <v>35</v>
      </c>
      <c r="H1308" s="14" t="s">
        <v>288</v>
      </c>
      <c r="I1308" s="14" t="s">
        <v>288</v>
      </c>
      <c r="J1308" s="15">
        <v>45446</v>
      </c>
      <c r="K1308" s="14" t="s">
        <v>4367</v>
      </c>
      <c r="L1308" s="16">
        <v>45439.790995370371</v>
      </c>
      <c r="M1308" s="16">
        <v>45440.226388888892</v>
      </c>
      <c r="N1308" s="16"/>
      <c r="O1308" s="14" t="s">
        <v>288</v>
      </c>
      <c r="P1308" s="14" t="s">
        <v>288</v>
      </c>
      <c r="Q1308" s="14" t="s">
        <v>288</v>
      </c>
      <c r="R1308" s="14" t="s">
        <v>288</v>
      </c>
      <c r="S1308" s="14" t="s">
        <v>288</v>
      </c>
      <c r="T1308" s="14" t="s">
        <v>292</v>
      </c>
      <c r="U1308" s="14" t="s">
        <v>5</v>
      </c>
      <c r="V1308" s="14" t="s">
        <v>6</v>
      </c>
      <c r="W1308" s="14" t="s">
        <v>150</v>
      </c>
      <c r="X1308" s="14" t="s">
        <v>109</v>
      </c>
      <c r="Y1308" s="14" t="s">
        <v>310</v>
      </c>
      <c r="Z1308" s="14" t="s">
        <v>310</v>
      </c>
      <c r="AA1308" s="14" t="s">
        <v>7</v>
      </c>
      <c r="AB1308" s="14" t="s">
        <v>4368</v>
      </c>
      <c r="AC1308" s="14" t="s">
        <v>8</v>
      </c>
      <c r="AD1308" s="14" t="s">
        <v>10</v>
      </c>
      <c r="AE1308" s="14" t="s">
        <v>150</v>
      </c>
      <c r="AF1308" s="14" t="s">
        <v>290</v>
      </c>
      <c r="AG1308" s="14" t="s">
        <v>291</v>
      </c>
      <c r="AH1308" s="14" t="s">
        <v>4369</v>
      </c>
      <c r="AI1308">
        <v>44139969</v>
      </c>
      <c r="AJ1308" s="16">
        <v>45439.790995370371</v>
      </c>
      <c r="AK1308">
        <v>1</v>
      </c>
      <c r="AL1308">
        <v>93.05</v>
      </c>
      <c r="AM1308">
        <v>16.75</v>
      </c>
      <c r="AN1308">
        <v>109.8</v>
      </c>
      <c r="AO1308" s="14" t="e">
        <f>VLOOKUP(PaquetesTramos_estados_1[[#This Row],[tienda_stock]],#REF!,2,0)</f>
        <v>#REF!</v>
      </c>
      <c r="AP1308" s="18"/>
      <c r="AQ1308" s="19" t="str">
        <f>IF(PaquetesTramos_estados_1[[#This Row],[estado_paquete]]="Empaquetado","listo",PaquetesTramos_estados_1[[#This Row],[pagado]]+(PaquetesTramos_estados_1[[#This Row],[Lead Time]]-1))</f>
        <v>listo</v>
      </c>
      <c r="AR1308" s="16" t="str">
        <f ca="1">IF(PaquetesTramos_estados_1[[#This Row],[estado_paquete]]="empaquetado","listo",TEXT((DAY(TODAY())-DAY(PaquetesTramos_estados_1[[#This Row],[pagado]])),"dd")&amp;" Dias")</f>
        <v>listo</v>
      </c>
      <c r="AS1308" s="14" t="str">
        <f ca="1">IF(PaquetesTramos_estados_1[[#This Row],[estado_paquete]]="Empaquetado","listo",IF(NOW()&lt;PaquetesTramos_estados_1[[#This Row],[TimeLimite]],"Dentro de Tiempo","Fuera de Tiempo"))</f>
        <v>listo</v>
      </c>
      <c r="AT1308" s="19" t="str">
        <f t="shared" si="20"/>
        <v>18:59</v>
      </c>
    </row>
    <row r="1309" spans="1:46" x14ac:dyDescent="0.25">
      <c r="A1309" s="14" t="s">
        <v>4370</v>
      </c>
      <c r="B1309" s="14" t="s">
        <v>17</v>
      </c>
      <c r="C1309" s="14" t="s">
        <v>5</v>
      </c>
      <c r="D1309" s="14" t="s">
        <v>1</v>
      </c>
      <c r="E1309" s="14" t="s">
        <v>1</v>
      </c>
      <c r="F1309" s="14" t="s">
        <v>19</v>
      </c>
      <c r="G1309" s="14" t="s">
        <v>3</v>
      </c>
      <c r="H1309" s="14" t="s">
        <v>288</v>
      </c>
      <c r="I1309" s="14" t="s">
        <v>288</v>
      </c>
      <c r="J1309" s="15">
        <v>45444</v>
      </c>
      <c r="K1309" s="14" t="s">
        <v>4371</v>
      </c>
      <c r="L1309" s="16">
        <v>45439.877766203703</v>
      </c>
      <c r="M1309" s="16"/>
      <c r="N1309" s="16"/>
      <c r="O1309" s="14" t="s">
        <v>288</v>
      </c>
      <c r="P1309" s="14" t="s">
        <v>288</v>
      </c>
      <c r="Q1309" s="14" t="s">
        <v>288</v>
      </c>
      <c r="R1309" s="14" t="s">
        <v>288</v>
      </c>
      <c r="S1309" s="14" t="s">
        <v>288</v>
      </c>
      <c r="T1309" s="14" t="s">
        <v>17</v>
      </c>
      <c r="U1309" s="14" t="s">
        <v>75</v>
      </c>
      <c r="V1309" s="14" t="s">
        <v>6</v>
      </c>
      <c r="W1309" s="14" t="s">
        <v>124</v>
      </c>
      <c r="X1309" s="14" t="s">
        <v>125</v>
      </c>
      <c r="Y1309" s="14" t="s">
        <v>125</v>
      </c>
      <c r="Z1309" s="14" t="s">
        <v>125</v>
      </c>
      <c r="AA1309" s="14" t="s">
        <v>7</v>
      </c>
      <c r="AB1309" s="14" t="s">
        <v>4372</v>
      </c>
      <c r="AC1309" s="14" t="s">
        <v>8</v>
      </c>
      <c r="AD1309" s="14" t="s">
        <v>32</v>
      </c>
      <c r="AE1309" s="14" t="s">
        <v>5</v>
      </c>
      <c r="AF1309" s="14" t="s">
        <v>290</v>
      </c>
      <c r="AG1309" s="14" t="s">
        <v>291</v>
      </c>
      <c r="AH1309" s="14" t="s">
        <v>4373</v>
      </c>
      <c r="AI1309">
        <v>46942980</v>
      </c>
      <c r="AJ1309" s="16">
        <v>45439.877766203703</v>
      </c>
      <c r="AK1309">
        <v>1</v>
      </c>
      <c r="AL1309">
        <v>29.49</v>
      </c>
      <c r="AM1309">
        <v>5.31</v>
      </c>
      <c r="AN1309">
        <v>34.799999999999997</v>
      </c>
      <c r="AO1309" s="14" t="e">
        <f>VLOOKUP(PaquetesTramos_estados_1[[#This Row],[tienda_stock]],#REF!,2,0)</f>
        <v>#REF!</v>
      </c>
      <c r="AP1309" s="18"/>
      <c r="AQ1309" s="19">
        <f>IF(PaquetesTramos_estados_1[[#This Row],[estado_paquete]]="Empaquetado","listo",PaquetesTramos_estados_1[[#This Row],[pagado]]+(PaquetesTramos_estados_1[[#This Row],[Lead Time]]-1))</f>
        <v>45438.877766203703</v>
      </c>
      <c r="AR1309" s="16" t="e">
        <f ca="1">IF(PaquetesTramos_estados_1[[#This Row],[estado_paquete]]="empaquetado","listo",TEXT((DAY(TODAY())-DAY(PaquetesTramos_estados_1[[#This Row],[pagado]])),"dd")&amp;" Dias")</f>
        <v>#VALUE!</v>
      </c>
      <c r="AS130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09" s="19" t="str">
        <f t="shared" si="20"/>
        <v>21:03</v>
      </c>
    </row>
    <row r="1310" spans="1:46" x14ac:dyDescent="0.25">
      <c r="A1310" s="14" t="s">
        <v>4374</v>
      </c>
      <c r="B1310" s="14" t="s">
        <v>17</v>
      </c>
      <c r="C1310" s="14" t="s">
        <v>5</v>
      </c>
      <c r="D1310" s="14" t="s">
        <v>1</v>
      </c>
      <c r="E1310" s="14" t="s">
        <v>1</v>
      </c>
      <c r="F1310" s="14" t="s">
        <v>19</v>
      </c>
      <c r="G1310" s="14" t="s">
        <v>3</v>
      </c>
      <c r="H1310" s="14" t="s">
        <v>288</v>
      </c>
      <c r="I1310" s="14" t="s">
        <v>288</v>
      </c>
      <c r="J1310" s="15">
        <v>45440</v>
      </c>
      <c r="K1310" s="14" t="s">
        <v>4375</v>
      </c>
      <c r="L1310" s="16">
        <v>45439.901018518518</v>
      </c>
      <c r="M1310" s="16"/>
      <c r="N1310" s="16"/>
      <c r="O1310" s="14" t="s">
        <v>288</v>
      </c>
      <c r="P1310" s="14" t="s">
        <v>288</v>
      </c>
      <c r="Q1310" s="14" t="s">
        <v>288</v>
      </c>
      <c r="R1310" s="14" t="s">
        <v>288</v>
      </c>
      <c r="S1310" s="14" t="s">
        <v>288</v>
      </c>
      <c r="T1310" s="14" t="s">
        <v>17</v>
      </c>
      <c r="U1310" s="14" t="s">
        <v>75</v>
      </c>
      <c r="V1310" s="14" t="s">
        <v>6</v>
      </c>
      <c r="W1310" s="14" t="s">
        <v>294</v>
      </c>
      <c r="X1310" s="14" t="s">
        <v>1</v>
      </c>
      <c r="Y1310" s="14" t="s">
        <v>1</v>
      </c>
      <c r="Z1310" s="14" t="s">
        <v>13</v>
      </c>
      <c r="AA1310" s="14" t="s">
        <v>7</v>
      </c>
      <c r="AB1310" s="14" t="s">
        <v>4376</v>
      </c>
      <c r="AC1310" s="14" t="s">
        <v>8</v>
      </c>
      <c r="AD1310" s="14" t="s">
        <v>32</v>
      </c>
      <c r="AE1310" s="14" t="s">
        <v>5</v>
      </c>
      <c r="AF1310" s="14" t="s">
        <v>290</v>
      </c>
      <c r="AG1310" s="14" t="s">
        <v>291</v>
      </c>
      <c r="AH1310" s="14" t="s">
        <v>4377</v>
      </c>
      <c r="AI1310">
        <v>72900415</v>
      </c>
      <c r="AJ1310" s="16">
        <v>45439.901018518518</v>
      </c>
      <c r="AK1310">
        <v>2</v>
      </c>
      <c r="AL1310">
        <v>62.37</v>
      </c>
      <c r="AM1310">
        <v>11.23</v>
      </c>
      <c r="AN1310">
        <v>73.599999999999994</v>
      </c>
      <c r="AO1310" s="14" t="e">
        <f>VLOOKUP(PaquetesTramos_estados_1[[#This Row],[tienda_stock]],#REF!,2,0)</f>
        <v>#REF!</v>
      </c>
      <c r="AP1310" s="18"/>
      <c r="AQ1310" s="19">
        <f>IF(PaquetesTramos_estados_1[[#This Row],[estado_paquete]]="Empaquetado","listo",PaquetesTramos_estados_1[[#This Row],[pagado]]+(PaquetesTramos_estados_1[[#This Row],[Lead Time]]-1))</f>
        <v>45438.901018518518</v>
      </c>
      <c r="AR1310" s="16" t="e">
        <f ca="1">IF(PaquetesTramos_estados_1[[#This Row],[estado_paquete]]="empaquetado","listo",TEXT((DAY(TODAY())-DAY(PaquetesTramos_estados_1[[#This Row],[pagado]])),"dd")&amp;" Dias")</f>
        <v>#VALUE!</v>
      </c>
      <c r="AS13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0" s="19" t="str">
        <f t="shared" si="20"/>
        <v>21:37</v>
      </c>
    </row>
    <row r="1311" spans="1:46" x14ac:dyDescent="0.25">
      <c r="A1311" s="14" t="s">
        <v>4378</v>
      </c>
      <c r="B1311" s="14" t="s">
        <v>20</v>
      </c>
      <c r="C1311" s="14" t="s">
        <v>156</v>
      </c>
      <c r="D1311" s="14" t="s">
        <v>46</v>
      </c>
      <c r="E1311" s="14" t="s">
        <v>157</v>
      </c>
      <c r="F1311" s="14" t="s">
        <v>158</v>
      </c>
      <c r="G1311" s="14" t="s">
        <v>35</v>
      </c>
      <c r="H1311" s="14" t="s">
        <v>288</v>
      </c>
      <c r="I1311" s="14" t="s">
        <v>288</v>
      </c>
      <c r="J1311" s="15">
        <v>45442</v>
      </c>
      <c r="K1311" s="14" t="s">
        <v>4379</v>
      </c>
      <c r="L1311" s="16">
        <v>45439.962280092594</v>
      </c>
      <c r="M1311" s="16"/>
      <c r="N1311" s="16"/>
      <c r="O1311" s="14" t="s">
        <v>288</v>
      </c>
      <c r="P1311" s="14" t="s">
        <v>288</v>
      </c>
      <c r="Q1311" s="14" t="s">
        <v>288</v>
      </c>
      <c r="R1311" s="14" t="s">
        <v>288</v>
      </c>
      <c r="S1311" s="14" t="s">
        <v>288</v>
      </c>
      <c r="T1311" s="14" t="s">
        <v>20</v>
      </c>
      <c r="U1311" s="14" t="s">
        <v>5</v>
      </c>
      <c r="V1311" s="14" t="s">
        <v>6</v>
      </c>
      <c r="W1311" s="14" t="s">
        <v>156</v>
      </c>
      <c r="X1311" s="14" t="s">
        <v>46</v>
      </c>
      <c r="Y1311" s="14" t="s">
        <v>157</v>
      </c>
      <c r="Z1311" s="14" t="s">
        <v>158</v>
      </c>
      <c r="AA1311" s="14" t="s">
        <v>56</v>
      </c>
      <c r="AB1311" s="14" t="s">
        <v>4380</v>
      </c>
      <c r="AC1311" s="14" t="s">
        <v>8</v>
      </c>
      <c r="AD1311" s="14" t="s">
        <v>27</v>
      </c>
      <c r="AE1311" s="14" t="s">
        <v>5</v>
      </c>
      <c r="AF1311" s="14" t="s">
        <v>290</v>
      </c>
      <c r="AG1311" s="14" t="s">
        <v>291</v>
      </c>
      <c r="AH1311" s="14" t="s">
        <v>4381</v>
      </c>
      <c r="AI1311">
        <v>21869495</v>
      </c>
      <c r="AJ1311" s="16">
        <v>45439.962280092594</v>
      </c>
      <c r="AK1311">
        <v>4</v>
      </c>
      <c r="AL1311">
        <v>236.78</v>
      </c>
      <c r="AM1311">
        <v>42.62</v>
      </c>
      <c r="AN1311">
        <v>279.39999999999998</v>
      </c>
      <c r="AO1311" s="14" t="e">
        <f>VLOOKUP(PaquetesTramos_estados_1[[#This Row],[tienda_stock]],#REF!,2,0)</f>
        <v>#REF!</v>
      </c>
      <c r="AP1311" s="18"/>
      <c r="AQ1311" s="19">
        <f>IF(PaquetesTramos_estados_1[[#This Row],[estado_paquete]]="Empaquetado","listo",PaquetesTramos_estados_1[[#This Row],[pagado]]+(PaquetesTramos_estados_1[[#This Row],[Lead Time]]-1))</f>
        <v>45438.962280092594</v>
      </c>
      <c r="AR1311" s="16" t="e">
        <f ca="1">IF(PaquetesTramos_estados_1[[#This Row],[estado_paquete]]="empaquetado","listo",TEXT((DAY(TODAY())-DAY(PaquetesTramos_estados_1[[#This Row],[pagado]])),"dd")&amp;" Dias")</f>
        <v>#VALUE!</v>
      </c>
      <c r="AS131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1" s="19" t="str">
        <f t="shared" si="20"/>
        <v>23:05</v>
      </c>
    </row>
    <row r="1312" spans="1:46" x14ac:dyDescent="0.25">
      <c r="A1312" s="14" t="s">
        <v>4382</v>
      </c>
      <c r="B1312" s="14" t="s">
        <v>17</v>
      </c>
      <c r="C1312" s="14" t="s">
        <v>305</v>
      </c>
      <c r="D1312" s="14" t="s">
        <v>29</v>
      </c>
      <c r="E1312" s="14" t="s">
        <v>236</v>
      </c>
      <c r="F1312" s="14" t="s">
        <v>235</v>
      </c>
      <c r="G1312" s="14" t="s">
        <v>30</v>
      </c>
      <c r="H1312" s="14" t="s">
        <v>288</v>
      </c>
      <c r="I1312" s="14" t="s">
        <v>288</v>
      </c>
      <c r="J1312" s="15">
        <v>45448</v>
      </c>
      <c r="K1312" s="14" t="s">
        <v>4383</v>
      </c>
      <c r="L1312" s="16">
        <v>45439.973356481481</v>
      </c>
      <c r="M1312" s="16"/>
      <c r="N1312" s="16"/>
      <c r="O1312" s="14" t="s">
        <v>288</v>
      </c>
      <c r="P1312" s="14" t="s">
        <v>288</v>
      </c>
      <c r="Q1312" s="14" t="s">
        <v>288</v>
      </c>
      <c r="R1312" s="14" t="s">
        <v>288</v>
      </c>
      <c r="S1312" s="14" t="s">
        <v>288</v>
      </c>
      <c r="T1312" s="14" t="s">
        <v>17</v>
      </c>
      <c r="U1312" s="14" t="s">
        <v>43</v>
      </c>
      <c r="V1312" s="14" t="s">
        <v>6</v>
      </c>
      <c r="W1312" s="14" t="s">
        <v>305</v>
      </c>
      <c r="X1312" s="14" t="s">
        <v>29</v>
      </c>
      <c r="Y1312" s="14" t="s">
        <v>236</v>
      </c>
      <c r="Z1312" s="14" t="s">
        <v>235</v>
      </c>
      <c r="AA1312" s="14" t="s">
        <v>7</v>
      </c>
      <c r="AB1312" s="14" t="s">
        <v>4384</v>
      </c>
      <c r="AC1312" s="14" t="s">
        <v>8</v>
      </c>
      <c r="AD1312" s="14" t="s">
        <v>32</v>
      </c>
      <c r="AE1312" s="14" t="s">
        <v>5</v>
      </c>
      <c r="AF1312" s="14" t="s">
        <v>290</v>
      </c>
      <c r="AG1312" s="14" t="s">
        <v>291</v>
      </c>
      <c r="AH1312" s="14" t="s">
        <v>4385</v>
      </c>
      <c r="AI1312">
        <v>48117669</v>
      </c>
      <c r="AJ1312" s="16">
        <v>45439.973356481481</v>
      </c>
      <c r="AK1312">
        <v>7</v>
      </c>
      <c r="AL1312">
        <v>272.33999999999997</v>
      </c>
      <c r="AM1312">
        <v>49.06</v>
      </c>
      <c r="AN1312">
        <v>321.39999999999998</v>
      </c>
      <c r="AO1312" s="14" t="e">
        <f>VLOOKUP(PaquetesTramos_estados_1[[#This Row],[tienda_stock]],#REF!,2,0)</f>
        <v>#REF!</v>
      </c>
      <c r="AP1312" s="18"/>
      <c r="AQ1312" s="19">
        <f>IF(PaquetesTramos_estados_1[[#This Row],[estado_paquete]]="Empaquetado","listo",PaquetesTramos_estados_1[[#This Row],[pagado]]+(PaquetesTramos_estados_1[[#This Row],[Lead Time]]-1))</f>
        <v>45438.973356481481</v>
      </c>
      <c r="AR1312" s="16" t="e">
        <f ca="1">IF(PaquetesTramos_estados_1[[#This Row],[estado_paquete]]="empaquetado","listo",TEXT((DAY(TODAY())-DAY(PaquetesTramos_estados_1[[#This Row],[pagado]])),"dd")&amp;" Dias")</f>
        <v>#VALUE!</v>
      </c>
      <c r="AS131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2" s="19" t="str">
        <f t="shared" si="20"/>
        <v>23:21</v>
      </c>
    </row>
    <row r="1313" spans="1:46" x14ac:dyDescent="0.25">
      <c r="A1313" s="14" t="s">
        <v>4386</v>
      </c>
      <c r="B1313" s="14" t="s">
        <v>17</v>
      </c>
      <c r="C1313" s="14" t="s">
        <v>305</v>
      </c>
      <c r="D1313" s="14" t="s">
        <v>29</v>
      </c>
      <c r="E1313" s="14" t="s">
        <v>236</v>
      </c>
      <c r="F1313" s="14" t="s">
        <v>235</v>
      </c>
      <c r="G1313" s="14" t="s">
        <v>30</v>
      </c>
      <c r="H1313" s="14" t="s">
        <v>288</v>
      </c>
      <c r="I1313" s="14" t="s">
        <v>288</v>
      </c>
      <c r="J1313" s="15">
        <v>45448</v>
      </c>
      <c r="K1313" s="14" t="s">
        <v>4387</v>
      </c>
      <c r="L1313" s="16">
        <v>45439.973356481481</v>
      </c>
      <c r="M1313" s="16"/>
      <c r="N1313" s="16"/>
      <c r="O1313" s="14" t="s">
        <v>288</v>
      </c>
      <c r="P1313" s="14" t="s">
        <v>288</v>
      </c>
      <c r="Q1313" s="14" t="s">
        <v>288</v>
      </c>
      <c r="R1313" s="14" t="s">
        <v>288</v>
      </c>
      <c r="S1313" s="14" t="s">
        <v>288</v>
      </c>
      <c r="T1313" s="14" t="s">
        <v>17</v>
      </c>
      <c r="U1313" s="14" t="s">
        <v>122</v>
      </c>
      <c r="V1313" s="14" t="s">
        <v>6</v>
      </c>
      <c r="W1313" s="14" t="s">
        <v>305</v>
      </c>
      <c r="X1313" s="14" t="s">
        <v>29</v>
      </c>
      <c r="Y1313" s="14" t="s">
        <v>236</v>
      </c>
      <c r="Z1313" s="14" t="s">
        <v>235</v>
      </c>
      <c r="AA1313" s="14" t="s">
        <v>7</v>
      </c>
      <c r="AB1313" s="14" t="s">
        <v>4384</v>
      </c>
      <c r="AC1313" s="14" t="s">
        <v>8</v>
      </c>
      <c r="AD1313" s="14" t="s">
        <v>32</v>
      </c>
      <c r="AE1313" s="14" t="s">
        <v>5</v>
      </c>
      <c r="AF1313" s="14" t="s">
        <v>290</v>
      </c>
      <c r="AG1313" s="14" t="s">
        <v>291</v>
      </c>
      <c r="AH1313" s="14" t="s">
        <v>4385</v>
      </c>
      <c r="AI1313">
        <v>48117669</v>
      </c>
      <c r="AJ1313" s="16">
        <v>45439.973356481481</v>
      </c>
      <c r="AK1313">
        <v>7</v>
      </c>
      <c r="AL1313">
        <v>272.33999999999997</v>
      </c>
      <c r="AM1313">
        <v>49.06</v>
      </c>
      <c r="AN1313">
        <v>321.39999999999998</v>
      </c>
      <c r="AO1313" s="14" t="e">
        <f>VLOOKUP(PaquetesTramos_estados_1[[#This Row],[tienda_stock]],#REF!,2,0)</f>
        <v>#REF!</v>
      </c>
      <c r="AP1313" s="18"/>
      <c r="AQ1313" s="19">
        <f>IF(PaquetesTramos_estados_1[[#This Row],[estado_paquete]]="Empaquetado","listo",PaquetesTramos_estados_1[[#This Row],[pagado]]+(PaquetesTramos_estados_1[[#This Row],[Lead Time]]-1))</f>
        <v>45438.973356481481</v>
      </c>
      <c r="AR1313" s="16" t="e">
        <f ca="1">IF(PaquetesTramos_estados_1[[#This Row],[estado_paquete]]="empaquetado","listo",TEXT((DAY(TODAY())-DAY(PaquetesTramos_estados_1[[#This Row],[pagado]])),"dd")&amp;" Dias")</f>
        <v>#VALUE!</v>
      </c>
      <c r="AS131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3" s="19" t="str">
        <f t="shared" si="20"/>
        <v>23:21</v>
      </c>
    </row>
    <row r="1314" spans="1:46" x14ac:dyDescent="0.25">
      <c r="A1314" s="14" t="s">
        <v>5490</v>
      </c>
      <c r="B1314" s="14" t="s">
        <v>17</v>
      </c>
      <c r="C1314" s="14" t="s">
        <v>108</v>
      </c>
      <c r="D1314" s="14" t="s">
        <v>1</v>
      </c>
      <c r="E1314" s="14" t="s">
        <v>1</v>
      </c>
      <c r="F1314" s="14" t="s">
        <v>107</v>
      </c>
      <c r="G1314" s="14" t="s">
        <v>437</v>
      </c>
      <c r="H1314" s="14" t="s">
        <v>288</v>
      </c>
      <c r="I1314" s="14" t="s">
        <v>288</v>
      </c>
      <c r="J1314" s="15">
        <v>45440</v>
      </c>
      <c r="K1314" s="14" t="s">
        <v>4436</v>
      </c>
      <c r="L1314" s="16">
        <v>45439.788541666669</v>
      </c>
      <c r="M1314" s="16"/>
      <c r="N1314" s="16"/>
      <c r="O1314" s="14" t="s">
        <v>288</v>
      </c>
      <c r="P1314" s="14" t="s">
        <v>288</v>
      </c>
      <c r="Q1314" s="14" t="s">
        <v>288</v>
      </c>
      <c r="R1314" s="14" t="s">
        <v>288</v>
      </c>
      <c r="S1314" s="14" t="s">
        <v>288</v>
      </c>
      <c r="T1314" s="14" t="s">
        <v>17</v>
      </c>
      <c r="U1314" s="14" t="s">
        <v>75</v>
      </c>
      <c r="V1314" s="14" t="s">
        <v>6</v>
      </c>
      <c r="W1314" s="14" t="s">
        <v>108</v>
      </c>
      <c r="X1314" s="14" t="s">
        <v>1</v>
      </c>
      <c r="Y1314" s="14" t="s">
        <v>1</v>
      </c>
      <c r="Z1314" s="14" t="s">
        <v>107</v>
      </c>
      <c r="AA1314" s="14" t="s">
        <v>7</v>
      </c>
      <c r="AB1314" s="14" t="s">
        <v>4437</v>
      </c>
      <c r="AC1314" s="14" t="s">
        <v>8</v>
      </c>
      <c r="AD1314" s="14" t="s">
        <v>10</v>
      </c>
      <c r="AE1314" s="14" t="s">
        <v>108</v>
      </c>
      <c r="AF1314" s="14" t="s">
        <v>290</v>
      </c>
      <c r="AG1314" s="14" t="s">
        <v>291</v>
      </c>
      <c r="AH1314" s="14" t="s">
        <v>4438</v>
      </c>
      <c r="AI1314">
        <v>42186451</v>
      </c>
      <c r="AJ1314" s="16">
        <v>45439.788541666669</v>
      </c>
      <c r="AK1314">
        <v>1</v>
      </c>
      <c r="AL1314">
        <v>35.42</v>
      </c>
      <c r="AM1314">
        <v>6.38</v>
      </c>
      <c r="AN1314">
        <v>41.8</v>
      </c>
      <c r="AO1314" s="14" t="e">
        <f>VLOOKUP(PaquetesTramos_estados_1[[#This Row],[tienda_stock]],#REF!,2,0)</f>
        <v>#REF!</v>
      </c>
      <c r="AP1314" s="18"/>
      <c r="AQ1314" s="19">
        <f>IF(PaquetesTramos_estados_1[[#This Row],[estado_paquete]]="Empaquetado","listo",PaquetesTramos_estados_1[[#This Row],[pagado]]+(PaquetesTramos_estados_1[[#This Row],[Lead Time]]-1))</f>
        <v>45438.788541666669</v>
      </c>
      <c r="AR1314" s="16" t="e">
        <f ca="1">IF(PaquetesTramos_estados_1[[#This Row],[estado_paquete]]="empaquetado","listo",TEXT((DAY(TODAY())-DAY(PaquetesTramos_estados_1[[#This Row],[pagado]])),"dd")&amp;" Dias")</f>
        <v>#VALUE!</v>
      </c>
      <c r="AS13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4" s="19" t="str">
        <f t="shared" si="20"/>
        <v>18:55</v>
      </c>
    </row>
    <row r="1315" spans="1:46" x14ac:dyDescent="0.25">
      <c r="A1315" s="14" t="s">
        <v>5532</v>
      </c>
      <c r="B1315" s="14" t="s">
        <v>17</v>
      </c>
      <c r="C1315" s="14" t="s">
        <v>14</v>
      </c>
      <c r="D1315" s="14" t="s">
        <v>1</v>
      </c>
      <c r="E1315" s="14" t="s">
        <v>1</v>
      </c>
      <c r="F1315" s="14" t="s">
        <v>15</v>
      </c>
      <c r="G1315" s="14" t="s">
        <v>437</v>
      </c>
      <c r="H1315" s="14" t="s">
        <v>288</v>
      </c>
      <c r="I1315" s="14" t="s">
        <v>288</v>
      </c>
      <c r="J1315" s="15">
        <v>45440</v>
      </c>
      <c r="K1315" s="14" t="s">
        <v>4108</v>
      </c>
      <c r="L1315" s="16">
        <v>45439.432025462964</v>
      </c>
      <c r="M1315" s="16"/>
      <c r="N1315" s="16"/>
      <c r="O1315" s="14" t="s">
        <v>288</v>
      </c>
      <c r="P1315" s="14" t="s">
        <v>288</v>
      </c>
      <c r="Q1315" s="14" t="s">
        <v>288</v>
      </c>
      <c r="R1315" s="14" t="s">
        <v>288</v>
      </c>
      <c r="S1315" s="14" t="s">
        <v>288</v>
      </c>
      <c r="T1315" s="14" t="s">
        <v>17</v>
      </c>
      <c r="U1315" s="14" t="s">
        <v>18</v>
      </c>
      <c r="V1315" s="14" t="s">
        <v>6</v>
      </c>
      <c r="W1315" s="14" t="s">
        <v>14</v>
      </c>
      <c r="X1315" s="14" t="s">
        <v>1</v>
      </c>
      <c r="Y1315" s="14" t="s">
        <v>1</v>
      </c>
      <c r="Z1315" s="14" t="s">
        <v>15</v>
      </c>
      <c r="AA1315" s="14" t="s">
        <v>7</v>
      </c>
      <c r="AB1315" s="14" t="s">
        <v>4109</v>
      </c>
      <c r="AC1315" s="14" t="s">
        <v>8</v>
      </c>
      <c r="AD1315" s="14" t="s">
        <v>88</v>
      </c>
      <c r="AE1315" s="14" t="s">
        <v>5</v>
      </c>
      <c r="AF1315" s="14" t="s">
        <v>290</v>
      </c>
      <c r="AG1315" s="14" t="s">
        <v>291</v>
      </c>
      <c r="AH1315" s="14" t="s">
        <v>4110</v>
      </c>
      <c r="AI1315">
        <v>75348434</v>
      </c>
      <c r="AJ1315" s="16">
        <v>45439.432025462964</v>
      </c>
      <c r="AK1315">
        <v>1</v>
      </c>
      <c r="AL1315">
        <v>194.32</v>
      </c>
      <c r="AM1315">
        <v>34.979999999999997</v>
      </c>
      <c r="AN1315">
        <v>229.3</v>
      </c>
      <c r="AO1315" s="14" t="e">
        <f>VLOOKUP(PaquetesTramos_estados_1[[#This Row],[tienda_stock]],#REF!,2,0)</f>
        <v>#REF!</v>
      </c>
      <c r="AP1315" s="18"/>
      <c r="AQ1315" s="19">
        <f>IF(PaquetesTramos_estados_1[[#This Row],[estado_paquete]]="Empaquetado","listo",PaquetesTramos_estados_1[[#This Row],[pagado]]+(PaquetesTramos_estados_1[[#This Row],[Lead Time]]-1))</f>
        <v>45438.432025462964</v>
      </c>
      <c r="AR1315" s="16" t="e">
        <f ca="1">IF(PaquetesTramos_estados_1[[#This Row],[estado_paquete]]="empaquetado","listo",TEXT((DAY(TODAY())-DAY(PaquetesTramos_estados_1[[#This Row],[pagado]])),"dd")&amp;" Dias")</f>
        <v>#VALUE!</v>
      </c>
      <c r="AS131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5" s="19" t="str">
        <f t="shared" si="20"/>
        <v>10:22</v>
      </c>
    </row>
    <row r="1316" spans="1:46" x14ac:dyDescent="0.25">
      <c r="A1316" s="14" t="s">
        <v>4900</v>
      </c>
      <c r="B1316" s="14" t="s">
        <v>17</v>
      </c>
      <c r="C1316" s="14" t="s">
        <v>161</v>
      </c>
      <c r="D1316" s="14" t="s">
        <v>1</v>
      </c>
      <c r="E1316" s="14" t="s">
        <v>1</v>
      </c>
      <c r="F1316" s="14" t="s">
        <v>1</v>
      </c>
      <c r="G1316" s="14" t="s">
        <v>332</v>
      </c>
      <c r="H1316" s="14" t="s">
        <v>288</v>
      </c>
      <c r="I1316" s="14" t="s">
        <v>288</v>
      </c>
      <c r="J1316" s="15">
        <v>45440</v>
      </c>
      <c r="K1316" s="14" t="s">
        <v>1454</v>
      </c>
      <c r="L1316" s="16">
        <v>45439.428368055553</v>
      </c>
      <c r="M1316" s="16"/>
      <c r="N1316" s="16"/>
      <c r="O1316" s="14" t="s">
        <v>288</v>
      </c>
      <c r="P1316" s="14" t="s">
        <v>288</v>
      </c>
      <c r="Q1316" s="14" t="s">
        <v>288</v>
      </c>
      <c r="R1316" s="14" t="s">
        <v>288</v>
      </c>
      <c r="S1316" s="14" t="s">
        <v>288</v>
      </c>
      <c r="T1316" s="14" t="s">
        <v>17</v>
      </c>
      <c r="U1316" s="14" t="s">
        <v>18</v>
      </c>
      <c r="V1316" s="14" t="s">
        <v>6</v>
      </c>
      <c r="W1316" s="14" t="s">
        <v>161</v>
      </c>
      <c r="X1316" s="14" t="s">
        <v>1</v>
      </c>
      <c r="Y1316" s="14" t="s">
        <v>1</v>
      </c>
      <c r="Z1316" s="14" t="s">
        <v>1</v>
      </c>
      <c r="AA1316" s="14" t="s">
        <v>7</v>
      </c>
      <c r="AB1316" s="14" t="s">
        <v>1455</v>
      </c>
      <c r="AC1316" s="14" t="s">
        <v>8</v>
      </c>
      <c r="AD1316" s="14" t="s">
        <v>27</v>
      </c>
      <c r="AE1316" s="14" t="s">
        <v>5</v>
      </c>
      <c r="AF1316" s="14" t="s">
        <v>290</v>
      </c>
      <c r="AG1316" s="14" t="s">
        <v>291</v>
      </c>
      <c r="AH1316" s="14" t="s">
        <v>1456</v>
      </c>
      <c r="AI1316">
        <v>46793972</v>
      </c>
      <c r="AJ1316" s="16">
        <v>45439.428368055553</v>
      </c>
      <c r="AK1316">
        <v>1</v>
      </c>
      <c r="AL1316">
        <v>209.15</v>
      </c>
      <c r="AM1316">
        <v>37.65</v>
      </c>
      <c r="AN1316">
        <v>246.8</v>
      </c>
      <c r="AO1316" s="14" t="e">
        <f>VLOOKUP(PaquetesTramos_estados_1[[#This Row],[tienda_stock]],#REF!,2,0)</f>
        <v>#REF!</v>
      </c>
      <c r="AP1316" s="18"/>
      <c r="AQ1316" s="19">
        <f>IF(PaquetesTramos_estados_1[[#This Row],[estado_paquete]]="Empaquetado","listo",PaquetesTramos_estados_1[[#This Row],[pagado]]+(PaquetesTramos_estados_1[[#This Row],[Lead Time]]-1))</f>
        <v>45438.428368055553</v>
      </c>
      <c r="AR1316" s="16" t="e">
        <f ca="1">IF(PaquetesTramos_estados_1[[#This Row],[estado_paquete]]="empaquetado","listo",TEXT((DAY(TODAY())-DAY(PaquetesTramos_estados_1[[#This Row],[pagado]])),"dd")&amp;" Dias")</f>
        <v>#VALUE!</v>
      </c>
      <c r="AS13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6" s="19" t="str">
        <f t="shared" si="20"/>
        <v>10:16</v>
      </c>
    </row>
    <row r="1317" spans="1:46" x14ac:dyDescent="0.25">
      <c r="A1317" s="14" t="s">
        <v>5492</v>
      </c>
      <c r="B1317" s="14" t="s">
        <v>17</v>
      </c>
      <c r="C1317" s="14" t="s">
        <v>130</v>
      </c>
      <c r="D1317" s="14" t="s">
        <v>96</v>
      </c>
      <c r="E1317" s="14" t="s">
        <v>131</v>
      </c>
      <c r="F1317" s="14" t="s">
        <v>131</v>
      </c>
      <c r="G1317" s="14" t="s">
        <v>35</v>
      </c>
      <c r="H1317" s="14" t="s">
        <v>288</v>
      </c>
      <c r="I1317" s="14" t="s">
        <v>288</v>
      </c>
      <c r="J1317" s="15">
        <v>45446</v>
      </c>
      <c r="K1317" s="14" t="s">
        <v>4188</v>
      </c>
      <c r="L1317" s="16">
        <v>45438.977627314816</v>
      </c>
      <c r="M1317" s="16"/>
      <c r="N1317" s="16"/>
      <c r="O1317" s="14" t="s">
        <v>288</v>
      </c>
      <c r="P1317" s="14" t="s">
        <v>288</v>
      </c>
      <c r="Q1317" s="14" t="s">
        <v>288</v>
      </c>
      <c r="R1317" s="14" t="s">
        <v>288</v>
      </c>
      <c r="S1317" s="14" t="s">
        <v>288</v>
      </c>
      <c r="T1317" s="14" t="s">
        <v>17</v>
      </c>
      <c r="U1317" s="14" t="s">
        <v>18</v>
      </c>
      <c r="V1317" s="14" t="s">
        <v>6</v>
      </c>
      <c r="W1317" s="14" t="s">
        <v>130</v>
      </c>
      <c r="X1317" s="14" t="s">
        <v>96</v>
      </c>
      <c r="Y1317" s="14" t="s">
        <v>131</v>
      </c>
      <c r="Z1317" s="14" t="s">
        <v>131</v>
      </c>
      <c r="AA1317" s="14" t="s">
        <v>56</v>
      </c>
      <c r="AB1317" s="14" t="s">
        <v>4189</v>
      </c>
      <c r="AC1317" s="14" t="s">
        <v>8</v>
      </c>
      <c r="AD1317" s="14" t="s">
        <v>27</v>
      </c>
      <c r="AE1317" s="14" t="s">
        <v>5</v>
      </c>
      <c r="AF1317" s="14" t="s">
        <v>290</v>
      </c>
      <c r="AG1317" s="14" t="s">
        <v>291</v>
      </c>
      <c r="AH1317" s="14" t="s">
        <v>4190</v>
      </c>
      <c r="AI1317">
        <v>43654248</v>
      </c>
      <c r="AJ1317" s="16">
        <v>45438.977627314816</v>
      </c>
      <c r="AK1317">
        <v>2</v>
      </c>
      <c r="AL1317">
        <v>163.22</v>
      </c>
      <c r="AM1317">
        <v>29.38</v>
      </c>
      <c r="AN1317">
        <v>192.6</v>
      </c>
      <c r="AO1317" s="14" t="e">
        <f>VLOOKUP(PaquetesTramos_estados_1[[#This Row],[tienda_stock]],#REF!,2,0)</f>
        <v>#REF!</v>
      </c>
      <c r="AP1317" s="18"/>
      <c r="AQ1317" s="19">
        <f>IF(PaquetesTramos_estados_1[[#This Row],[estado_paquete]]="Empaquetado","listo",PaquetesTramos_estados_1[[#This Row],[pagado]]+(PaquetesTramos_estados_1[[#This Row],[Lead Time]]-1))</f>
        <v>45437.977627314816</v>
      </c>
      <c r="AR1317" s="16" t="e">
        <f ca="1">IF(PaquetesTramos_estados_1[[#This Row],[estado_paquete]]="empaquetado","listo",TEXT((DAY(TODAY())-DAY(PaquetesTramos_estados_1[[#This Row],[pagado]])),"dd")&amp;" Dias")</f>
        <v>#VALUE!</v>
      </c>
      <c r="AS131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7" s="19" t="str">
        <f t="shared" si="20"/>
        <v>23:27</v>
      </c>
    </row>
    <row r="1318" spans="1:46" x14ac:dyDescent="0.25">
      <c r="A1318" s="14" t="s">
        <v>5497</v>
      </c>
      <c r="B1318" s="14" t="s">
        <v>17</v>
      </c>
      <c r="C1318" s="14" t="s">
        <v>126</v>
      </c>
      <c r="D1318" s="14" t="s">
        <v>91</v>
      </c>
      <c r="E1318" s="14" t="s">
        <v>91</v>
      </c>
      <c r="F1318" s="14" t="s">
        <v>91</v>
      </c>
      <c r="G1318" s="14" t="s">
        <v>35</v>
      </c>
      <c r="H1318" s="14" t="s">
        <v>288</v>
      </c>
      <c r="I1318" s="14" t="s">
        <v>288</v>
      </c>
      <c r="J1318" s="15">
        <v>45443</v>
      </c>
      <c r="K1318" s="14" t="s">
        <v>3170</v>
      </c>
      <c r="L1318" s="16">
        <v>45439.660370370373</v>
      </c>
      <c r="M1318" s="16"/>
      <c r="N1318" s="16"/>
      <c r="O1318" s="14" t="s">
        <v>288</v>
      </c>
      <c r="P1318" s="14" t="s">
        <v>288</v>
      </c>
      <c r="Q1318" s="14" t="s">
        <v>288</v>
      </c>
      <c r="R1318" s="14" t="s">
        <v>288</v>
      </c>
      <c r="S1318" s="14" t="s">
        <v>288</v>
      </c>
      <c r="T1318" s="14" t="s">
        <v>17</v>
      </c>
      <c r="U1318" s="14" t="s">
        <v>18</v>
      </c>
      <c r="V1318" s="14" t="s">
        <v>6</v>
      </c>
      <c r="W1318" s="14" t="s">
        <v>126</v>
      </c>
      <c r="X1318" s="14" t="s">
        <v>91</v>
      </c>
      <c r="Y1318" s="14" t="s">
        <v>91</v>
      </c>
      <c r="Z1318" s="14" t="s">
        <v>91</v>
      </c>
      <c r="AA1318" s="14" t="s">
        <v>56</v>
      </c>
      <c r="AB1318" s="14" t="s">
        <v>3171</v>
      </c>
      <c r="AC1318" s="14" t="s">
        <v>8</v>
      </c>
      <c r="AD1318" s="14" t="s">
        <v>32</v>
      </c>
      <c r="AE1318" s="14" t="s">
        <v>5</v>
      </c>
      <c r="AF1318" s="14" t="s">
        <v>290</v>
      </c>
      <c r="AG1318" s="14" t="s">
        <v>291</v>
      </c>
      <c r="AH1318" s="14" t="s">
        <v>3172</v>
      </c>
      <c r="AI1318">
        <v>45504516</v>
      </c>
      <c r="AJ1318" s="16">
        <v>45439.660370370373</v>
      </c>
      <c r="AK1318">
        <v>5</v>
      </c>
      <c r="AL1318">
        <v>274.32</v>
      </c>
      <c r="AM1318">
        <v>49.38</v>
      </c>
      <c r="AN1318">
        <v>323.7</v>
      </c>
      <c r="AO1318" s="14" t="e">
        <f>VLOOKUP(PaquetesTramos_estados_1[[#This Row],[tienda_stock]],#REF!,2,0)</f>
        <v>#REF!</v>
      </c>
      <c r="AP1318" s="18"/>
      <c r="AQ1318" s="19">
        <f>IF(PaquetesTramos_estados_1[[#This Row],[estado_paquete]]="Empaquetado","listo",PaquetesTramos_estados_1[[#This Row],[pagado]]+(PaquetesTramos_estados_1[[#This Row],[Lead Time]]-1))</f>
        <v>45438.660370370373</v>
      </c>
      <c r="AR1318" s="16" t="e">
        <f ca="1">IF(PaquetesTramos_estados_1[[#This Row],[estado_paquete]]="empaquetado","listo",TEXT((DAY(TODAY())-DAY(PaquetesTramos_estados_1[[#This Row],[pagado]])),"dd")&amp;" Dias")</f>
        <v>#VALUE!</v>
      </c>
      <c r="AS13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8" s="19" t="str">
        <f t="shared" si="20"/>
        <v>15:50</v>
      </c>
    </row>
    <row r="1319" spans="1:46" x14ac:dyDescent="0.25">
      <c r="A1319" s="14" t="s">
        <v>4901</v>
      </c>
      <c r="B1319" s="14" t="s">
        <v>17</v>
      </c>
      <c r="C1319" s="14" t="s">
        <v>162</v>
      </c>
      <c r="D1319" s="14" t="s">
        <v>1</v>
      </c>
      <c r="E1319" s="14" t="s">
        <v>1</v>
      </c>
      <c r="F1319" s="14" t="s">
        <v>60</v>
      </c>
      <c r="G1319" s="14" t="s">
        <v>332</v>
      </c>
      <c r="H1319" s="14" t="s">
        <v>288</v>
      </c>
      <c r="I1319" s="14" t="s">
        <v>288</v>
      </c>
      <c r="J1319" s="15">
        <v>45441</v>
      </c>
      <c r="K1319" s="14" t="s">
        <v>1214</v>
      </c>
      <c r="L1319" s="16">
        <v>45439.937916666669</v>
      </c>
      <c r="M1319" s="16"/>
      <c r="N1319" s="16"/>
      <c r="O1319" s="14" t="s">
        <v>288</v>
      </c>
      <c r="P1319" s="14" t="s">
        <v>288</v>
      </c>
      <c r="Q1319" s="14" t="s">
        <v>288</v>
      </c>
      <c r="R1319" s="14" t="s">
        <v>288</v>
      </c>
      <c r="S1319" s="14" t="s">
        <v>288</v>
      </c>
      <c r="T1319" s="14" t="s">
        <v>17</v>
      </c>
      <c r="U1319" s="14" t="s">
        <v>161</v>
      </c>
      <c r="V1319" s="14" t="s">
        <v>6</v>
      </c>
      <c r="W1319" s="14" t="s">
        <v>162</v>
      </c>
      <c r="X1319" s="14" t="s">
        <v>1</v>
      </c>
      <c r="Y1319" s="14" t="s">
        <v>1</v>
      </c>
      <c r="Z1319" s="14" t="s">
        <v>60</v>
      </c>
      <c r="AA1319" s="14" t="s">
        <v>7</v>
      </c>
      <c r="AB1319" s="14" t="s">
        <v>1211</v>
      </c>
      <c r="AC1319" s="14" t="s">
        <v>8</v>
      </c>
      <c r="AD1319" s="14" t="s">
        <v>88</v>
      </c>
      <c r="AE1319" s="14" t="s">
        <v>5</v>
      </c>
      <c r="AF1319" s="14" t="s">
        <v>290</v>
      </c>
      <c r="AG1319" s="14" t="s">
        <v>291</v>
      </c>
      <c r="AH1319" s="14" t="s">
        <v>1212</v>
      </c>
      <c r="AI1319">
        <v>75961856</v>
      </c>
      <c r="AJ1319" s="16">
        <v>45439.937916666669</v>
      </c>
      <c r="AK1319">
        <v>4</v>
      </c>
      <c r="AL1319">
        <v>162.44999999999999</v>
      </c>
      <c r="AM1319">
        <v>29.25</v>
      </c>
      <c r="AN1319">
        <v>191.7</v>
      </c>
      <c r="AO1319" s="14" t="e">
        <f>VLOOKUP(PaquetesTramos_estados_1[[#This Row],[tienda_stock]],#REF!,2,0)</f>
        <v>#REF!</v>
      </c>
      <c r="AP1319" s="18"/>
      <c r="AQ1319" s="19">
        <f>IF(PaquetesTramos_estados_1[[#This Row],[estado_paquete]]="Empaquetado","listo",PaquetesTramos_estados_1[[#This Row],[pagado]]+(PaquetesTramos_estados_1[[#This Row],[Lead Time]]-1))</f>
        <v>45438.937916666669</v>
      </c>
      <c r="AR1319" s="16" t="e">
        <f ca="1">IF(PaquetesTramos_estados_1[[#This Row],[estado_paquete]]="empaquetado","listo",TEXT((DAY(TODAY())-DAY(PaquetesTramos_estados_1[[#This Row],[pagado]])),"dd")&amp;" Dias")</f>
        <v>#VALUE!</v>
      </c>
      <c r="AS13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19" s="19" t="str">
        <f t="shared" si="20"/>
        <v>22:30</v>
      </c>
    </row>
    <row r="1320" spans="1:46" x14ac:dyDescent="0.25">
      <c r="A1320" s="14" t="s">
        <v>4995</v>
      </c>
      <c r="B1320" s="14" t="s">
        <v>17</v>
      </c>
      <c r="C1320" s="14" t="s">
        <v>42</v>
      </c>
      <c r="D1320" s="14" t="s">
        <v>29</v>
      </c>
      <c r="E1320" s="14" t="s">
        <v>29</v>
      </c>
      <c r="F1320" s="14" t="s">
        <v>29</v>
      </c>
      <c r="G1320" s="14" t="s">
        <v>35</v>
      </c>
      <c r="H1320" s="14" t="s">
        <v>288</v>
      </c>
      <c r="I1320" s="14" t="s">
        <v>288</v>
      </c>
      <c r="J1320" s="15">
        <v>45443</v>
      </c>
      <c r="K1320" s="14" t="s">
        <v>4733</v>
      </c>
      <c r="L1320" s="16">
        <v>45439.993391203701</v>
      </c>
      <c r="M1320" s="16"/>
      <c r="N1320" s="16"/>
      <c r="O1320" s="14" t="s">
        <v>288</v>
      </c>
      <c r="P1320" s="14" t="s">
        <v>288</v>
      </c>
      <c r="Q1320" s="14" t="s">
        <v>288</v>
      </c>
      <c r="R1320" s="14" t="s">
        <v>288</v>
      </c>
      <c r="S1320" s="14" t="s">
        <v>288</v>
      </c>
      <c r="T1320" s="14" t="s">
        <v>17</v>
      </c>
      <c r="U1320" s="14" t="s">
        <v>18</v>
      </c>
      <c r="V1320" s="14" t="s">
        <v>6</v>
      </c>
      <c r="W1320" s="14" t="s">
        <v>42</v>
      </c>
      <c r="X1320" s="14" t="s">
        <v>29</v>
      </c>
      <c r="Y1320" s="14" t="s">
        <v>29</v>
      </c>
      <c r="Z1320" s="14" t="s">
        <v>29</v>
      </c>
      <c r="AA1320" s="14" t="s">
        <v>56</v>
      </c>
      <c r="AB1320" s="14" t="s">
        <v>4730</v>
      </c>
      <c r="AC1320" s="14" t="s">
        <v>8</v>
      </c>
      <c r="AD1320" s="14" t="s">
        <v>32</v>
      </c>
      <c r="AE1320" s="14" t="s">
        <v>5</v>
      </c>
      <c r="AF1320" s="14" t="s">
        <v>290</v>
      </c>
      <c r="AG1320" s="14" t="s">
        <v>291</v>
      </c>
      <c r="AH1320" s="14" t="s">
        <v>4731</v>
      </c>
      <c r="AI1320">
        <v>73205593</v>
      </c>
      <c r="AJ1320" s="16">
        <v>45439.993391203701</v>
      </c>
      <c r="AK1320">
        <v>2</v>
      </c>
      <c r="AL1320">
        <v>177.2</v>
      </c>
      <c r="AM1320">
        <v>31.9</v>
      </c>
      <c r="AN1320">
        <v>209.1</v>
      </c>
      <c r="AO1320" s="14" t="e">
        <f>VLOOKUP(PaquetesTramos_estados_1[[#This Row],[tienda_stock]],#REF!,2,0)</f>
        <v>#REF!</v>
      </c>
      <c r="AP1320" s="18"/>
      <c r="AQ1320" s="19">
        <f>IF(PaquetesTramos_estados_1[[#This Row],[estado_paquete]]="Empaquetado","listo",PaquetesTramos_estados_1[[#This Row],[pagado]]+(PaquetesTramos_estados_1[[#This Row],[Lead Time]]-1))</f>
        <v>45438.993391203701</v>
      </c>
      <c r="AR1320" s="16" t="e">
        <f ca="1">IF(PaquetesTramos_estados_1[[#This Row],[estado_paquete]]="empaquetado","listo",TEXT((DAY(TODAY())-DAY(PaquetesTramos_estados_1[[#This Row],[pagado]])),"dd")&amp;" Dias")</f>
        <v>#VALUE!</v>
      </c>
      <c r="AS13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0" s="19" t="str">
        <f t="shared" si="20"/>
        <v>23:50</v>
      </c>
    </row>
    <row r="1321" spans="1:46" x14ac:dyDescent="0.25">
      <c r="A1321" s="14" t="s">
        <v>5549</v>
      </c>
      <c r="B1321" s="14" t="s">
        <v>17</v>
      </c>
      <c r="C1321" s="14" t="s">
        <v>123</v>
      </c>
      <c r="D1321" s="14" t="s">
        <v>105</v>
      </c>
      <c r="E1321" s="14" t="s">
        <v>105</v>
      </c>
      <c r="F1321" s="14" t="s">
        <v>105</v>
      </c>
      <c r="G1321" s="14" t="s">
        <v>35</v>
      </c>
      <c r="H1321" s="14" t="s">
        <v>288</v>
      </c>
      <c r="I1321" s="14" t="s">
        <v>288</v>
      </c>
      <c r="J1321" s="15">
        <v>45444</v>
      </c>
      <c r="K1321" s="14" t="s">
        <v>2305</v>
      </c>
      <c r="L1321" s="16">
        <v>45439.861747685187</v>
      </c>
      <c r="M1321" s="16"/>
      <c r="N1321" s="16"/>
      <c r="O1321" s="14" t="s">
        <v>288</v>
      </c>
      <c r="P1321" s="14" t="s">
        <v>288</v>
      </c>
      <c r="Q1321" s="14" t="s">
        <v>288</v>
      </c>
      <c r="R1321" s="14" t="s">
        <v>288</v>
      </c>
      <c r="S1321" s="14" t="s">
        <v>288</v>
      </c>
      <c r="T1321" s="14" t="s">
        <v>17</v>
      </c>
      <c r="U1321" s="14" t="s">
        <v>141</v>
      </c>
      <c r="V1321" s="14" t="s">
        <v>6</v>
      </c>
      <c r="W1321" s="14" t="s">
        <v>123</v>
      </c>
      <c r="X1321" s="14" t="s">
        <v>105</v>
      </c>
      <c r="Y1321" s="14" t="s">
        <v>105</v>
      </c>
      <c r="Z1321" s="14" t="s">
        <v>105</v>
      </c>
      <c r="AA1321" s="14" t="s">
        <v>7</v>
      </c>
      <c r="AB1321" s="14" t="s">
        <v>2273</v>
      </c>
      <c r="AC1321" s="14" t="s">
        <v>8</v>
      </c>
      <c r="AD1321" s="14" t="s">
        <v>32</v>
      </c>
      <c r="AE1321" s="14" t="s">
        <v>5</v>
      </c>
      <c r="AF1321" s="14" t="s">
        <v>290</v>
      </c>
      <c r="AG1321" s="14" t="s">
        <v>291</v>
      </c>
      <c r="AH1321" s="14" t="s">
        <v>2274</v>
      </c>
      <c r="AI1321">
        <v>73580892</v>
      </c>
      <c r="AJ1321" s="16">
        <v>45439.861747685187</v>
      </c>
      <c r="AK1321">
        <v>3</v>
      </c>
      <c r="AL1321">
        <v>113.88</v>
      </c>
      <c r="AM1321">
        <v>20.52</v>
      </c>
      <c r="AN1321">
        <v>134.4</v>
      </c>
      <c r="AO1321" s="14" t="e">
        <f>VLOOKUP(PaquetesTramos_estados_1[[#This Row],[tienda_stock]],#REF!,2,0)</f>
        <v>#REF!</v>
      </c>
      <c r="AP1321" s="18"/>
      <c r="AQ1321" s="19">
        <f>IF(PaquetesTramos_estados_1[[#This Row],[estado_paquete]]="Empaquetado","listo",PaquetesTramos_estados_1[[#This Row],[pagado]]+(PaquetesTramos_estados_1[[#This Row],[Lead Time]]-1))</f>
        <v>45438.861747685187</v>
      </c>
      <c r="AR1321" s="16" t="e">
        <f ca="1">IF(PaquetesTramos_estados_1[[#This Row],[estado_paquete]]="empaquetado","listo",TEXT((DAY(TODAY())-DAY(PaquetesTramos_estados_1[[#This Row],[pagado]])),"dd")&amp;" Dias")</f>
        <v>#VALUE!</v>
      </c>
      <c r="AS132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1" s="19" t="str">
        <f t="shared" si="20"/>
        <v>20:40</v>
      </c>
    </row>
    <row r="1322" spans="1:46" x14ac:dyDescent="0.25">
      <c r="A1322" s="14" t="s">
        <v>5542</v>
      </c>
      <c r="B1322" s="14" t="s">
        <v>17</v>
      </c>
      <c r="C1322" s="14" t="s">
        <v>288</v>
      </c>
      <c r="D1322" s="14" t="s">
        <v>179</v>
      </c>
      <c r="E1322" s="14" t="s">
        <v>179</v>
      </c>
      <c r="F1322" s="14" t="s">
        <v>4987</v>
      </c>
      <c r="G1322" s="14" t="s">
        <v>30</v>
      </c>
      <c r="H1322" s="14" t="s">
        <v>288</v>
      </c>
      <c r="I1322" s="14" t="s">
        <v>288</v>
      </c>
      <c r="J1322" s="15">
        <v>45443</v>
      </c>
      <c r="K1322" s="14" t="s">
        <v>4983</v>
      </c>
      <c r="L1322" s="16">
        <v>45439.726412037038</v>
      </c>
      <c r="M1322" s="16"/>
      <c r="N1322" s="16"/>
      <c r="O1322" s="14" t="s">
        <v>288</v>
      </c>
      <c r="P1322" s="14" t="s">
        <v>288</v>
      </c>
      <c r="Q1322" s="14" t="s">
        <v>288</v>
      </c>
      <c r="R1322" s="14" t="s">
        <v>288</v>
      </c>
      <c r="S1322" s="14" t="s">
        <v>288</v>
      </c>
      <c r="T1322" s="14" t="s">
        <v>17</v>
      </c>
      <c r="U1322" s="14" t="s">
        <v>18</v>
      </c>
      <c r="V1322" s="14" t="s">
        <v>87</v>
      </c>
      <c r="W1322" s="14" t="s">
        <v>288</v>
      </c>
      <c r="X1322" s="14" t="s">
        <v>288</v>
      </c>
      <c r="Y1322" s="14" t="s">
        <v>288</v>
      </c>
      <c r="Z1322" s="14" t="s">
        <v>288</v>
      </c>
      <c r="AA1322" s="14" t="s">
        <v>56</v>
      </c>
      <c r="AB1322" s="14" t="s">
        <v>4984</v>
      </c>
      <c r="AC1322" s="14" t="s">
        <v>8</v>
      </c>
      <c r="AD1322" s="14" t="s">
        <v>93</v>
      </c>
      <c r="AE1322" s="14" t="s">
        <v>5</v>
      </c>
      <c r="AF1322" s="14" t="s">
        <v>290</v>
      </c>
      <c r="AG1322" s="14" t="s">
        <v>291</v>
      </c>
      <c r="AH1322" s="14" t="s">
        <v>4985</v>
      </c>
      <c r="AI1322">
        <v>47410850</v>
      </c>
      <c r="AJ1322" s="16">
        <v>45439.726412037038</v>
      </c>
      <c r="AK1322">
        <v>5</v>
      </c>
      <c r="AL1322">
        <v>258.39999999999998</v>
      </c>
      <c r="AM1322">
        <v>46.5</v>
      </c>
      <c r="AN1322">
        <v>304.89999999999998</v>
      </c>
      <c r="AO1322" s="14" t="e">
        <f>VLOOKUP(PaquetesTramos_estados_1[[#This Row],[tienda_stock]],#REF!,2,0)</f>
        <v>#REF!</v>
      </c>
      <c r="AP1322" s="18"/>
      <c r="AQ1322" s="19">
        <f>IF(PaquetesTramos_estados_1[[#This Row],[estado_paquete]]="Empaquetado","listo",PaquetesTramos_estados_1[[#This Row],[pagado]]+(PaquetesTramos_estados_1[[#This Row],[Lead Time]]-1))</f>
        <v>45438.726412037038</v>
      </c>
      <c r="AR1322" s="16" t="e">
        <f ca="1">IF(PaquetesTramos_estados_1[[#This Row],[estado_paquete]]="empaquetado","listo",TEXT((DAY(TODAY())-DAY(PaquetesTramos_estados_1[[#This Row],[pagado]])),"dd")&amp;" Dias")</f>
        <v>#VALUE!</v>
      </c>
      <c r="AS13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2" s="19" t="str">
        <f t="shared" si="20"/>
        <v>17:26</v>
      </c>
    </row>
    <row r="1323" spans="1:46" x14ac:dyDescent="0.25">
      <c r="A1323" s="14" t="s">
        <v>4903</v>
      </c>
      <c r="B1323" s="14" t="s">
        <v>17</v>
      </c>
      <c r="C1323" s="14" t="s">
        <v>127</v>
      </c>
      <c r="D1323" s="14" t="s">
        <v>73</v>
      </c>
      <c r="E1323" s="14" t="s">
        <v>74</v>
      </c>
      <c r="F1323" s="14" t="s">
        <v>74</v>
      </c>
      <c r="G1323" s="14" t="s">
        <v>30</v>
      </c>
      <c r="H1323" s="14" t="s">
        <v>288</v>
      </c>
      <c r="I1323" s="14" t="s">
        <v>288</v>
      </c>
      <c r="J1323" s="15">
        <v>45443</v>
      </c>
      <c r="K1323" s="14" t="s">
        <v>2463</v>
      </c>
      <c r="L1323" s="16">
        <v>45439.685393518521</v>
      </c>
      <c r="M1323" s="16"/>
      <c r="N1323" s="16"/>
      <c r="O1323" s="14" t="s">
        <v>288</v>
      </c>
      <c r="P1323" s="14" t="s">
        <v>288</v>
      </c>
      <c r="Q1323" s="14" t="s">
        <v>288</v>
      </c>
      <c r="R1323" s="14" t="s">
        <v>288</v>
      </c>
      <c r="S1323" s="14" t="s">
        <v>288</v>
      </c>
      <c r="T1323" s="14" t="s">
        <v>17</v>
      </c>
      <c r="U1323" s="14" t="s">
        <v>18</v>
      </c>
      <c r="V1323" s="14" t="s">
        <v>6</v>
      </c>
      <c r="W1323" s="14" t="s">
        <v>127</v>
      </c>
      <c r="X1323" s="14" t="s">
        <v>73</v>
      </c>
      <c r="Y1323" s="14" t="s">
        <v>74</v>
      </c>
      <c r="Z1323" s="14" t="s">
        <v>74</v>
      </c>
      <c r="AA1323" s="14" t="s">
        <v>7</v>
      </c>
      <c r="AB1323" s="14" t="s">
        <v>2464</v>
      </c>
      <c r="AC1323" s="14" t="s">
        <v>8</v>
      </c>
      <c r="AD1323" s="14" t="s">
        <v>10</v>
      </c>
      <c r="AE1323" s="14" t="s">
        <v>127</v>
      </c>
      <c r="AF1323" s="14" t="s">
        <v>290</v>
      </c>
      <c r="AG1323" s="14" t="s">
        <v>291</v>
      </c>
      <c r="AH1323" s="14" t="s">
        <v>2465</v>
      </c>
      <c r="AI1323">
        <v>46748668</v>
      </c>
      <c r="AJ1323" s="16">
        <v>45439.685393518521</v>
      </c>
      <c r="AK1323">
        <v>1</v>
      </c>
      <c r="AL1323">
        <v>71.52</v>
      </c>
      <c r="AM1323">
        <v>12.88</v>
      </c>
      <c r="AN1323">
        <v>84.4</v>
      </c>
      <c r="AO1323" s="14" t="e">
        <f>VLOOKUP(PaquetesTramos_estados_1[[#This Row],[tienda_stock]],#REF!,2,0)</f>
        <v>#REF!</v>
      </c>
      <c r="AP1323" s="18"/>
      <c r="AQ1323" s="19">
        <f>IF(PaquetesTramos_estados_1[[#This Row],[estado_paquete]]="Empaquetado","listo",PaquetesTramos_estados_1[[#This Row],[pagado]]+(PaquetesTramos_estados_1[[#This Row],[Lead Time]]-1))</f>
        <v>45438.685393518521</v>
      </c>
      <c r="AR1323" s="16" t="e">
        <f ca="1">IF(PaquetesTramos_estados_1[[#This Row],[estado_paquete]]="empaquetado","listo",TEXT((DAY(TODAY())-DAY(PaquetesTramos_estados_1[[#This Row],[pagado]])),"dd")&amp;" Dias")</f>
        <v>#VALUE!</v>
      </c>
      <c r="AS13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3" s="19" t="str">
        <f t="shared" si="20"/>
        <v>16:26</v>
      </c>
    </row>
    <row r="1324" spans="1:46" x14ac:dyDescent="0.25">
      <c r="A1324" s="14" t="s">
        <v>5020</v>
      </c>
      <c r="B1324" s="14" t="s">
        <v>292</v>
      </c>
      <c r="C1324" s="14" t="s">
        <v>151</v>
      </c>
      <c r="D1324" s="14" t="s">
        <v>81</v>
      </c>
      <c r="E1324" s="14" t="s">
        <v>82</v>
      </c>
      <c r="F1324" s="14" t="s">
        <v>82</v>
      </c>
      <c r="G1324" s="14" t="s">
        <v>35</v>
      </c>
      <c r="H1324" s="14" t="s">
        <v>288</v>
      </c>
      <c r="I1324" s="14" t="s">
        <v>288</v>
      </c>
      <c r="J1324" s="15">
        <v>45444</v>
      </c>
      <c r="K1324" s="14" t="s">
        <v>490</v>
      </c>
      <c r="L1324" s="16">
        <v>45439.685925925929</v>
      </c>
      <c r="M1324" s="16">
        <v>45439.713935185187</v>
      </c>
      <c r="N1324" s="16"/>
      <c r="O1324" s="14" t="s">
        <v>288</v>
      </c>
      <c r="P1324" s="14" t="s">
        <v>288</v>
      </c>
      <c r="Q1324" s="14" t="s">
        <v>288</v>
      </c>
      <c r="R1324" s="14" t="s">
        <v>288</v>
      </c>
      <c r="S1324" s="14" t="s">
        <v>288</v>
      </c>
      <c r="T1324" s="14" t="s">
        <v>292</v>
      </c>
      <c r="U1324" s="14" t="s">
        <v>36</v>
      </c>
      <c r="V1324" s="14" t="s">
        <v>6</v>
      </c>
      <c r="W1324" s="14" t="s">
        <v>151</v>
      </c>
      <c r="X1324" s="14" t="s">
        <v>81</v>
      </c>
      <c r="Y1324" s="14" t="s">
        <v>82</v>
      </c>
      <c r="Z1324" s="14" t="s">
        <v>82</v>
      </c>
      <c r="AA1324" s="14" t="s">
        <v>7</v>
      </c>
      <c r="AB1324" s="14" t="s">
        <v>350</v>
      </c>
      <c r="AC1324" s="14" t="s">
        <v>8</v>
      </c>
      <c r="AD1324" s="14" t="s">
        <v>9</v>
      </c>
      <c r="AE1324" s="14" t="s">
        <v>151</v>
      </c>
      <c r="AF1324" s="14" t="s">
        <v>290</v>
      </c>
      <c r="AG1324" s="14" t="s">
        <v>291</v>
      </c>
      <c r="AH1324" s="14" t="s">
        <v>351</v>
      </c>
      <c r="AI1324">
        <v>42517803</v>
      </c>
      <c r="AJ1324" s="16">
        <v>45439.685925925929</v>
      </c>
      <c r="AK1324">
        <v>2</v>
      </c>
      <c r="AL1324">
        <v>75.92</v>
      </c>
      <c r="AM1324">
        <v>13.68</v>
      </c>
      <c r="AN1324">
        <v>89.6</v>
      </c>
      <c r="AO1324" s="14" t="e">
        <f>VLOOKUP(PaquetesTramos_estados_1[[#This Row],[tienda_stock]],#REF!,2,0)</f>
        <v>#REF!</v>
      </c>
      <c r="AP1324" s="18"/>
      <c r="AQ1324" s="19" t="str">
        <f>IF(PaquetesTramos_estados_1[[#This Row],[estado_paquete]]="Empaquetado","listo",PaquetesTramos_estados_1[[#This Row],[pagado]]+(PaquetesTramos_estados_1[[#This Row],[Lead Time]]-1))</f>
        <v>listo</v>
      </c>
      <c r="AR1324" s="16" t="str">
        <f ca="1">IF(PaquetesTramos_estados_1[[#This Row],[estado_paquete]]="empaquetado","listo",TEXT((DAY(TODAY())-DAY(PaquetesTramos_estados_1[[#This Row],[pagado]])),"dd")&amp;" Dias")</f>
        <v>listo</v>
      </c>
      <c r="AS1324" s="14" t="str">
        <f ca="1">IF(PaquetesTramos_estados_1[[#This Row],[estado_paquete]]="Empaquetado","listo",IF(NOW()&lt;PaquetesTramos_estados_1[[#This Row],[TimeLimite]],"Dentro de Tiempo","Fuera de Tiempo"))</f>
        <v>listo</v>
      </c>
      <c r="AT1324" s="19" t="str">
        <f t="shared" si="20"/>
        <v>16:27</v>
      </c>
    </row>
    <row r="1325" spans="1:46" x14ac:dyDescent="0.25">
      <c r="A1325" s="14" t="s">
        <v>5021</v>
      </c>
      <c r="B1325" s="14" t="s">
        <v>292</v>
      </c>
      <c r="C1325" s="14" t="s">
        <v>68</v>
      </c>
      <c r="D1325" s="14" t="s">
        <v>69</v>
      </c>
      <c r="E1325" s="14" t="s">
        <v>70</v>
      </c>
      <c r="F1325" s="14" t="s">
        <v>70</v>
      </c>
      <c r="G1325" s="14" t="s">
        <v>35</v>
      </c>
      <c r="H1325" s="14" t="s">
        <v>288</v>
      </c>
      <c r="I1325" s="14" t="s">
        <v>288</v>
      </c>
      <c r="J1325" s="15">
        <v>45444</v>
      </c>
      <c r="K1325" s="14" t="s">
        <v>3807</v>
      </c>
      <c r="L1325" s="16">
        <v>45439.723020833335</v>
      </c>
      <c r="M1325" s="16">
        <v>45439.813275462962</v>
      </c>
      <c r="N1325" s="16"/>
      <c r="O1325" s="14" t="s">
        <v>288</v>
      </c>
      <c r="P1325" s="14" t="s">
        <v>288</v>
      </c>
      <c r="Q1325" s="14" t="s">
        <v>288</v>
      </c>
      <c r="R1325" s="14" t="s">
        <v>288</v>
      </c>
      <c r="S1325" s="14" t="s">
        <v>288</v>
      </c>
      <c r="T1325" s="14" t="s">
        <v>292</v>
      </c>
      <c r="U1325" s="14" t="s">
        <v>141</v>
      </c>
      <c r="V1325" s="14" t="s">
        <v>6</v>
      </c>
      <c r="W1325" s="14" t="s">
        <v>68</v>
      </c>
      <c r="X1325" s="14" t="s">
        <v>69</v>
      </c>
      <c r="Y1325" s="14" t="s">
        <v>70</v>
      </c>
      <c r="Z1325" s="14" t="s">
        <v>70</v>
      </c>
      <c r="AA1325" s="14" t="s">
        <v>7</v>
      </c>
      <c r="AB1325" s="14" t="s">
        <v>3808</v>
      </c>
      <c r="AC1325" s="14" t="s">
        <v>8</v>
      </c>
      <c r="AD1325" s="14" t="s">
        <v>9</v>
      </c>
      <c r="AE1325" s="14" t="s">
        <v>68</v>
      </c>
      <c r="AF1325" s="14" t="s">
        <v>290</v>
      </c>
      <c r="AG1325" s="14" t="s">
        <v>291</v>
      </c>
      <c r="AH1325" s="14" t="s">
        <v>3809</v>
      </c>
      <c r="AI1325">
        <v>44436124</v>
      </c>
      <c r="AJ1325" s="16">
        <v>45439.723020833335</v>
      </c>
      <c r="AK1325">
        <v>1</v>
      </c>
      <c r="AL1325">
        <v>37.96</v>
      </c>
      <c r="AM1325">
        <v>6.84</v>
      </c>
      <c r="AN1325">
        <v>44.8</v>
      </c>
      <c r="AO1325" s="14" t="e">
        <f>VLOOKUP(PaquetesTramos_estados_1[[#This Row],[tienda_stock]],#REF!,2,0)</f>
        <v>#REF!</v>
      </c>
      <c r="AP1325" s="18"/>
      <c r="AQ1325" s="19" t="str">
        <f>IF(PaquetesTramos_estados_1[[#This Row],[estado_paquete]]="Empaquetado","listo",PaquetesTramos_estados_1[[#This Row],[pagado]]+(PaquetesTramos_estados_1[[#This Row],[Lead Time]]-1))</f>
        <v>listo</v>
      </c>
      <c r="AR1325" s="16" t="str">
        <f ca="1">IF(PaquetesTramos_estados_1[[#This Row],[estado_paquete]]="empaquetado","listo",TEXT((DAY(TODAY())-DAY(PaquetesTramos_estados_1[[#This Row],[pagado]])),"dd")&amp;" Dias")</f>
        <v>listo</v>
      </c>
      <c r="AS1325" s="14" t="str">
        <f ca="1">IF(PaquetesTramos_estados_1[[#This Row],[estado_paquete]]="Empaquetado","listo",IF(NOW()&lt;PaquetesTramos_estados_1[[#This Row],[TimeLimite]],"Dentro de Tiempo","Fuera de Tiempo"))</f>
        <v>listo</v>
      </c>
      <c r="AT1325" s="19" t="str">
        <f t="shared" si="20"/>
        <v>17:21</v>
      </c>
    </row>
    <row r="1326" spans="1:46" x14ac:dyDescent="0.25">
      <c r="A1326" s="14" t="s">
        <v>4388</v>
      </c>
      <c r="B1326" s="14" t="s">
        <v>17</v>
      </c>
      <c r="C1326" s="14" t="s">
        <v>5</v>
      </c>
      <c r="D1326" s="14" t="s">
        <v>1</v>
      </c>
      <c r="E1326" s="14" t="s">
        <v>1</v>
      </c>
      <c r="F1326" s="14" t="s">
        <v>19</v>
      </c>
      <c r="G1326" s="14" t="s">
        <v>332</v>
      </c>
      <c r="H1326" s="14" t="s">
        <v>288</v>
      </c>
      <c r="I1326" s="14" t="s">
        <v>288</v>
      </c>
      <c r="J1326" s="15">
        <v>45446</v>
      </c>
      <c r="K1326" s="14" t="s">
        <v>4389</v>
      </c>
      <c r="L1326" s="16">
        <v>45439.973356481481</v>
      </c>
      <c r="M1326" s="16"/>
      <c r="N1326" s="16"/>
      <c r="O1326" s="14" t="s">
        <v>288</v>
      </c>
      <c r="P1326" s="14" t="s">
        <v>288</v>
      </c>
      <c r="Q1326" s="14" t="s">
        <v>288</v>
      </c>
      <c r="R1326" s="14" t="s">
        <v>288</v>
      </c>
      <c r="S1326" s="14" t="s">
        <v>288</v>
      </c>
      <c r="T1326" s="14" t="s">
        <v>17</v>
      </c>
      <c r="U1326" s="14" t="s">
        <v>145</v>
      </c>
      <c r="V1326" s="14" t="s">
        <v>6</v>
      </c>
      <c r="W1326" s="14" t="s">
        <v>305</v>
      </c>
      <c r="X1326" s="14" t="s">
        <v>29</v>
      </c>
      <c r="Y1326" s="14" t="s">
        <v>236</v>
      </c>
      <c r="Z1326" s="14" t="s">
        <v>235</v>
      </c>
      <c r="AA1326" s="14" t="s">
        <v>7</v>
      </c>
      <c r="AB1326" s="14" t="s">
        <v>4384</v>
      </c>
      <c r="AC1326" s="14" t="s">
        <v>8</v>
      </c>
      <c r="AD1326" s="14" t="s">
        <v>32</v>
      </c>
      <c r="AE1326" s="14" t="s">
        <v>5</v>
      </c>
      <c r="AF1326" s="14" t="s">
        <v>290</v>
      </c>
      <c r="AG1326" s="14" t="s">
        <v>291</v>
      </c>
      <c r="AH1326" s="14" t="s">
        <v>4385</v>
      </c>
      <c r="AI1326">
        <v>48117669</v>
      </c>
      <c r="AJ1326" s="16">
        <v>45439.973356481481</v>
      </c>
      <c r="AK1326">
        <v>7</v>
      </c>
      <c r="AL1326">
        <v>272.33999999999997</v>
      </c>
      <c r="AM1326">
        <v>49.06</v>
      </c>
      <c r="AN1326">
        <v>321.39999999999998</v>
      </c>
      <c r="AO1326" s="14" t="e">
        <f>VLOOKUP(PaquetesTramos_estados_1[[#This Row],[tienda_stock]],#REF!,2,0)</f>
        <v>#REF!</v>
      </c>
      <c r="AP1326" s="18"/>
      <c r="AQ1326" s="19">
        <f>IF(PaquetesTramos_estados_1[[#This Row],[estado_paquete]]="Empaquetado","listo",PaquetesTramos_estados_1[[#This Row],[pagado]]+(PaquetesTramos_estados_1[[#This Row],[Lead Time]]-1))</f>
        <v>45438.973356481481</v>
      </c>
      <c r="AR1326" s="16" t="e">
        <f ca="1">IF(PaquetesTramos_estados_1[[#This Row],[estado_paquete]]="empaquetado","listo",TEXT((DAY(TODAY())-DAY(PaquetesTramos_estados_1[[#This Row],[pagado]])),"dd")&amp;" Dias")</f>
        <v>#VALUE!</v>
      </c>
      <c r="AS132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6" s="19" t="str">
        <f t="shared" si="20"/>
        <v>23:21</v>
      </c>
    </row>
    <row r="1327" spans="1:46" x14ac:dyDescent="0.25">
      <c r="A1327" s="14" t="s">
        <v>4390</v>
      </c>
      <c r="B1327" s="14" t="s">
        <v>17</v>
      </c>
      <c r="C1327" s="14" t="s">
        <v>5</v>
      </c>
      <c r="D1327" s="14" t="s">
        <v>1</v>
      </c>
      <c r="E1327" s="14" t="s">
        <v>1</v>
      </c>
      <c r="F1327" s="14" t="s">
        <v>19</v>
      </c>
      <c r="G1327" s="14" t="s">
        <v>3</v>
      </c>
      <c r="H1327" s="14" t="s">
        <v>288</v>
      </c>
      <c r="I1327" s="14" t="s">
        <v>288</v>
      </c>
      <c r="J1327" s="15">
        <v>45440</v>
      </c>
      <c r="K1327" s="14" t="s">
        <v>4391</v>
      </c>
      <c r="L1327" s="16">
        <v>45439.992523148147</v>
      </c>
      <c r="M1327" s="16"/>
      <c r="N1327" s="16"/>
      <c r="O1327" s="14" t="s">
        <v>288</v>
      </c>
      <c r="P1327" s="14" t="s">
        <v>288</v>
      </c>
      <c r="Q1327" s="14" t="s">
        <v>288</v>
      </c>
      <c r="R1327" s="14" t="s">
        <v>288</v>
      </c>
      <c r="S1327" s="14" t="s">
        <v>288</v>
      </c>
      <c r="T1327" s="14" t="s">
        <v>17</v>
      </c>
      <c r="U1327" s="14" t="s">
        <v>18</v>
      </c>
      <c r="V1327" s="14" t="s">
        <v>6</v>
      </c>
      <c r="W1327" s="14" t="s">
        <v>167</v>
      </c>
      <c r="X1327" s="14" t="s">
        <v>1</v>
      </c>
      <c r="Y1327" s="14" t="s">
        <v>1</v>
      </c>
      <c r="Z1327" s="14" t="s">
        <v>19</v>
      </c>
      <c r="AA1327" s="14" t="s">
        <v>7</v>
      </c>
      <c r="AB1327" s="14" t="s">
        <v>4392</v>
      </c>
      <c r="AC1327" s="14" t="s">
        <v>8</v>
      </c>
      <c r="AD1327" s="14" t="s">
        <v>88</v>
      </c>
      <c r="AE1327" s="14" t="s">
        <v>5</v>
      </c>
      <c r="AF1327" s="14" t="s">
        <v>290</v>
      </c>
      <c r="AG1327" s="14" t="s">
        <v>291</v>
      </c>
      <c r="AH1327" s="14" t="s">
        <v>2008</v>
      </c>
      <c r="AI1327">
        <v>45496029</v>
      </c>
      <c r="AJ1327" s="16">
        <v>45439.992523148147</v>
      </c>
      <c r="AK1327">
        <v>1</v>
      </c>
      <c r="AL1327">
        <v>102.8</v>
      </c>
      <c r="AM1327">
        <v>18.5</v>
      </c>
      <c r="AN1327">
        <v>121.3</v>
      </c>
      <c r="AO1327" s="14" t="e">
        <f>VLOOKUP(PaquetesTramos_estados_1[[#This Row],[tienda_stock]],#REF!,2,0)</f>
        <v>#REF!</v>
      </c>
      <c r="AP1327" s="18"/>
      <c r="AQ1327" s="19">
        <f>IF(PaquetesTramos_estados_1[[#This Row],[estado_paquete]]="Empaquetado","listo",PaquetesTramos_estados_1[[#This Row],[pagado]]+(PaquetesTramos_estados_1[[#This Row],[Lead Time]]-1))</f>
        <v>45438.992523148147</v>
      </c>
      <c r="AR1327" s="16" t="e">
        <f ca="1">IF(PaquetesTramos_estados_1[[#This Row],[estado_paquete]]="empaquetado","listo",TEXT((DAY(TODAY())-DAY(PaquetesTramos_estados_1[[#This Row],[pagado]])),"dd")&amp;" Dias")</f>
        <v>#VALUE!</v>
      </c>
      <c r="AS13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7" s="19" t="str">
        <f t="shared" si="20"/>
        <v>23:49</v>
      </c>
    </row>
    <row r="1328" spans="1:46" x14ac:dyDescent="0.25">
      <c r="A1328" s="14" t="s">
        <v>4393</v>
      </c>
      <c r="B1328" s="14" t="s">
        <v>17</v>
      </c>
      <c r="C1328" s="14" t="s">
        <v>288</v>
      </c>
      <c r="D1328" s="14" t="s">
        <v>1</v>
      </c>
      <c r="E1328" s="14" t="s">
        <v>1</v>
      </c>
      <c r="F1328" s="14" t="s">
        <v>306</v>
      </c>
      <c r="G1328" s="14" t="s">
        <v>30</v>
      </c>
      <c r="H1328" s="14" t="s">
        <v>288</v>
      </c>
      <c r="I1328" s="14" t="s">
        <v>288</v>
      </c>
      <c r="J1328" s="15">
        <v>45446</v>
      </c>
      <c r="K1328" s="14" t="s">
        <v>4394</v>
      </c>
      <c r="L1328" s="16">
        <v>45440.023611111108</v>
      </c>
      <c r="M1328" s="16"/>
      <c r="N1328" s="16"/>
      <c r="O1328" s="14" t="s">
        <v>288</v>
      </c>
      <c r="P1328" s="14" t="s">
        <v>288</v>
      </c>
      <c r="Q1328" s="14" t="s">
        <v>288</v>
      </c>
      <c r="R1328" s="14" t="s">
        <v>288</v>
      </c>
      <c r="S1328" s="14" t="s">
        <v>288</v>
      </c>
      <c r="T1328" s="14" t="s">
        <v>17</v>
      </c>
      <c r="U1328" s="14" t="s">
        <v>154</v>
      </c>
      <c r="V1328" s="14" t="s">
        <v>87</v>
      </c>
      <c r="W1328" s="14" t="s">
        <v>288</v>
      </c>
      <c r="X1328" s="14" t="s">
        <v>288</v>
      </c>
      <c r="Y1328" s="14" t="s">
        <v>288</v>
      </c>
      <c r="Z1328" s="14" t="s">
        <v>288</v>
      </c>
      <c r="AA1328" s="14" t="s">
        <v>7</v>
      </c>
      <c r="AB1328" s="14" t="s">
        <v>4395</v>
      </c>
      <c r="AC1328" s="14" t="s">
        <v>8</v>
      </c>
      <c r="AD1328" s="14" t="s">
        <v>93</v>
      </c>
      <c r="AE1328" s="14" t="s">
        <v>5</v>
      </c>
      <c r="AF1328" s="14" t="s">
        <v>290</v>
      </c>
      <c r="AG1328" s="14" t="s">
        <v>291</v>
      </c>
      <c r="AH1328" s="14" t="s">
        <v>4396</v>
      </c>
      <c r="AI1328">
        <v>73429564</v>
      </c>
      <c r="AJ1328" s="16">
        <v>45440.023611111108</v>
      </c>
      <c r="AK1328">
        <v>2</v>
      </c>
      <c r="AL1328">
        <v>301.86</v>
      </c>
      <c r="AM1328">
        <v>54.34</v>
      </c>
      <c r="AN1328">
        <v>356.2</v>
      </c>
      <c r="AO1328" s="14" t="e">
        <f>VLOOKUP(PaquetesTramos_estados_1[[#This Row],[tienda_stock]],#REF!,2,0)</f>
        <v>#REF!</v>
      </c>
      <c r="AP1328" s="18"/>
      <c r="AQ1328" s="19">
        <f>IF(PaquetesTramos_estados_1[[#This Row],[estado_paquete]]="Empaquetado","listo",PaquetesTramos_estados_1[[#This Row],[pagado]]+(PaquetesTramos_estados_1[[#This Row],[Lead Time]]-1))</f>
        <v>45439.023611111108</v>
      </c>
      <c r="AR1328" s="16" t="e">
        <f ca="1">IF(PaquetesTramos_estados_1[[#This Row],[estado_paquete]]="empaquetado","listo",TEXT((DAY(TODAY())-DAY(PaquetesTramos_estados_1[[#This Row],[pagado]])),"dd")&amp;" Dias")</f>
        <v>#VALUE!</v>
      </c>
      <c r="AS132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28" s="19" t="str">
        <f t="shared" si="20"/>
        <v>00:34</v>
      </c>
    </row>
    <row r="1329" spans="1:46" x14ac:dyDescent="0.25">
      <c r="A1329" s="14" t="s">
        <v>4397</v>
      </c>
      <c r="B1329" s="14" t="s">
        <v>292</v>
      </c>
      <c r="C1329" s="14" t="s">
        <v>288</v>
      </c>
      <c r="D1329" s="14" t="s">
        <v>1</v>
      </c>
      <c r="E1329" s="14" t="s">
        <v>1</v>
      </c>
      <c r="F1329" s="14" t="s">
        <v>37</v>
      </c>
      <c r="G1329" s="14" t="s">
        <v>89</v>
      </c>
      <c r="H1329" s="14" t="s">
        <v>288</v>
      </c>
      <c r="I1329" s="14" t="s">
        <v>288</v>
      </c>
      <c r="J1329" s="15">
        <v>45441</v>
      </c>
      <c r="K1329" s="14" t="s">
        <v>4398</v>
      </c>
      <c r="L1329" s="16">
        <v>45440.287060185183</v>
      </c>
      <c r="M1329" s="16">
        <v>45440.298506944448</v>
      </c>
      <c r="N1329" s="16"/>
      <c r="O1329" s="14" t="s">
        <v>288</v>
      </c>
      <c r="P1329" s="14" t="s">
        <v>288</v>
      </c>
      <c r="Q1329" s="14" t="s">
        <v>288</v>
      </c>
      <c r="R1329" s="14" t="s">
        <v>288</v>
      </c>
      <c r="S1329" s="14" t="s">
        <v>288</v>
      </c>
      <c r="T1329" s="14" t="s">
        <v>292</v>
      </c>
      <c r="U1329" s="14" t="s">
        <v>5</v>
      </c>
      <c r="V1329" s="14" t="s">
        <v>87</v>
      </c>
      <c r="W1329" s="14" t="s">
        <v>288</v>
      </c>
      <c r="X1329" s="14" t="s">
        <v>288</v>
      </c>
      <c r="Y1329" s="14" t="s">
        <v>288</v>
      </c>
      <c r="Z1329" s="14" t="s">
        <v>288</v>
      </c>
      <c r="AA1329" s="14" t="s">
        <v>7</v>
      </c>
      <c r="AB1329" s="14" t="s">
        <v>4399</v>
      </c>
      <c r="AC1329" s="14" t="s">
        <v>8</v>
      </c>
      <c r="AD1329" s="14" t="s">
        <v>32</v>
      </c>
      <c r="AE1329" s="14" t="s">
        <v>5</v>
      </c>
      <c r="AF1329" s="14" t="s">
        <v>290</v>
      </c>
      <c r="AG1329" s="14" t="s">
        <v>291</v>
      </c>
      <c r="AH1329" s="14" t="s">
        <v>4400</v>
      </c>
      <c r="AI1329">
        <v>42067362</v>
      </c>
      <c r="AJ1329" s="16">
        <v>45440.287060185183</v>
      </c>
      <c r="AK1329">
        <v>4</v>
      </c>
      <c r="AL1329">
        <v>450.76</v>
      </c>
      <c r="AM1329">
        <v>81.14</v>
      </c>
      <c r="AN1329">
        <v>531.9</v>
      </c>
      <c r="AO1329" s="14" t="e">
        <f>VLOOKUP(PaquetesTramos_estados_1[[#This Row],[tienda_stock]],#REF!,2,0)</f>
        <v>#REF!</v>
      </c>
      <c r="AP1329" s="18"/>
      <c r="AQ1329" s="19" t="str">
        <f>IF(PaquetesTramos_estados_1[[#This Row],[estado_paquete]]="Empaquetado","listo",PaquetesTramos_estados_1[[#This Row],[pagado]]+(PaquetesTramos_estados_1[[#This Row],[Lead Time]]-1))</f>
        <v>listo</v>
      </c>
      <c r="AR1329" s="16" t="str">
        <f ca="1">IF(PaquetesTramos_estados_1[[#This Row],[estado_paquete]]="empaquetado","listo",TEXT((DAY(TODAY())-DAY(PaquetesTramos_estados_1[[#This Row],[pagado]])),"dd")&amp;" Dias")</f>
        <v>listo</v>
      </c>
      <c r="AS1329" s="14" t="str">
        <f ca="1">IF(PaquetesTramos_estados_1[[#This Row],[estado_paquete]]="Empaquetado","listo",IF(NOW()&lt;PaquetesTramos_estados_1[[#This Row],[TimeLimite]],"Dentro de Tiempo","Fuera de Tiempo"))</f>
        <v>listo</v>
      </c>
      <c r="AT1329" s="19" t="str">
        <f t="shared" si="20"/>
        <v>06:53</v>
      </c>
    </row>
    <row r="1330" spans="1:46" x14ac:dyDescent="0.25">
      <c r="A1330" s="14" t="s">
        <v>4447</v>
      </c>
      <c r="B1330" s="14" t="s">
        <v>17</v>
      </c>
      <c r="C1330" s="14" t="s">
        <v>5</v>
      </c>
      <c r="D1330" s="14" t="s">
        <v>1</v>
      </c>
      <c r="E1330" s="14" t="s">
        <v>1</v>
      </c>
      <c r="F1330" s="14" t="s">
        <v>19</v>
      </c>
      <c r="G1330" s="14" t="s">
        <v>3</v>
      </c>
      <c r="H1330" s="14" t="s">
        <v>288</v>
      </c>
      <c r="I1330" s="14" t="s">
        <v>288</v>
      </c>
      <c r="J1330" s="15">
        <v>45441</v>
      </c>
      <c r="K1330" s="14" t="s">
        <v>4448</v>
      </c>
      <c r="L1330" s="16">
        <v>45440.324803240743</v>
      </c>
      <c r="M1330" s="16"/>
      <c r="N1330" s="16"/>
      <c r="O1330" s="14" t="s">
        <v>288</v>
      </c>
      <c r="P1330" s="14" t="s">
        <v>288</v>
      </c>
      <c r="Q1330" s="14" t="s">
        <v>288</v>
      </c>
      <c r="R1330" s="14" t="s">
        <v>288</v>
      </c>
      <c r="S1330" s="14" t="s">
        <v>288</v>
      </c>
      <c r="T1330" s="14" t="s">
        <v>17</v>
      </c>
      <c r="U1330" s="14" t="s">
        <v>18</v>
      </c>
      <c r="V1330" s="14" t="s">
        <v>6</v>
      </c>
      <c r="W1330" s="14" t="s">
        <v>120</v>
      </c>
      <c r="X1330" s="14" t="s">
        <v>1</v>
      </c>
      <c r="Y1330" s="14" t="s">
        <v>1</v>
      </c>
      <c r="Z1330" s="14" t="s">
        <v>121</v>
      </c>
      <c r="AA1330" s="14" t="s">
        <v>56</v>
      </c>
      <c r="AB1330" s="14" t="s">
        <v>4449</v>
      </c>
      <c r="AC1330" s="14" t="s">
        <v>8</v>
      </c>
      <c r="AD1330" s="14" t="s">
        <v>88</v>
      </c>
      <c r="AE1330" s="14" t="s">
        <v>5</v>
      </c>
      <c r="AF1330" s="14" t="s">
        <v>290</v>
      </c>
      <c r="AG1330" s="14" t="s">
        <v>291</v>
      </c>
      <c r="AH1330" s="14" t="s">
        <v>4450</v>
      </c>
      <c r="AI1330">
        <v>74900056</v>
      </c>
      <c r="AJ1330" s="16">
        <v>45440.324803240743</v>
      </c>
      <c r="AK1330">
        <v>2</v>
      </c>
      <c r="AL1330">
        <v>286.18</v>
      </c>
      <c r="AM1330">
        <v>51.52</v>
      </c>
      <c r="AN1330">
        <v>337.7</v>
      </c>
      <c r="AO1330" s="14" t="e">
        <f>VLOOKUP(PaquetesTramos_estados_1[[#This Row],[tienda_stock]],#REF!,2,0)</f>
        <v>#REF!</v>
      </c>
      <c r="AP1330" s="18"/>
      <c r="AQ1330" s="19">
        <f>IF(PaquetesTramos_estados_1[[#This Row],[estado_paquete]]="Empaquetado","listo",PaquetesTramos_estados_1[[#This Row],[pagado]]+(PaquetesTramos_estados_1[[#This Row],[Lead Time]]-1))</f>
        <v>45439.324803240743</v>
      </c>
      <c r="AR1330" s="16" t="e">
        <f ca="1">IF(PaquetesTramos_estados_1[[#This Row],[estado_paquete]]="empaquetado","listo",TEXT((DAY(TODAY())-DAY(PaquetesTramos_estados_1[[#This Row],[pagado]])),"dd")&amp;" Dias")</f>
        <v>#VALUE!</v>
      </c>
      <c r="AS13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30" s="19" t="str">
        <f t="shared" si="20"/>
        <v>07:47</v>
      </c>
    </row>
    <row r="1331" spans="1:46" x14ac:dyDescent="0.25">
      <c r="A1331" s="14" t="s">
        <v>5257</v>
      </c>
      <c r="B1331" s="14" t="s">
        <v>292</v>
      </c>
      <c r="C1331" s="14" t="s">
        <v>288</v>
      </c>
      <c r="D1331" s="14" t="s">
        <v>1</v>
      </c>
      <c r="E1331" s="14" t="s">
        <v>1</v>
      </c>
      <c r="F1331" s="14" t="s">
        <v>2</v>
      </c>
      <c r="G1331" s="14" t="s">
        <v>89</v>
      </c>
      <c r="H1331" s="14" t="s">
        <v>288</v>
      </c>
      <c r="I1331" s="14" t="s">
        <v>288</v>
      </c>
      <c r="J1331" s="15">
        <v>45439</v>
      </c>
      <c r="K1331" s="14" t="s">
        <v>5258</v>
      </c>
      <c r="L1331" s="16">
        <v>45438.61509259259</v>
      </c>
      <c r="M1331" s="16">
        <v>45439.81082175926</v>
      </c>
      <c r="N1331" s="16"/>
      <c r="O1331" s="14" t="s">
        <v>288</v>
      </c>
      <c r="P1331" s="14" t="s">
        <v>288</v>
      </c>
      <c r="Q1331" s="14" t="s">
        <v>288</v>
      </c>
      <c r="R1331" s="14" t="s">
        <v>288</v>
      </c>
      <c r="S1331" s="14" t="s">
        <v>288</v>
      </c>
      <c r="T1331" s="14" t="s">
        <v>292</v>
      </c>
      <c r="U1331" s="14" t="s">
        <v>5</v>
      </c>
      <c r="V1331" s="14" t="s">
        <v>87</v>
      </c>
      <c r="W1331" s="14" t="s">
        <v>288</v>
      </c>
      <c r="X1331" s="14" t="s">
        <v>288</v>
      </c>
      <c r="Y1331" s="14" t="s">
        <v>288</v>
      </c>
      <c r="Z1331" s="14" t="s">
        <v>288</v>
      </c>
      <c r="AA1331" s="14" t="s">
        <v>57</v>
      </c>
      <c r="AB1331" s="14" t="s">
        <v>4458</v>
      </c>
      <c r="AC1331" s="14" t="s">
        <v>8</v>
      </c>
      <c r="AD1331" s="14" t="s">
        <v>32</v>
      </c>
      <c r="AE1331" s="14" t="s">
        <v>5</v>
      </c>
      <c r="AF1331" s="14" t="s">
        <v>290</v>
      </c>
      <c r="AG1331" s="14" t="s">
        <v>291</v>
      </c>
      <c r="AH1331" s="14" t="s">
        <v>4459</v>
      </c>
      <c r="AI1331">
        <v>26730392</v>
      </c>
      <c r="AJ1331" s="16">
        <v>45438.61509259259</v>
      </c>
      <c r="AK1331">
        <v>4</v>
      </c>
      <c r="AL1331">
        <v>475.34</v>
      </c>
      <c r="AM1331">
        <v>85.56</v>
      </c>
      <c r="AN1331">
        <v>560.9</v>
      </c>
      <c r="AO1331" s="14" t="e">
        <f>VLOOKUP(PaquetesTramos_estados_1[[#This Row],[tienda_stock]],#REF!,2,0)</f>
        <v>#REF!</v>
      </c>
      <c r="AP1331" s="18"/>
      <c r="AQ1331" s="19" t="str">
        <f>IF(PaquetesTramos_estados_1[[#This Row],[estado_paquete]]="Empaquetado","listo",PaquetesTramos_estados_1[[#This Row],[pagado]]+(PaquetesTramos_estados_1[[#This Row],[Lead Time]]-1))</f>
        <v>listo</v>
      </c>
      <c r="AR1331" s="16" t="str">
        <f ca="1">IF(PaquetesTramos_estados_1[[#This Row],[estado_paquete]]="empaquetado","listo",TEXT((DAY(TODAY())-DAY(PaquetesTramos_estados_1[[#This Row],[pagado]])),"dd")&amp;" Dias")</f>
        <v>listo</v>
      </c>
      <c r="AS1331" s="14" t="str">
        <f ca="1">IF(PaquetesTramos_estados_1[[#This Row],[estado_paquete]]="Empaquetado","listo",IF(NOW()&lt;PaquetesTramos_estados_1[[#This Row],[TimeLimite]],"Dentro de Tiempo","Fuera de Tiempo"))</f>
        <v>listo</v>
      </c>
      <c r="AT1331" s="19" t="str">
        <f t="shared" si="20"/>
        <v>14:45</v>
      </c>
    </row>
    <row r="1332" spans="1:46" x14ac:dyDescent="0.25">
      <c r="A1332" s="14" t="s">
        <v>4460</v>
      </c>
      <c r="B1332" s="14" t="s">
        <v>292</v>
      </c>
      <c r="C1332" s="14" t="s">
        <v>126</v>
      </c>
      <c r="D1332" s="14" t="s">
        <v>91</v>
      </c>
      <c r="E1332" s="14" t="s">
        <v>91</v>
      </c>
      <c r="F1332" s="14" t="s">
        <v>91</v>
      </c>
      <c r="G1332" s="14" t="s">
        <v>35</v>
      </c>
      <c r="H1332" s="14" t="s">
        <v>288</v>
      </c>
      <c r="I1332" s="14" t="s">
        <v>288</v>
      </c>
      <c r="J1332" s="15">
        <v>45442</v>
      </c>
      <c r="K1332" s="14" t="s">
        <v>4461</v>
      </c>
      <c r="L1332" s="16">
        <v>45438.959490740737</v>
      </c>
      <c r="M1332" s="16">
        <v>45439.231909722221</v>
      </c>
      <c r="N1332" s="16"/>
      <c r="O1332" s="14" t="s">
        <v>288</v>
      </c>
      <c r="P1332" s="14" t="s">
        <v>288</v>
      </c>
      <c r="Q1332" s="14" t="s">
        <v>288</v>
      </c>
      <c r="R1332" s="14" t="s">
        <v>288</v>
      </c>
      <c r="S1332" s="14" t="s">
        <v>288</v>
      </c>
      <c r="T1332" s="14" t="s">
        <v>292</v>
      </c>
      <c r="U1332" s="14" t="s">
        <v>5</v>
      </c>
      <c r="V1332" s="14" t="s">
        <v>6</v>
      </c>
      <c r="W1332" s="14" t="s">
        <v>126</v>
      </c>
      <c r="X1332" s="14" t="s">
        <v>91</v>
      </c>
      <c r="Y1332" s="14" t="s">
        <v>91</v>
      </c>
      <c r="Z1332" s="14" t="s">
        <v>91</v>
      </c>
      <c r="AA1332" s="14" t="s">
        <v>56</v>
      </c>
      <c r="AB1332" s="14" t="s">
        <v>4462</v>
      </c>
      <c r="AC1332" s="14" t="s">
        <v>8</v>
      </c>
      <c r="AD1332" s="14" t="s">
        <v>32</v>
      </c>
      <c r="AE1332" s="14" t="s">
        <v>5</v>
      </c>
      <c r="AF1332" s="14" t="s">
        <v>290</v>
      </c>
      <c r="AG1332" s="14" t="s">
        <v>291</v>
      </c>
      <c r="AH1332" s="14" t="s">
        <v>4463</v>
      </c>
      <c r="AI1332">
        <v>43134887</v>
      </c>
      <c r="AJ1332" s="16">
        <v>45438.959490740737</v>
      </c>
      <c r="AK1332">
        <v>5</v>
      </c>
      <c r="AL1332">
        <v>928.31</v>
      </c>
      <c r="AM1332">
        <v>167.09</v>
      </c>
      <c r="AN1332">
        <v>1095.4000000000001</v>
      </c>
      <c r="AO1332" s="14" t="e">
        <f>VLOOKUP(PaquetesTramos_estados_1[[#This Row],[tienda_stock]],#REF!,2,0)</f>
        <v>#REF!</v>
      </c>
      <c r="AP1332" s="18"/>
      <c r="AQ1332" s="19" t="str">
        <f>IF(PaquetesTramos_estados_1[[#This Row],[estado_paquete]]="Empaquetado","listo",PaquetesTramos_estados_1[[#This Row],[pagado]]+(PaquetesTramos_estados_1[[#This Row],[Lead Time]]-1))</f>
        <v>listo</v>
      </c>
      <c r="AR1332" s="16" t="str">
        <f ca="1">IF(PaquetesTramos_estados_1[[#This Row],[estado_paquete]]="empaquetado","listo",TEXT((DAY(TODAY())-DAY(PaquetesTramos_estados_1[[#This Row],[pagado]])),"dd")&amp;" Dias")</f>
        <v>listo</v>
      </c>
      <c r="AS1332" s="14" t="str">
        <f ca="1">IF(PaquetesTramos_estados_1[[#This Row],[estado_paquete]]="Empaquetado","listo",IF(NOW()&lt;PaquetesTramos_estados_1[[#This Row],[TimeLimite]],"Dentro de Tiempo","Fuera de Tiempo"))</f>
        <v>listo</v>
      </c>
      <c r="AT1332" s="19" t="str">
        <f t="shared" si="20"/>
        <v>23:01</v>
      </c>
    </row>
    <row r="1333" spans="1:46" x14ac:dyDescent="0.25">
      <c r="A1333" s="14" t="s">
        <v>5260</v>
      </c>
      <c r="B1333" s="14" t="s">
        <v>292</v>
      </c>
      <c r="C1333" s="14" t="s">
        <v>288</v>
      </c>
      <c r="D1333" s="14" t="s">
        <v>1</v>
      </c>
      <c r="E1333" s="14" t="s">
        <v>1</v>
      </c>
      <c r="F1333" s="14" t="s">
        <v>152</v>
      </c>
      <c r="G1333" s="14" t="s">
        <v>89</v>
      </c>
      <c r="H1333" s="14" t="s">
        <v>288</v>
      </c>
      <c r="I1333" s="14" t="s">
        <v>288</v>
      </c>
      <c r="J1333" s="15">
        <v>45440</v>
      </c>
      <c r="K1333" s="14" t="s">
        <v>5261</v>
      </c>
      <c r="L1333" s="16">
        <v>45439.429884259262</v>
      </c>
      <c r="M1333" s="16">
        <v>45439.819513888891</v>
      </c>
      <c r="N1333" s="16"/>
      <c r="O1333" s="14" t="s">
        <v>288</v>
      </c>
      <c r="P1333" s="14" t="s">
        <v>288</v>
      </c>
      <c r="Q1333" s="14" t="s">
        <v>288</v>
      </c>
      <c r="R1333" s="14" t="s">
        <v>288</v>
      </c>
      <c r="S1333" s="14" t="s">
        <v>288</v>
      </c>
      <c r="T1333" s="14" t="s">
        <v>292</v>
      </c>
      <c r="U1333" s="14" t="s">
        <v>5</v>
      </c>
      <c r="V1333" s="14" t="s">
        <v>87</v>
      </c>
      <c r="W1333" s="14" t="s">
        <v>288</v>
      </c>
      <c r="X1333" s="14" t="s">
        <v>288</v>
      </c>
      <c r="Y1333" s="14" t="s">
        <v>288</v>
      </c>
      <c r="Z1333" s="14" t="s">
        <v>288</v>
      </c>
      <c r="AA1333" s="14" t="s">
        <v>56</v>
      </c>
      <c r="AB1333" s="14" t="s">
        <v>5262</v>
      </c>
      <c r="AC1333" s="14" t="s">
        <v>8</v>
      </c>
      <c r="AD1333" s="14" t="s">
        <v>10</v>
      </c>
      <c r="AE1333" s="14" t="s">
        <v>5</v>
      </c>
      <c r="AF1333" s="14" t="s">
        <v>290</v>
      </c>
      <c r="AG1333" s="14" t="s">
        <v>291</v>
      </c>
      <c r="AH1333" s="14" t="s">
        <v>5263</v>
      </c>
      <c r="AI1333">
        <v>44487151</v>
      </c>
      <c r="AJ1333" s="16">
        <v>45439.429884259262</v>
      </c>
      <c r="AK1333">
        <v>2</v>
      </c>
      <c r="AL1333">
        <v>84.49</v>
      </c>
      <c r="AM1333">
        <v>15.21</v>
      </c>
      <c r="AN1333">
        <v>99.7</v>
      </c>
      <c r="AO1333" s="14" t="e">
        <f>VLOOKUP(PaquetesTramos_estados_1[[#This Row],[tienda_stock]],#REF!,2,0)</f>
        <v>#REF!</v>
      </c>
      <c r="AP1333" s="18"/>
      <c r="AQ1333" s="19" t="str">
        <f>IF(PaquetesTramos_estados_1[[#This Row],[estado_paquete]]="Empaquetado","listo",PaquetesTramos_estados_1[[#This Row],[pagado]]+(PaquetesTramos_estados_1[[#This Row],[Lead Time]]-1))</f>
        <v>listo</v>
      </c>
      <c r="AR1333" s="16" t="str">
        <f ca="1">IF(PaquetesTramos_estados_1[[#This Row],[estado_paquete]]="empaquetado","listo",TEXT((DAY(TODAY())-DAY(PaquetesTramos_estados_1[[#This Row],[pagado]])),"dd")&amp;" Dias")</f>
        <v>listo</v>
      </c>
      <c r="AS1333" s="14" t="str">
        <f ca="1">IF(PaquetesTramos_estados_1[[#This Row],[estado_paquete]]="Empaquetado","listo",IF(NOW()&lt;PaquetesTramos_estados_1[[#This Row],[TimeLimite]],"Dentro de Tiempo","Fuera de Tiempo"))</f>
        <v>listo</v>
      </c>
      <c r="AT1333" s="19" t="str">
        <f t="shared" si="20"/>
        <v>10:19</v>
      </c>
    </row>
    <row r="1334" spans="1:46" x14ac:dyDescent="0.25">
      <c r="A1334" s="14" t="s">
        <v>5264</v>
      </c>
      <c r="B1334" s="14" t="s">
        <v>292</v>
      </c>
      <c r="C1334" s="14" t="s">
        <v>80</v>
      </c>
      <c r="D1334" s="14" t="s">
        <v>81</v>
      </c>
      <c r="E1334" s="14" t="s">
        <v>82</v>
      </c>
      <c r="F1334" s="14" t="s">
        <v>82</v>
      </c>
      <c r="G1334" s="14" t="s">
        <v>3</v>
      </c>
      <c r="H1334" s="14" t="s">
        <v>288</v>
      </c>
      <c r="I1334" s="14" t="s">
        <v>288</v>
      </c>
      <c r="J1334" s="15">
        <v>45441</v>
      </c>
      <c r="K1334" s="14" t="s">
        <v>5265</v>
      </c>
      <c r="L1334" s="16">
        <v>45439.46130787037</v>
      </c>
      <c r="M1334" s="16">
        <v>45439.52611111111</v>
      </c>
      <c r="N1334" s="16"/>
      <c r="O1334" s="14" t="s">
        <v>288</v>
      </c>
      <c r="P1334" s="14" t="s">
        <v>288</v>
      </c>
      <c r="Q1334" s="14" t="s">
        <v>288</v>
      </c>
      <c r="R1334" s="14" t="s">
        <v>288</v>
      </c>
      <c r="S1334" s="14" t="s">
        <v>288</v>
      </c>
      <c r="T1334" s="14" t="s">
        <v>292</v>
      </c>
      <c r="U1334" s="14" t="s">
        <v>151</v>
      </c>
      <c r="V1334" s="14" t="s">
        <v>6</v>
      </c>
      <c r="W1334" s="14" t="s">
        <v>80</v>
      </c>
      <c r="X1334" s="14" t="s">
        <v>81</v>
      </c>
      <c r="Y1334" s="14" t="s">
        <v>82</v>
      </c>
      <c r="Z1334" s="14" t="s">
        <v>82</v>
      </c>
      <c r="AA1334" s="14" t="s">
        <v>7</v>
      </c>
      <c r="AB1334" s="14" t="s">
        <v>5266</v>
      </c>
      <c r="AC1334" s="14" t="s">
        <v>8</v>
      </c>
      <c r="AD1334" s="14" t="s">
        <v>10</v>
      </c>
      <c r="AE1334" s="14" t="s">
        <v>5</v>
      </c>
      <c r="AF1334" s="14" t="s">
        <v>290</v>
      </c>
      <c r="AG1334" s="14" t="s">
        <v>291</v>
      </c>
      <c r="AH1334" s="14" t="s">
        <v>5267</v>
      </c>
      <c r="AI1334">
        <v>72674942</v>
      </c>
      <c r="AJ1334" s="16">
        <v>45439.46130787037</v>
      </c>
      <c r="AK1334">
        <v>1</v>
      </c>
      <c r="AL1334">
        <v>76.19</v>
      </c>
      <c r="AM1334">
        <v>13.71</v>
      </c>
      <c r="AN1334">
        <v>89.9</v>
      </c>
      <c r="AO1334" s="14" t="e">
        <f>VLOOKUP(PaquetesTramos_estados_1[[#This Row],[tienda_stock]],#REF!,2,0)</f>
        <v>#REF!</v>
      </c>
      <c r="AP1334" s="18"/>
      <c r="AQ1334" s="19" t="str">
        <f>IF(PaquetesTramos_estados_1[[#This Row],[estado_paquete]]="Empaquetado","listo",PaquetesTramos_estados_1[[#This Row],[pagado]]+(PaquetesTramos_estados_1[[#This Row],[Lead Time]]-1))</f>
        <v>listo</v>
      </c>
      <c r="AR1334" s="16" t="str">
        <f ca="1">IF(PaquetesTramos_estados_1[[#This Row],[estado_paquete]]="empaquetado","listo",TEXT((DAY(TODAY())-DAY(PaquetesTramos_estados_1[[#This Row],[pagado]])),"dd")&amp;" Dias")</f>
        <v>listo</v>
      </c>
      <c r="AS1334" s="14" t="str">
        <f ca="1">IF(PaquetesTramos_estados_1[[#This Row],[estado_paquete]]="Empaquetado","listo",IF(NOW()&lt;PaquetesTramos_estados_1[[#This Row],[TimeLimite]],"Dentro de Tiempo","Fuera de Tiempo"))</f>
        <v>listo</v>
      </c>
      <c r="AT1334" s="19" t="str">
        <f t="shared" si="20"/>
        <v>11:04</v>
      </c>
    </row>
    <row r="1335" spans="1:46" x14ac:dyDescent="0.25">
      <c r="A1335" s="14" t="s">
        <v>5268</v>
      </c>
      <c r="B1335" s="14" t="s">
        <v>292</v>
      </c>
      <c r="C1335" s="14" t="s">
        <v>288</v>
      </c>
      <c r="D1335" s="14" t="s">
        <v>1</v>
      </c>
      <c r="E1335" s="14" t="s">
        <v>1</v>
      </c>
      <c r="F1335" s="14" t="s">
        <v>201</v>
      </c>
      <c r="G1335" s="14" t="s">
        <v>89</v>
      </c>
      <c r="H1335" s="14" t="s">
        <v>288</v>
      </c>
      <c r="I1335" s="14" t="s">
        <v>288</v>
      </c>
      <c r="J1335" s="15">
        <v>45440</v>
      </c>
      <c r="K1335" s="14" t="s">
        <v>5269</v>
      </c>
      <c r="L1335" s="16">
        <v>45439.474791666667</v>
      </c>
      <c r="M1335" s="16">
        <v>45439.798842592594</v>
      </c>
      <c r="N1335" s="16"/>
      <c r="O1335" s="14" t="s">
        <v>288</v>
      </c>
      <c r="P1335" s="14" t="s">
        <v>288</v>
      </c>
      <c r="Q1335" s="14" t="s">
        <v>288</v>
      </c>
      <c r="R1335" s="14" t="s">
        <v>288</v>
      </c>
      <c r="S1335" s="14" t="s">
        <v>288</v>
      </c>
      <c r="T1335" s="14" t="s">
        <v>292</v>
      </c>
      <c r="U1335" s="14" t="s">
        <v>5</v>
      </c>
      <c r="V1335" s="14" t="s">
        <v>87</v>
      </c>
      <c r="W1335" s="14" t="s">
        <v>288</v>
      </c>
      <c r="X1335" s="14" t="s">
        <v>288</v>
      </c>
      <c r="Y1335" s="14" t="s">
        <v>288</v>
      </c>
      <c r="Z1335" s="14" t="s">
        <v>288</v>
      </c>
      <c r="AA1335" s="14" t="s">
        <v>7</v>
      </c>
      <c r="AB1335" s="14" t="s">
        <v>5270</v>
      </c>
      <c r="AC1335" s="14" t="s">
        <v>8</v>
      </c>
      <c r="AD1335" s="14" t="s">
        <v>27</v>
      </c>
      <c r="AE1335" s="14" t="s">
        <v>5</v>
      </c>
      <c r="AF1335" s="14" t="s">
        <v>290</v>
      </c>
      <c r="AG1335" s="14" t="s">
        <v>291</v>
      </c>
      <c r="AH1335" s="14" t="s">
        <v>5271</v>
      </c>
      <c r="AI1335">
        <v>108611963</v>
      </c>
      <c r="AJ1335" s="16">
        <v>45439.474791666667</v>
      </c>
      <c r="AK1335">
        <v>1</v>
      </c>
      <c r="AL1335">
        <v>15.93</v>
      </c>
      <c r="AM1335">
        <v>2.87</v>
      </c>
      <c r="AN1335">
        <v>18.8</v>
      </c>
      <c r="AO1335" s="14" t="e">
        <f>VLOOKUP(PaquetesTramos_estados_1[[#This Row],[tienda_stock]],#REF!,2,0)</f>
        <v>#REF!</v>
      </c>
      <c r="AP1335" s="18"/>
      <c r="AQ1335" s="19" t="str">
        <f>IF(PaquetesTramos_estados_1[[#This Row],[estado_paquete]]="Empaquetado","listo",PaquetesTramos_estados_1[[#This Row],[pagado]]+(PaquetesTramos_estados_1[[#This Row],[Lead Time]]-1))</f>
        <v>listo</v>
      </c>
      <c r="AR1335" s="16" t="str">
        <f ca="1">IF(PaquetesTramos_estados_1[[#This Row],[estado_paquete]]="empaquetado","listo",TEXT((DAY(TODAY())-DAY(PaquetesTramos_estados_1[[#This Row],[pagado]])),"dd")&amp;" Dias")</f>
        <v>listo</v>
      </c>
      <c r="AS1335" s="14" t="str">
        <f ca="1">IF(PaquetesTramos_estados_1[[#This Row],[estado_paquete]]="Empaquetado","listo",IF(NOW()&lt;PaquetesTramos_estados_1[[#This Row],[TimeLimite]],"Dentro de Tiempo","Fuera de Tiempo"))</f>
        <v>listo</v>
      </c>
      <c r="AT1335" s="19" t="str">
        <f t="shared" si="20"/>
        <v>11:23</v>
      </c>
    </row>
    <row r="1336" spans="1:46" x14ac:dyDescent="0.25">
      <c r="A1336" s="14" t="s">
        <v>5272</v>
      </c>
      <c r="B1336" s="14" t="s">
        <v>292</v>
      </c>
      <c r="C1336" s="14" t="s">
        <v>132</v>
      </c>
      <c r="D1336" s="14" t="s">
        <v>133</v>
      </c>
      <c r="E1336" s="14" t="s">
        <v>134</v>
      </c>
      <c r="F1336" s="14" t="s">
        <v>134</v>
      </c>
      <c r="G1336" s="14" t="s">
        <v>35</v>
      </c>
      <c r="H1336" s="14" t="s">
        <v>288</v>
      </c>
      <c r="I1336" s="14" t="s">
        <v>288</v>
      </c>
      <c r="J1336" s="15">
        <v>45446</v>
      </c>
      <c r="K1336" s="14" t="s">
        <v>5273</v>
      </c>
      <c r="L1336" s="16">
        <v>45439.574502314812</v>
      </c>
      <c r="M1336" s="16">
        <v>45439.702013888891</v>
      </c>
      <c r="N1336" s="16"/>
      <c r="O1336" s="14" t="s">
        <v>288</v>
      </c>
      <c r="P1336" s="14" t="s">
        <v>288</v>
      </c>
      <c r="Q1336" s="14" t="s">
        <v>288</v>
      </c>
      <c r="R1336" s="14" t="s">
        <v>288</v>
      </c>
      <c r="S1336" s="14" t="s">
        <v>288</v>
      </c>
      <c r="T1336" s="14" t="s">
        <v>292</v>
      </c>
      <c r="U1336" s="14" t="s">
        <v>5</v>
      </c>
      <c r="V1336" s="14" t="s">
        <v>6</v>
      </c>
      <c r="W1336" s="14" t="s">
        <v>132</v>
      </c>
      <c r="X1336" s="14" t="s">
        <v>133</v>
      </c>
      <c r="Y1336" s="14" t="s">
        <v>134</v>
      </c>
      <c r="Z1336" s="14" t="s">
        <v>134</v>
      </c>
      <c r="AA1336" s="14" t="s">
        <v>7</v>
      </c>
      <c r="AB1336" s="14" t="s">
        <v>5274</v>
      </c>
      <c r="AC1336" s="14" t="s">
        <v>8</v>
      </c>
      <c r="AD1336" s="14" t="s">
        <v>32</v>
      </c>
      <c r="AE1336" s="14" t="s">
        <v>5</v>
      </c>
      <c r="AF1336" s="14" t="s">
        <v>290</v>
      </c>
      <c r="AG1336" s="14" t="s">
        <v>291</v>
      </c>
      <c r="AH1336" s="14" t="s">
        <v>5275</v>
      </c>
      <c r="AI1336">
        <v>70042748</v>
      </c>
      <c r="AJ1336" s="16">
        <v>45439.574502314812</v>
      </c>
      <c r="AK1336">
        <v>2</v>
      </c>
      <c r="AL1336">
        <v>287.87</v>
      </c>
      <c r="AM1336">
        <v>51.83</v>
      </c>
      <c r="AN1336">
        <v>339.7</v>
      </c>
      <c r="AO1336" s="14" t="e">
        <f>VLOOKUP(PaquetesTramos_estados_1[[#This Row],[tienda_stock]],#REF!,2,0)</f>
        <v>#REF!</v>
      </c>
      <c r="AP1336" s="18"/>
      <c r="AQ1336" s="19" t="str">
        <f>IF(PaquetesTramos_estados_1[[#This Row],[estado_paquete]]="Empaquetado","listo",PaquetesTramos_estados_1[[#This Row],[pagado]]+(PaquetesTramos_estados_1[[#This Row],[Lead Time]]-1))</f>
        <v>listo</v>
      </c>
      <c r="AR1336" s="16" t="str">
        <f ca="1">IF(PaquetesTramos_estados_1[[#This Row],[estado_paquete]]="empaquetado","listo",TEXT((DAY(TODAY())-DAY(PaquetesTramos_estados_1[[#This Row],[pagado]])),"dd")&amp;" Dias")</f>
        <v>listo</v>
      </c>
      <c r="AS1336" s="14" t="str">
        <f ca="1">IF(PaquetesTramos_estados_1[[#This Row],[estado_paquete]]="Empaquetado","listo",IF(NOW()&lt;PaquetesTramos_estados_1[[#This Row],[TimeLimite]],"Dentro de Tiempo","Fuera de Tiempo"))</f>
        <v>listo</v>
      </c>
      <c r="AT1336" s="19" t="str">
        <f t="shared" si="20"/>
        <v>13:47</v>
      </c>
    </row>
    <row r="1337" spans="1:46" x14ac:dyDescent="0.25">
      <c r="A1337" s="14" t="s">
        <v>5276</v>
      </c>
      <c r="B1337" s="14" t="s">
        <v>17</v>
      </c>
      <c r="C1337" s="14" t="s">
        <v>5</v>
      </c>
      <c r="D1337" s="14" t="s">
        <v>1</v>
      </c>
      <c r="E1337" s="14" t="s">
        <v>1</v>
      </c>
      <c r="F1337" s="14" t="s">
        <v>19</v>
      </c>
      <c r="G1337" s="14" t="s">
        <v>3</v>
      </c>
      <c r="H1337" s="14" t="s">
        <v>288</v>
      </c>
      <c r="I1337" s="14" t="s">
        <v>288</v>
      </c>
      <c r="J1337" s="15">
        <v>45442</v>
      </c>
      <c r="K1337" s="14" t="s">
        <v>4873</v>
      </c>
      <c r="L1337" s="16">
        <v>45439.614259259259</v>
      </c>
      <c r="M1337" s="16"/>
      <c r="N1337" s="16"/>
      <c r="O1337" s="14" t="s">
        <v>288</v>
      </c>
      <c r="P1337" s="14" t="s">
        <v>288</v>
      </c>
      <c r="Q1337" s="14" t="s">
        <v>288</v>
      </c>
      <c r="R1337" s="14" t="s">
        <v>288</v>
      </c>
      <c r="S1337" s="14" t="s">
        <v>288</v>
      </c>
      <c r="T1337" s="14" t="s">
        <v>17</v>
      </c>
      <c r="U1337" s="14" t="s">
        <v>18</v>
      </c>
      <c r="V1337" s="14" t="s">
        <v>87</v>
      </c>
      <c r="W1337" s="14" t="s">
        <v>288</v>
      </c>
      <c r="X1337" s="14" t="s">
        <v>288</v>
      </c>
      <c r="Y1337" s="14" t="s">
        <v>288</v>
      </c>
      <c r="Z1337" s="14" t="s">
        <v>288</v>
      </c>
      <c r="AA1337" s="14" t="s">
        <v>56</v>
      </c>
      <c r="AB1337" s="14" t="s">
        <v>4472</v>
      </c>
      <c r="AC1337" s="14" t="s">
        <v>8</v>
      </c>
      <c r="AD1337" s="14" t="s">
        <v>32</v>
      </c>
      <c r="AE1337" s="14" t="s">
        <v>5</v>
      </c>
      <c r="AF1337" s="14" t="s">
        <v>290</v>
      </c>
      <c r="AG1337" s="14" t="s">
        <v>291</v>
      </c>
      <c r="AH1337" s="14" t="s">
        <v>4473</v>
      </c>
      <c r="AI1337">
        <v>3499785</v>
      </c>
      <c r="AJ1337" s="16">
        <v>45439.614259259259</v>
      </c>
      <c r="AK1337">
        <v>4</v>
      </c>
      <c r="AL1337">
        <v>340.84</v>
      </c>
      <c r="AM1337">
        <v>61.36</v>
      </c>
      <c r="AN1337">
        <v>402.2</v>
      </c>
      <c r="AO1337" s="14" t="e">
        <f>VLOOKUP(PaquetesTramos_estados_1[[#This Row],[tienda_stock]],#REF!,2,0)</f>
        <v>#REF!</v>
      </c>
      <c r="AP1337" s="18"/>
      <c r="AQ1337" s="19">
        <f>IF(PaquetesTramos_estados_1[[#This Row],[estado_paquete]]="Empaquetado","listo",PaquetesTramos_estados_1[[#This Row],[pagado]]+(PaquetesTramos_estados_1[[#This Row],[Lead Time]]-1))</f>
        <v>45438.614259259259</v>
      </c>
      <c r="AR1337" s="16" t="e">
        <f ca="1">IF(PaquetesTramos_estados_1[[#This Row],[estado_paquete]]="empaquetado","listo",TEXT((DAY(TODAY())-DAY(PaquetesTramos_estados_1[[#This Row],[pagado]])),"dd")&amp;" Dias")</f>
        <v>#VALUE!</v>
      </c>
      <c r="AS133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37" s="19" t="str">
        <f t="shared" si="20"/>
        <v>14:44</v>
      </c>
    </row>
    <row r="1338" spans="1:46" x14ac:dyDescent="0.25">
      <c r="A1338" s="14" t="s">
        <v>5277</v>
      </c>
      <c r="B1338" s="14" t="s">
        <v>292</v>
      </c>
      <c r="C1338" s="14" t="s">
        <v>42</v>
      </c>
      <c r="D1338" s="14" t="s">
        <v>29</v>
      </c>
      <c r="E1338" s="14" t="s">
        <v>29</v>
      </c>
      <c r="F1338" s="14" t="s">
        <v>29</v>
      </c>
      <c r="G1338" s="14" t="s">
        <v>35</v>
      </c>
      <c r="H1338" s="14" t="s">
        <v>288</v>
      </c>
      <c r="I1338" s="14" t="s">
        <v>288</v>
      </c>
      <c r="J1338" s="15">
        <v>45443</v>
      </c>
      <c r="K1338" s="14" t="s">
        <v>5278</v>
      </c>
      <c r="L1338" s="16">
        <v>45439.62909722222</v>
      </c>
      <c r="M1338" s="16">
        <v>45440.205590277779</v>
      </c>
      <c r="N1338" s="16"/>
      <c r="O1338" s="14" t="s">
        <v>288</v>
      </c>
      <c r="P1338" s="14" t="s">
        <v>288</v>
      </c>
      <c r="Q1338" s="14" t="s">
        <v>288</v>
      </c>
      <c r="R1338" s="14" t="s">
        <v>288</v>
      </c>
      <c r="S1338" s="14" t="s">
        <v>288</v>
      </c>
      <c r="T1338" s="14" t="s">
        <v>292</v>
      </c>
      <c r="U1338" s="14" t="s">
        <v>5</v>
      </c>
      <c r="V1338" s="14" t="s">
        <v>6</v>
      </c>
      <c r="W1338" s="14" t="s">
        <v>42</v>
      </c>
      <c r="X1338" s="14" t="s">
        <v>29</v>
      </c>
      <c r="Y1338" s="14" t="s">
        <v>29</v>
      </c>
      <c r="Z1338" s="14" t="s">
        <v>29</v>
      </c>
      <c r="AA1338" s="14" t="s">
        <v>7</v>
      </c>
      <c r="AB1338" s="14" t="s">
        <v>5279</v>
      </c>
      <c r="AC1338" s="14" t="s">
        <v>8</v>
      </c>
      <c r="AD1338" s="14" t="s">
        <v>32</v>
      </c>
      <c r="AE1338" s="14" t="s">
        <v>5</v>
      </c>
      <c r="AF1338" s="14" t="s">
        <v>290</v>
      </c>
      <c r="AG1338" s="14" t="s">
        <v>291</v>
      </c>
      <c r="AH1338" s="14" t="s">
        <v>5280</v>
      </c>
      <c r="AI1338">
        <v>73013946</v>
      </c>
      <c r="AJ1338" s="16">
        <v>45439.62909722222</v>
      </c>
      <c r="AK1338">
        <v>1</v>
      </c>
      <c r="AL1338">
        <v>172.79</v>
      </c>
      <c r="AM1338">
        <v>31.11</v>
      </c>
      <c r="AN1338">
        <v>203.9</v>
      </c>
      <c r="AO1338" s="14" t="e">
        <f>VLOOKUP(PaquetesTramos_estados_1[[#This Row],[tienda_stock]],#REF!,2,0)</f>
        <v>#REF!</v>
      </c>
      <c r="AP1338" s="18"/>
      <c r="AQ1338" s="19" t="str">
        <f>IF(PaquetesTramos_estados_1[[#This Row],[estado_paquete]]="Empaquetado","listo",PaquetesTramos_estados_1[[#This Row],[pagado]]+(PaquetesTramos_estados_1[[#This Row],[Lead Time]]-1))</f>
        <v>listo</v>
      </c>
      <c r="AR1338" s="16" t="str">
        <f ca="1">IF(PaquetesTramos_estados_1[[#This Row],[estado_paquete]]="empaquetado","listo",TEXT((DAY(TODAY())-DAY(PaquetesTramos_estados_1[[#This Row],[pagado]])),"dd")&amp;" Dias")</f>
        <v>listo</v>
      </c>
      <c r="AS1338" s="14" t="str">
        <f ca="1">IF(PaquetesTramos_estados_1[[#This Row],[estado_paquete]]="Empaquetado","listo",IF(NOW()&lt;PaquetesTramos_estados_1[[#This Row],[TimeLimite]],"Dentro de Tiempo","Fuera de Tiempo"))</f>
        <v>listo</v>
      </c>
      <c r="AT1338" s="19" t="str">
        <f t="shared" si="20"/>
        <v>15:05</v>
      </c>
    </row>
    <row r="1339" spans="1:46" x14ac:dyDescent="0.25">
      <c r="A1339" s="14" t="s">
        <v>5022</v>
      </c>
      <c r="B1339" s="14" t="s">
        <v>17</v>
      </c>
      <c r="C1339" s="14" t="s">
        <v>76</v>
      </c>
      <c r="D1339" s="14" t="s">
        <v>77</v>
      </c>
      <c r="E1339" s="14" t="s">
        <v>78</v>
      </c>
      <c r="F1339" s="14" t="s">
        <v>79</v>
      </c>
      <c r="G1339" s="14" t="s">
        <v>35</v>
      </c>
      <c r="H1339" s="14" t="s">
        <v>288</v>
      </c>
      <c r="I1339" s="14" t="s">
        <v>288</v>
      </c>
      <c r="J1339" s="15">
        <v>45443</v>
      </c>
      <c r="K1339" s="14" t="s">
        <v>520</v>
      </c>
      <c r="L1339" s="16">
        <v>45438.621296296296</v>
      </c>
      <c r="M1339" s="16"/>
      <c r="N1339" s="16"/>
      <c r="O1339" s="14" t="s">
        <v>288</v>
      </c>
      <c r="P1339" s="14" t="s">
        <v>288</v>
      </c>
      <c r="Q1339" s="14" t="s">
        <v>288</v>
      </c>
      <c r="R1339" s="14" t="s">
        <v>288</v>
      </c>
      <c r="S1339" s="14" t="s">
        <v>288</v>
      </c>
      <c r="T1339" s="14" t="s">
        <v>17</v>
      </c>
      <c r="U1339" s="14" t="s">
        <v>18</v>
      </c>
      <c r="V1339" s="14" t="s">
        <v>6</v>
      </c>
      <c r="W1339" s="14" t="s">
        <v>76</v>
      </c>
      <c r="X1339" s="14" t="s">
        <v>77</v>
      </c>
      <c r="Y1339" s="14" t="s">
        <v>78</v>
      </c>
      <c r="Z1339" s="14" t="s">
        <v>79</v>
      </c>
      <c r="AA1339" s="14" t="s">
        <v>7</v>
      </c>
      <c r="AB1339" s="14" t="s">
        <v>521</v>
      </c>
      <c r="AC1339" s="14" t="s">
        <v>8</v>
      </c>
      <c r="AD1339" s="14" t="s">
        <v>10</v>
      </c>
      <c r="AE1339" s="14" t="s">
        <v>76</v>
      </c>
      <c r="AF1339" s="14" t="s">
        <v>295</v>
      </c>
      <c r="AG1339" s="14" t="s">
        <v>291</v>
      </c>
      <c r="AH1339" s="14" t="s">
        <v>522</v>
      </c>
      <c r="AI1339">
        <v>5954977</v>
      </c>
      <c r="AJ1339" s="16">
        <v>45438.621296296296</v>
      </c>
      <c r="AK1339">
        <v>1</v>
      </c>
      <c r="AL1339">
        <v>312.8</v>
      </c>
      <c r="AM1339">
        <v>0</v>
      </c>
      <c r="AN1339">
        <v>312.8</v>
      </c>
      <c r="AO1339" s="14" t="e">
        <f>VLOOKUP(PaquetesTramos_estados_1[[#This Row],[tienda_stock]],#REF!,2,0)</f>
        <v>#REF!</v>
      </c>
      <c r="AP1339" s="18"/>
      <c r="AQ1339" s="19">
        <f>IF(PaquetesTramos_estados_1[[#This Row],[estado_paquete]]="Empaquetado","listo",PaquetesTramos_estados_1[[#This Row],[pagado]]+(PaquetesTramos_estados_1[[#This Row],[Lead Time]]-1))</f>
        <v>45437.621296296296</v>
      </c>
      <c r="AR1339" s="16" t="e">
        <f ca="1">IF(PaquetesTramos_estados_1[[#This Row],[estado_paquete]]="empaquetado","listo",TEXT((DAY(TODAY())-DAY(PaquetesTramos_estados_1[[#This Row],[pagado]])),"dd")&amp;" Dias")</f>
        <v>#VALUE!</v>
      </c>
      <c r="AS133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39" s="19" t="str">
        <f t="shared" si="20"/>
        <v>14:54</v>
      </c>
    </row>
    <row r="1340" spans="1:46" x14ac:dyDescent="0.25">
      <c r="A1340" s="14" t="s">
        <v>5059</v>
      </c>
      <c r="B1340" s="14" t="s">
        <v>292</v>
      </c>
      <c r="C1340" s="14" t="s">
        <v>305</v>
      </c>
      <c r="D1340" s="14" t="s">
        <v>29</v>
      </c>
      <c r="E1340" s="14" t="s">
        <v>236</v>
      </c>
      <c r="F1340" s="14" t="s">
        <v>235</v>
      </c>
      <c r="G1340" s="14" t="s">
        <v>35</v>
      </c>
      <c r="H1340" s="14" t="s">
        <v>288</v>
      </c>
      <c r="I1340" s="14" t="s">
        <v>288</v>
      </c>
      <c r="J1340" s="15">
        <v>45446</v>
      </c>
      <c r="K1340" s="14" t="s">
        <v>3515</v>
      </c>
      <c r="L1340" s="16">
        <v>45439.654826388891</v>
      </c>
      <c r="M1340" s="16">
        <v>45439.688067129631</v>
      </c>
      <c r="N1340" s="16"/>
      <c r="O1340" s="14" t="s">
        <v>288</v>
      </c>
      <c r="P1340" s="14" t="s">
        <v>288</v>
      </c>
      <c r="Q1340" s="14" t="s">
        <v>288</v>
      </c>
      <c r="R1340" s="14" t="s">
        <v>288</v>
      </c>
      <c r="S1340" s="14" t="s">
        <v>288</v>
      </c>
      <c r="T1340" s="14" t="s">
        <v>292</v>
      </c>
      <c r="U1340" s="14" t="s">
        <v>24</v>
      </c>
      <c r="V1340" s="14" t="s">
        <v>6</v>
      </c>
      <c r="W1340" s="14" t="s">
        <v>305</v>
      </c>
      <c r="X1340" s="14" t="s">
        <v>29</v>
      </c>
      <c r="Y1340" s="14" t="s">
        <v>236</v>
      </c>
      <c r="Z1340" s="14" t="s">
        <v>235</v>
      </c>
      <c r="AA1340" s="14" t="s">
        <v>7</v>
      </c>
      <c r="AB1340" s="14" t="s">
        <v>3516</v>
      </c>
      <c r="AC1340" s="14" t="s">
        <v>8</v>
      </c>
      <c r="AD1340" s="14" t="s">
        <v>10</v>
      </c>
      <c r="AE1340" s="14" t="s">
        <v>305</v>
      </c>
      <c r="AF1340" s="14" t="s">
        <v>290</v>
      </c>
      <c r="AG1340" s="14" t="s">
        <v>291</v>
      </c>
      <c r="AH1340" s="14" t="s">
        <v>3517</v>
      </c>
      <c r="AI1340">
        <v>48310375</v>
      </c>
      <c r="AJ1340" s="16">
        <v>45439.654826388891</v>
      </c>
      <c r="AK1340">
        <v>1</v>
      </c>
      <c r="AL1340">
        <v>37.96</v>
      </c>
      <c r="AM1340">
        <v>6.84</v>
      </c>
      <c r="AN1340">
        <v>44.8</v>
      </c>
      <c r="AO1340" s="14" t="e">
        <f>VLOOKUP(PaquetesTramos_estados_1[[#This Row],[tienda_stock]],#REF!,2,0)</f>
        <v>#REF!</v>
      </c>
      <c r="AP1340" s="18"/>
      <c r="AQ1340" s="19" t="str">
        <f>IF(PaquetesTramos_estados_1[[#This Row],[estado_paquete]]="Empaquetado","listo",PaquetesTramos_estados_1[[#This Row],[pagado]]+(PaquetesTramos_estados_1[[#This Row],[Lead Time]]-1))</f>
        <v>listo</v>
      </c>
      <c r="AR1340" s="16" t="str">
        <f ca="1">IF(PaquetesTramos_estados_1[[#This Row],[estado_paquete]]="empaquetado","listo",TEXT((DAY(TODAY())-DAY(PaquetesTramos_estados_1[[#This Row],[pagado]])),"dd")&amp;" Dias")</f>
        <v>listo</v>
      </c>
      <c r="AS1340" s="14" t="str">
        <f ca="1">IF(PaquetesTramos_estados_1[[#This Row],[estado_paquete]]="Empaquetado","listo",IF(NOW()&lt;PaquetesTramos_estados_1[[#This Row],[TimeLimite]],"Dentro de Tiempo","Fuera de Tiempo"))</f>
        <v>listo</v>
      </c>
      <c r="AT1340" s="19" t="str">
        <f t="shared" si="20"/>
        <v>15:42</v>
      </c>
    </row>
    <row r="1341" spans="1:46" x14ac:dyDescent="0.25">
      <c r="A1341" s="14" t="s">
        <v>4906</v>
      </c>
      <c r="B1341" s="14" t="s">
        <v>17</v>
      </c>
      <c r="C1341" s="14" t="s">
        <v>305</v>
      </c>
      <c r="D1341" s="14" t="s">
        <v>29</v>
      </c>
      <c r="E1341" s="14" t="s">
        <v>236</v>
      </c>
      <c r="F1341" s="14" t="s">
        <v>235</v>
      </c>
      <c r="G1341" s="14" t="s">
        <v>35</v>
      </c>
      <c r="H1341" s="14" t="s">
        <v>288</v>
      </c>
      <c r="I1341" s="14" t="s">
        <v>288</v>
      </c>
      <c r="J1341" s="15">
        <v>45446</v>
      </c>
      <c r="K1341" s="14" t="s">
        <v>4907</v>
      </c>
      <c r="L1341" s="16">
        <v>45439.973356481481</v>
      </c>
      <c r="M1341" s="16"/>
      <c r="N1341" s="16"/>
      <c r="O1341" s="14" t="s">
        <v>288</v>
      </c>
      <c r="P1341" s="14" t="s">
        <v>288</v>
      </c>
      <c r="Q1341" s="14" t="s">
        <v>288</v>
      </c>
      <c r="R1341" s="14" t="s">
        <v>288</v>
      </c>
      <c r="S1341" s="14" t="s">
        <v>288</v>
      </c>
      <c r="T1341" s="14" t="s">
        <v>17</v>
      </c>
      <c r="U1341" s="14" t="s">
        <v>289</v>
      </c>
      <c r="V1341" s="14" t="s">
        <v>6</v>
      </c>
      <c r="W1341" s="14" t="s">
        <v>305</v>
      </c>
      <c r="X1341" s="14" t="s">
        <v>29</v>
      </c>
      <c r="Y1341" s="14" t="s">
        <v>236</v>
      </c>
      <c r="Z1341" s="14" t="s">
        <v>235</v>
      </c>
      <c r="AA1341" s="14" t="s">
        <v>7</v>
      </c>
      <c r="AB1341" s="14" t="s">
        <v>4384</v>
      </c>
      <c r="AC1341" s="14" t="s">
        <v>8</v>
      </c>
      <c r="AD1341" s="14" t="s">
        <v>32</v>
      </c>
      <c r="AE1341" s="14" t="s">
        <v>5</v>
      </c>
      <c r="AF1341" s="14" t="s">
        <v>290</v>
      </c>
      <c r="AG1341" s="14" t="s">
        <v>291</v>
      </c>
      <c r="AH1341" s="14" t="s">
        <v>4385</v>
      </c>
      <c r="AI1341">
        <v>48117669</v>
      </c>
      <c r="AJ1341" s="16">
        <v>45439.973356481481</v>
      </c>
      <c r="AK1341">
        <v>7</v>
      </c>
      <c r="AL1341">
        <v>272.33999999999997</v>
      </c>
      <c r="AM1341">
        <v>49.06</v>
      </c>
      <c r="AN1341">
        <v>321.39999999999998</v>
      </c>
      <c r="AO1341" s="14" t="e">
        <f>VLOOKUP(PaquetesTramos_estados_1[[#This Row],[tienda_stock]],#REF!,2,0)</f>
        <v>#REF!</v>
      </c>
      <c r="AP1341" s="18"/>
      <c r="AQ1341" s="19">
        <f>IF(PaquetesTramos_estados_1[[#This Row],[estado_paquete]]="Empaquetado","listo",PaquetesTramos_estados_1[[#This Row],[pagado]]+(PaquetesTramos_estados_1[[#This Row],[Lead Time]]-1))</f>
        <v>45438.973356481481</v>
      </c>
      <c r="AR1341" s="16" t="e">
        <f ca="1">IF(PaquetesTramos_estados_1[[#This Row],[estado_paquete]]="empaquetado","listo",TEXT((DAY(TODAY())-DAY(PaquetesTramos_estados_1[[#This Row],[pagado]])),"dd")&amp;" Dias")</f>
        <v>#VALUE!</v>
      </c>
      <c r="AS13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1" s="19" t="str">
        <f t="shared" si="20"/>
        <v>23:21</v>
      </c>
    </row>
    <row r="1342" spans="1:46" x14ac:dyDescent="0.25">
      <c r="A1342" s="14" t="s">
        <v>5508</v>
      </c>
      <c r="B1342" s="14" t="s">
        <v>17</v>
      </c>
      <c r="C1342" s="14" t="s">
        <v>124</v>
      </c>
      <c r="D1342" s="14" t="s">
        <v>125</v>
      </c>
      <c r="E1342" s="14" t="s">
        <v>125</v>
      </c>
      <c r="F1342" s="14" t="s">
        <v>125</v>
      </c>
      <c r="G1342" s="14" t="s">
        <v>35</v>
      </c>
      <c r="H1342" s="14" t="s">
        <v>288</v>
      </c>
      <c r="I1342" s="14" t="s">
        <v>288</v>
      </c>
      <c r="J1342" s="15">
        <v>45444</v>
      </c>
      <c r="K1342" s="14" t="s">
        <v>4371</v>
      </c>
      <c r="L1342" s="16">
        <v>45439.877766203703</v>
      </c>
      <c r="M1342" s="16"/>
      <c r="N1342" s="16"/>
      <c r="O1342" s="14" t="s">
        <v>288</v>
      </c>
      <c r="P1342" s="14" t="s">
        <v>288</v>
      </c>
      <c r="Q1342" s="14" t="s">
        <v>288</v>
      </c>
      <c r="R1342" s="14" t="s">
        <v>288</v>
      </c>
      <c r="S1342" s="14" t="s">
        <v>288</v>
      </c>
      <c r="T1342" s="14" t="s">
        <v>17</v>
      </c>
      <c r="U1342" s="14" t="s">
        <v>75</v>
      </c>
      <c r="V1342" s="14" t="s">
        <v>6</v>
      </c>
      <c r="W1342" s="14" t="s">
        <v>124</v>
      </c>
      <c r="X1342" s="14" t="s">
        <v>125</v>
      </c>
      <c r="Y1342" s="14" t="s">
        <v>125</v>
      </c>
      <c r="Z1342" s="14" t="s">
        <v>125</v>
      </c>
      <c r="AA1342" s="14" t="s">
        <v>7</v>
      </c>
      <c r="AB1342" s="14" t="s">
        <v>4372</v>
      </c>
      <c r="AC1342" s="14" t="s">
        <v>8</v>
      </c>
      <c r="AD1342" s="14" t="s">
        <v>32</v>
      </c>
      <c r="AE1342" s="14" t="s">
        <v>5</v>
      </c>
      <c r="AF1342" s="14" t="s">
        <v>290</v>
      </c>
      <c r="AG1342" s="14" t="s">
        <v>291</v>
      </c>
      <c r="AH1342" s="14" t="s">
        <v>4373</v>
      </c>
      <c r="AI1342">
        <v>46942980</v>
      </c>
      <c r="AJ1342" s="16">
        <v>45439.877766203703</v>
      </c>
      <c r="AK1342">
        <v>1</v>
      </c>
      <c r="AL1342">
        <v>29.49</v>
      </c>
      <c r="AM1342">
        <v>5.31</v>
      </c>
      <c r="AN1342">
        <v>34.799999999999997</v>
      </c>
      <c r="AO1342" s="14" t="e">
        <f>VLOOKUP(PaquetesTramos_estados_1[[#This Row],[tienda_stock]],#REF!,2,0)</f>
        <v>#REF!</v>
      </c>
      <c r="AP1342" s="18"/>
      <c r="AQ1342" s="19">
        <f>IF(PaquetesTramos_estados_1[[#This Row],[estado_paquete]]="Empaquetado","listo",PaquetesTramos_estados_1[[#This Row],[pagado]]+(PaquetesTramos_estados_1[[#This Row],[Lead Time]]-1))</f>
        <v>45438.877766203703</v>
      </c>
      <c r="AR1342" s="16" t="e">
        <f ca="1">IF(PaquetesTramos_estados_1[[#This Row],[estado_paquete]]="empaquetado","listo",TEXT((DAY(TODAY())-DAY(PaquetesTramos_estados_1[[#This Row],[pagado]])),"dd")&amp;" Dias")</f>
        <v>#VALUE!</v>
      </c>
      <c r="AS13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2" s="19" t="str">
        <f t="shared" si="20"/>
        <v>21:03</v>
      </c>
    </row>
    <row r="1343" spans="1:46" x14ac:dyDescent="0.25">
      <c r="A1343" s="14" t="s">
        <v>5509</v>
      </c>
      <c r="B1343" s="14" t="s">
        <v>292</v>
      </c>
      <c r="C1343" s="14" t="s">
        <v>21</v>
      </c>
      <c r="D1343" s="14" t="s">
        <v>1</v>
      </c>
      <c r="E1343" s="14" t="s">
        <v>1</v>
      </c>
      <c r="F1343" s="14" t="s">
        <v>113</v>
      </c>
      <c r="G1343" s="14" t="s">
        <v>399</v>
      </c>
      <c r="H1343" s="14" t="s">
        <v>288</v>
      </c>
      <c r="I1343" s="14" t="s">
        <v>288</v>
      </c>
      <c r="J1343" s="15">
        <v>45441</v>
      </c>
      <c r="K1343" s="14" t="s">
        <v>1476</v>
      </c>
      <c r="L1343" s="16">
        <v>45439.632870370369</v>
      </c>
      <c r="M1343" s="16">
        <v>45439.724317129629</v>
      </c>
      <c r="N1343" s="16"/>
      <c r="O1343" s="14" t="s">
        <v>288</v>
      </c>
      <c r="P1343" s="14" t="s">
        <v>288</v>
      </c>
      <c r="Q1343" s="14" t="s">
        <v>288</v>
      </c>
      <c r="R1343" s="14" t="s">
        <v>288</v>
      </c>
      <c r="S1343" s="14" t="s">
        <v>288</v>
      </c>
      <c r="T1343" s="14" t="s">
        <v>292</v>
      </c>
      <c r="U1343" s="14" t="s">
        <v>38</v>
      </c>
      <c r="V1343" s="14" t="s">
        <v>6</v>
      </c>
      <c r="W1343" s="14" t="s">
        <v>21</v>
      </c>
      <c r="X1343" s="14" t="s">
        <v>1</v>
      </c>
      <c r="Y1343" s="14" t="s">
        <v>1</v>
      </c>
      <c r="Z1343" s="14" t="s">
        <v>113</v>
      </c>
      <c r="AA1343" s="14" t="s">
        <v>7</v>
      </c>
      <c r="AB1343" s="14" t="s">
        <v>1477</v>
      </c>
      <c r="AC1343" s="14" t="s">
        <v>8</v>
      </c>
      <c r="AD1343" s="14" t="s">
        <v>27</v>
      </c>
      <c r="AE1343" s="14" t="s">
        <v>5</v>
      </c>
      <c r="AF1343" s="14" t="s">
        <v>290</v>
      </c>
      <c r="AG1343" s="14" t="s">
        <v>291</v>
      </c>
      <c r="AH1343" s="14" t="s">
        <v>1478</v>
      </c>
      <c r="AI1343">
        <v>76018535</v>
      </c>
      <c r="AJ1343" s="16">
        <v>45439.632870370369</v>
      </c>
      <c r="AK1343">
        <v>1</v>
      </c>
      <c r="AL1343">
        <v>35.42</v>
      </c>
      <c r="AM1343">
        <v>6.38</v>
      </c>
      <c r="AN1343">
        <v>41.8</v>
      </c>
      <c r="AO1343" s="14" t="e">
        <f>VLOOKUP(PaquetesTramos_estados_1[[#This Row],[tienda_stock]],#REF!,2,0)</f>
        <v>#REF!</v>
      </c>
      <c r="AP1343" s="18"/>
      <c r="AQ1343" s="19" t="str">
        <f>IF(PaquetesTramos_estados_1[[#This Row],[estado_paquete]]="Empaquetado","listo",PaquetesTramos_estados_1[[#This Row],[pagado]]+(PaquetesTramos_estados_1[[#This Row],[Lead Time]]-1))</f>
        <v>listo</v>
      </c>
      <c r="AR1343" s="16" t="str">
        <f ca="1">IF(PaquetesTramos_estados_1[[#This Row],[estado_paquete]]="empaquetado","listo",TEXT((DAY(TODAY())-DAY(PaquetesTramos_estados_1[[#This Row],[pagado]])),"dd")&amp;" Dias")</f>
        <v>listo</v>
      </c>
      <c r="AS1343" s="14" t="str">
        <f ca="1">IF(PaquetesTramos_estados_1[[#This Row],[estado_paquete]]="Empaquetado","listo",IF(NOW()&lt;PaquetesTramos_estados_1[[#This Row],[TimeLimite]],"Dentro de Tiempo","Fuera de Tiempo"))</f>
        <v>listo</v>
      </c>
      <c r="AT1343" s="19" t="str">
        <f t="shared" si="20"/>
        <v>15:11</v>
      </c>
    </row>
    <row r="1344" spans="1:46" x14ac:dyDescent="0.25">
      <c r="A1344" s="14" t="s">
        <v>4909</v>
      </c>
      <c r="B1344" s="14" t="s">
        <v>17</v>
      </c>
      <c r="C1344" s="14" t="s">
        <v>39</v>
      </c>
      <c r="D1344" s="14" t="s">
        <v>40</v>
      </c>
      <c r="E1344" s="14" t="s">
        <v>40</v>
      </c>
      <c r="F1344" s="14" t="s">
        <v>40</v>
      </c>
      <c r="G1344" s="14" t="s">
        <v>35</v>
      </c>
      <c r="H1344" s="14" t="s">
        <v>288</v>
      </c>
      <c r="I1344" s="14" t="s">
        <v>288</v>
      </c>
      <c r="J1344" s="15">
        <v>45444</v>
      </c>
      <c r="K1344" s="14" t="s">
        <v>353</v>
      </c>
      <c r="L1344" s="16">
        <v>45439.697280092594</v>
      </c>
      <c r="M1344" s="16"/>
      <c r="N1344" s="16"/>
      <c r="O1344" s="14" t="s">
        <v>288</v>
      </c>
      <c r="P1344" s="14" t="s">
        <v>288</v>
      </c>
      <c r="Q1344" s="14" t="s">
        <v>288</v>
      </c>
      <c r="R1344" s="14" t="s">
        <v>288</v>
      </c>
      <c r="S1344" s="14" t="s">
        <v>288</v>
      </c>
      <c r="T1344" s="14" t="s">
        <v>17</v>
      </c>
      <c r="U1344" s="14" t="s">
        <v>18</v>
      </c>
      <c r="V1344" s="14" t="s">
        <v>6</v>
      </c>
      <c r="W1344" s="14" t="s">
        <v>39</v>
      </c>
      <c r="X1344" s="14" t="s">
        <v>40</v>
      </c>
      <c r="Y1344" s="14" t="s">
        <v>40</v>
      </c>
      <c r="Z1344" s="14" t="s">
        <v>40</v>
      </c>
      <c r="AA1344" s="14" t="s">
        <v>7</v>
      </c>
      <c r="AB1344" s="14" t="s">
        <v>354</v>
      </c>
      <c r="AC1344" s="14" t="s">
        <v>8</v>
      </c>
      <c r="AD1344" s="14" t="s">
        <v>88</v>
      </c>
      <c r="AE1344" s="14" t="s">
        <v>5</v>
      </c>
      <c r="AF1344" s="14" t="s">
        <v>290</v>
      </c>
      <c r="AG1344" s="14" t="s">
        <v>291</v>
      </c>
      <c r="AH1344" s="14" t="s">
        <v>355</v>
      </c>
      <c r="AI1344">
        <v>23987612</v>
      </c>
      <c r="AJ1344" s="16">
        <v>45439.697280092594</v>
      </c>
      <c r="AK1344">
        <v>1</v>
      </c>
      <c r="AL1344">
        <v>113.9</v>
      </c>
      <c r="AM1344">
        <v>20.5</v>
      </c>
      <c r="AN1344">
        <v>134.4</v>
      </c>
      <c r="AO1344" s="14" t="e">
        <f>VLOOKUP(PaquetesTramos_estados_1[[#This Row],[tienda_stock]],#REF!,2,0)</f>
        <v>#REF!</v>
      </c>
      <c r="AP1344" s="18"/>
      <c r="AQ1344" s="19">
        <f>IF(PaquetesTramos_estados_1[[#This Row],[estado_paquete]]="Empaquetado","listo",PaquetesTramos_estados_1[[#This Row],[pagado]]+(PaquetesTramos_estados_1[[#This Row],[Lead Time]]-1))</f>
        <v>45438.697280092594</v>
      </c>
      <c r="AR1344" s="16" t="e">
        <f ca="1">IF(PaquetesTramos_estados_1[[#This Row],[estado_paquete]]="empaquetado","listo",TEXT((DAY(TODAY())-DAY(PaquetesTramos_estados_1[[#This Row],[pagado]])),"dd")&amp;" Dias")</f>
        <v>#VALUE!</v>
      </c>
      <c r="AS134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4" s="19" t="str">
        <f t="shared" si="20"/>
        <v>16:44</v>
      </c>
    </row>
    <row r="1345" spans="1:46" x14ac:dyDescent="0.25">
      <c r="A1345" s="14" t="s">
        <v>4911</v>
      </c>
      <c r="B1345" s="14" t="s">
        <v>17</v>
      </c>
      <c r="C1345" s="14" t="s">
        <v>293</v>
      </c>
      <c r="D1345" s="14" t="s">
        <v>1</v>
      </c>
      <c r="E1345" s="14" t="s">
        <v>1</v>
      </c>
      <c r="F1345" s="14" t="s">
        <v>128</v>
      </c>
      <c r="G1345" s="14" t="s">
        <v>437</v>
      </c>
      <c r="H1345" s="14" t="s">
        <v>288</v>
      </c>
      <c r="I1345" s="14" t="s">
        <v>288</v>
      </c>
      <c r="J1345" s="15">
        <v>45439</v>
      </c>
      <c r="K1345" s="14" t="s">
        <v>4258</v>
      </c>
      <c r="L1345" s="16">
        <v>45438.763969907406</v>
      </c>
      <c r="M1345" s="16"/>
      <c r="N1345" s="16"/>
      <c r="O1345" s="14" t="s">
        <v>288</v>
      </c>
      <c r="P1345" s="14" t="s">
        <v>288</v>
      </c>
      <c r="Q1345" s="14" t="s">
        <v>288</v>
      </c>
      <c r="R1345" s="14" t="s">
        <v>288</v>
      </c>
      <c r="S1345" s="14" t="s">
        <v>288</v>
      </c>
      <c r="T1345" s="14" t="s">
        <v>17</v>
      </c>
      <c r="U1345" s="14" t="s">
        <v>18</v>
      </c>
      <c r="V1345" s="14" t="s">
        <v>6</v>
      </c>
      <c r="W1345" s="14" t="s">
        <v>293</v>
      </c>
      <c r="X1345" s="14" t="s">
        <v>1</v>
      </c>
      <c r="Y1345" s="14" t="s">
        <v>1</v>
      </c>
      <c r="Z1345" s="14" t="s">
        <v>128</v>
      </c>
      <c r="AA1345" s="14" t="s">
        <v>7</v>
      </c>
      <c r="AB1345" s="14" t="s">
        <v>4259</v>
      </c>
      <c r="AC1345" s="14" t="s">
        <v>8</v>
      </c>
      <c r="AD1345" s="14" t="s">
        <v>27</v>
      </c>
      <c r="AE1345" s="14" t="s">
        <v>5</v>
      </c>
      <c r="AF1345" s="14" t="s">
        <v>290</v>
      </c>
      <c r="AG1345" s="14" t="s">
        <v>291</v>
      </c>
      <c r="AH1345" s="14" t="s">
        <v>4260</v>
      </c>
      <c r="AI1345">
        <v>72428017</v>
      </c>
      <c r="AJ1345" s="16">
        <v>45438.763969907406</v>
      </c>
      <c r="AK1345">
        <v>1</v>
      </c>
      <c r="AL1345">
        <v>144.75</v>
      </c>
      <c r="AM1345">
        <v>26.05</v>
      </c>
      <c r="AN1345">
        <v>170.8</v>
      </c>
      <c r="AO1345" s="14" t="e">
        <f>VLOOKUP(PaquetesTramos_estados_1[[#This Row],[tienda_stock]],#REF!,2,0)</f>
        <v>#REF!</v>
      </c>
      <c r="AP1345" s="18"/>
      <c r="AQ1345" s="19">
        <f>IF(PaquetesTramos_estados_1[[#This Row],[estado_paquete]]="Empaquetado","listo",PaquetesTramos_estados_1[[#This Row],[pagado]]+(PaquetesTramos_estados_1[[#This Row],[Lead Time]]-1))</f>
        <v>45437.763969907406</v>
      </c>
      <c r="AR1345" s="16" t="e">
        <f ca="1">IF(PaquetesTramos_estados_1[[#This Row],[estado_paquete]]="empaquetado","listo",TEXT((DAY(TODAY())-DAY(PaquetesTramos_estados_1[[#This Row],[pagado]])),"dd")&amp;" Dias")</f>
        <v>#VALUE!</v>
      </c>
      <c r="AS13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5" s="19" t="str">
        <f t="shared" si="20"/>
        <v>18:20</v>
      </c>
    </row>
    <row r="1346" spans="1:46" x14ac:dyDescent="0.25">
      <c r="A1346" s="14" t="s">
        <v>5591</v>
      </c>
      <c r="B1346" s="14" t="s">
        <v>17</v>
      </c>
      <c r="C1346" s="14" t="s">
        <v>288</v>
      </c>
      <c r="D1346" s="14" t="s">
        <v>81</v>
      </c>
      <c r="E1346" s="14" t="s">
        <v>308</v>
      </c>
      <c r="F1346" s="14" t="s">
        <v>308</v>
      </c>
      <c r="G1346" s="14" t="s">
        <v>30</v>
      </c>
      <c r="H1346" s="14" t="s">
        <v>288</v>
      </c>
      <c r="I1346" s="14" t="s">
        <v>288</v>
      </c>
      <c r="J1346" s="15">
        <v>45442</v>
      </c>
      <c r="K1346" s="14" t="s">
        <v>3838</v>
      </c>
      <c r="L1346" s="16">
        <v>45439.874039351853</v>
      </c>
      <c r="M1346" s="16"/>
      <c r="N1346" s="16"/>
      <c r="O1346" s="14" t="s">
        <v>288</v>
      </c>
      <c r="P1346" s="14" t="s">
        <v>288</v>
      </c>
      <c r="Q1346" s="14" t="s">
        <v>288</v>
      </c>
      <c r="R1346" s="14" t="s">
        <v>288</v>
      </c>
      <c r="S1346" s="14" t="s">
        <v>288</v>
      </c>
      <c r="T1346" s="14" t="s">
        <v>17</v>
      </c>
      <c r="U1346" s="14" t="s">
        <v>18</v>
      </c>
      <c r="V1346" s="14" t="s">
        <v>87</v>
      </c>
      <c r="W1346" s="14" t="s">
        <v>288</v>
      </c>
      <c r="X1346" s="14" t="s">
        <v>288</v>
      </c>
      <c r="Y1346" s="14" t="s">
        <v>288</v>
      </c>
      <c r="Z1346" s="14" t="s">
        <v>288</v>
      </c>
      <c r="AA1346" s="14" t="s">
        <v>56</v>
      </c>
      <c r="AB1346" s="14" t="s">
        <v>3589</v>
      </c>
      <c r="AC1346" s="14" t="s">
        <v>8</v>
      </c>
      <c r="AD1346" s="14" t="s">
        <v>32</v>
      </c>
      <c r="AE1346" s="14" t="s">
        <v>5</v>
      </c>
      <c r="AF1346" s="14" t="s">
        <v>290</v>
      </c>
      <c r="AG1346" s="14" t="s">
        <v>291</v>
      </c>
      <c r="AH1346" s="14" t="s">
        <v>3590</v>
      </c>
      <c r="AI1346">
        <v>62216970</v>
      </c>
      <c r="AJ1346" s="16">
        <v>45439.874039351853</v>
      </c>
      <c r="AK1346">
        <v>4</v>
      </c>
      <c r="AL1346">
        <v>473.05</v>
      </c>
      <c r="AM1346">
        <v>85.15</v>
      </c>
      <c r="AN1346">
        <v>558.20000000000005</v>
      </c>
      <c r="AO1346" s="14" t="e">
        <f>VLOOKUP(PaquetesTramos_estados_1[[#This Row],[tienda_stock]],#REF!,2,0)</f>
        <v>#REF!</v>
      </c>
      <c r="AP1346" s="18"/>
      <c r="AQ1346" s="19">
        <f>IF(PaquetesTramos_estados_1[[#This Row],[estado_paquete]]="Empaquetado","listo",PaquetesTramos_estados_1[[#This Row],[pagado]]+(PaquetesTramos_estados_1[[#This Row],[Lead Time]]-1))</f>
        <v>45438.874039351853</v>
      </c>
      <c r="AR1346" s="16" t="e">
        <f ca="1">IF(PaquetesTramos_estados_1[[#This Row],[estado_paquete]]="empaquetado","listo",TEXT((DAY(TODAY())-DAY(PaquetesTramos_estados_1[[#This Row],[pagado]])),"dd")&amp;" Dias")</f>
        <v>#VALUE!</v>
      </c>
      <c r="AS13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6" s="19" t="str">
        <f t="shared" ref="AT1346:AT1409" si="21">TEXT(L1346,"HH:MM")</f>
        <v>20:58</v>
      </c>
    </row>
    <row r="1347" spans="1:46" x14ac:dyDescent="0.25">
      <c r="A1347" s="14" t="s">
        <v>4912</v>
      </c>
      <c r="B1347" s="14" t="s">
        <v>17</v>
      </c>
      <c r="C1347" s="14" t="s">
        <v>126</v>
      </c>
      <c r="D1347" s="14" t="s">
        <v>91</v>
      </c>
      <c r="E1347" s="14" t="s">
        <v>91</v>
      </c>
      <c r="F1347" s="14" t="s">
        <v>91</v>
      </c>
      <c r="G1347" s="14" t="s">
        <v>35</v>
      </c>
      <c r="H1347" s="14" t="s">
        <v>288</v>
      </c>
      <c r="I1347" s="14" t="s">
        <v>288</v>
      </c>
      <c r="J1347" s="15">
        <v>45442</v>
      </c>
      <c r="K1347" s="14" t="s">
        <v>4913</v>
      </c>
      <c r="L1347" s="16">
        <v>45438.959490740737</v>
      </c>
      <c r="M1347" s="16"/>
      <c r="N1347" s="16"/>
      <c r="O1347" s="14" t="s">
        <v>288</v>
      </c>
      <c r="P1347" s="14" t="s">
        <v>288</v>
      </c>
      <c r="Q1347" s="14" t="s">
        <v>288</v>
      </c>
      <c r="R1347" s="14" t="s">
        <v>288</v>
      </c>
      <c r="S1347" s="14" t="s">
        <v>288</v>
      </c>
      <c r="T1347" s="14" t="s">
        <v>17</v>
      </c>
      <c r="U1347" s="14" t="s">
        <v>18</v>
      </c>
      <c r="V1347" s="14" t="s">
        <v>6</v>
      </c>
      <c r="W1347" s="14" t="s">
        <v>126</v>
      </c>
      <c r="X1347" s="14" t="s">
        <v>91</v>
      </c>
      <c r="Y1347" s="14" t="s">
        <v>91</v>
      </c>
      <c r="Z1347" s="14" t="s">
        <v>91</v>
      </c>
      <c r="AA1347" s="14" t="s">
        <v>56</v>
      </c>
      <c r="AB1347" s="14" t="s">
        <v>4462</v>
      </c>
      <c r="AC1347" s="14" t="s">
        <v>8</v>
      </c>
      <c r="AD1347" s="14" t="s">
        <v>32</v>
      </c>
      <c r="AE1347" s="14" t="s">
        <v>5</v>
      </c>
      <c r="AF1347" s="14" t="s">
        <v>290</v>
      </c>
      <c r="AG1347" s="14" t="s">
        <v>291</v>
      </c>
      <c r="AH1347" s="14" t="s">
        <v>4463</v>
      </c>
      <c r="AI1347">
        <v>43134887</v>
      </c>
      <c r="AJ1347" s="16">
        <v>45438.959490740737</v>
      </c>
      <c r="AK1347">
        <v>5</v>
      </c>
      <c r="AL1347">
        <v>928.31</v>
      </c>
      <c r="AM1347">
        <v>167.09</v>
      </c>
      <c r="AN1347">
        <v>1095.4000000000001</v>
      </c>
      <c r="AO1347" s="14" t="e">
        <f>VLOOKUP(PaquetesTramos_estados_1[[#This Row],[tienda_stock]],#REF!,2,0)</f>
        <v>#REF!</v>
      </c>
      <c r="AP1347" s="18"/>
      <c r="AQ1347" s="19">
        <f>IF(PaquetesTramos_estados_1[[#This Row],[estado_paquete]]="Empaquetado","listo",PaquetesTramos_estados_1[[#This Row],[pagado]]+(PaquetesTramos_estados_1[[#This Row],[Lead Time]]-1))</f>
        <v>45437.959490740737</v>
      </c>
      <c r="AR1347" s="16" t="e">
        <f ca="1">IF(PaquetesTramos_estados_1[[#This Row],[estado_paquete]]="empaquetado","listo",TEXT((DAY(TODAY())-DAY(PaquetesTramos_estados_1[[#This Row],[pagado]])),"dd")&amp;" Dias")</f>
        <v>#VALUE!</v>
      </c>
      <c r="AS13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7" s="19" t="str">
        <f t="shared" si="21"/>
        <v>23:01</v>
      </c>
    </row>
    <row r="1348" spans="1:46" x14ac:dyDescent="0.25">
      <c r="A1348" s="14" t="s">
        <v>5027</v>
      </c>
      <c r="B1348" s="14" t="s">
        <v>17</v>
      </c>
      <c r="C1348" s="14" t="s">
        <v>288</v>
      </c>
      <c r="D1348" s="14" t="s">
        <v>109</v>
      </c>
      <c r="E1348" s="14" t="s">
        <v>110</v>
      </c>
      <c r="F1348" s="14" t="s">
        <v>110</v>
      </c>
      <c r="G1348" s="14" t="s">
        <v>30</v>
      </c>
      <c r="H1348" s="14" t="s">
        <v>288</v>
      </c>
      <c r="I1348" s="14" t="s">
        <v>288</v>
      </c>
      <c r="J1348" s="15">
        <v>45444</v>
      </c>
      <c r="K1348" s="14" t="s">
        <v>3152</v>
      </c>
      <c r="L1348" s="16">
        <v>45439.493506944447</v>
      </c>
      <c r="M1348" s="16"/>
      <c r="N1348" s="16"/>
      <c r="O1348" s="14" t="s">
        <v>288</v>
      </c>
      <c r="P1348" s="14" t="s">
        <v>288</v>
      </c>
      <c r="Q1348" s="14" t="s">
        <v>288</v>
      </c>
      <c r="R1348" s="14" t="s">
        <v>288</v>
      </c>
      <c r="S1348" s="14" t="s">
        <v>288</v>
      </c>
      <c r="T1348" s="14" t="s">
        <v>17</v>
      </c>
      <c r="U1348" s="14" t="s">
        <v>18</v>
      </c>
      <c r="V1348" s="14" t="s">
        <v>87</v>
      </c>
      <c r="W1348" s="14" t="s">
        <v>288</v>
      </c>
      <c r="X1348" s="14" t="s">
        <v>288</v>
      </c>
      <c r="Y1348" s="14" t="s">
        <v>288</v>
      </c>
      <c r="Z1348" s="14" t="s">
        <v>288</v>
      </c>
      <c r="AA1348" s="14" t="s">
        <v>56</v>
      </c>
      <c r="AB1348" s="14" t="s">
        <v>3153</v>
      </c>
      <c r="AC1348" s="14" t="s">
        <v>8</v>
      </c>
      <c r="AD1348" s="14" t="s">
        <v>27</v>
      </c>
      <c r="AE1348" s="14" t="s">
        <v>5</v>
      </c>
      <c r="AF1348" s="14" t="s">
        <v>290</v>
      </c>
      <c r="AG1348" s="14" t="s">
        <v>291</v>
      </c>
      <c r="AH1348" s="14" t="s">
        <v>3154</v>
      </c>
      <c r="AI1348">
        <v>42303462</v>
      </c>
      <c r="AJ1348" s="16">
        <v>45439.493506944447</v>
      </c>
      <c r="AK1348">
        <v>2</v>
      </c>
      <c r="AL1348">
        <v>174.41</v>
      </c>
      <c r="AM1348">
        <v>31.39</v>
      </c>
      <c r="AN1348">
        <v>205.8</v>
      </c>
      <c r="AO1348" s="14" t="e">
        <f>VLOOKUP(PaquetesTramos_estados_1[[#This Row],[tienda_stock]],#REF!,2,0)</f>
        <v>#REF!</v>
      </c>
      <c r="AP1348" s="18"/>
      <c r="AQ1348" s="19">
        <f>IF(PaquetesTramos_estados_1[[#This Row],[estado_paquete]]="Empaquetado","listo",PaquetesTramos_estados_1[[#This Row],[pagado]]+(PaquetesTramos_estados_1[[#This Row],[Lead Time]]-1))</f>
        <v>45438.493506944447</v>
      </c>
      <c r="AR1348" s="16" t="e">
        <f ca="1">IF(PaquetesTramos_estados_1[[#This Row],[estado_paquete]]="empaquetado","listo",TEXT((DAY(TODAY())-DAY(PaquetesTramos_estados_1[[#This Row],[pagado]])),"dd")&amp;" Dias")</f>
        <v>#VALUE!</v>
      </c>
      <c r="AS134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8" s="19" t="str">
        <f t="shared" si="21"/>
        <v>11:50</v>
      </c>
    </row>
    <row r="1349" spans="1:46" x14ac:dyDescent="0.25">
      <c r="A1349" s="14" t="s">
        <v>5028</v>
      </c>
      <c r="B1349" s="14" t="s">
        <v>17</v>
      </c>
      <c r="C1349" s="14" t="s">
        <v>288</v>
      </c>
      <c r="D1349" s="14" t="s">
        <v>147</v>
      </c>
      <c r="E1349" s="14" t="s">
        <v>148</v>
      </c>
      <c r="F1349" s="14" t="s">
        <v>237</v>
      </c>
      <c r="G1349" s="14" t="s">
        <v>30</v>
      </c>
      <c r="H1349" s="14" t="s">
        <v>288</v>
      </c>
      <c r="I1349" s="14" t="s">
        <v>288</v>
      </c>
      <c r="J1349" s="15">
        <v>45440</v>
      </c>
      <c r="K1349" s="14" t="s">
        <v>1073</v>
      </c>
      <c r="L1349" s="16">
        <v>45439.520949074074</v>
      </c>
      <c r="M1349" s="16"/>
      <c r="N1349" s="16"/>
      <c r="O1349" s="14" t="s">
        <v>288</v>
      </c>
      <c r="P1349" s="14" t="s">
        <v>288</v>
      </c>
      <c r="Q1349" s="14" t="s">
        <v>288</v>
      </c>
      <c r="R1349" s="14" t="s">
        <v>288</v>
      </c>
      <c r="S1349" s="14" t="s">
        <v>288</v>
      </c>
      <c r="T1349" s="14" t="s">
        <v>17</v>
      </c>
      <c r="U1349" s="14" t="s">
        <v>18</v>
      </c>
      <c r="V1349" s="14" t="s">
        <v>87</v>
      </c>
      <c r="W1349" s="14" t="s">
        <v>288</v>
      </c>
      <c r="X1349" s="14" t="s">
        <v>288</v>
      </c>
      <c r="Y1349" s="14" t="s">
        <v>288</v>
      </c>
      <c r="Z1349" s="14" t="s">
        <v>288</v>
      </c>
      <c r="AA1349" s="14" t="s">
        <v>56</v>
      </c>
      <c r="AB1349" s="14" t="s">
        <v>923</v>
      </c>
      <c r="AC1349" s="14" t="s">
        <v>8</v>
      </c>
      <c r="AD1349" s="14" t="s">
        <v>27</v>
      </c>
      <c r="AE1349" s="14" t="s">
        <v>5</v>
      </c>
      <c r="AF1349" s="14" t="s">
        <v>290</v>
      </c>
      <c r="AG1349" s="14" t="s">
        <v>291</v>
      </c>
      <c r="AH1349" s="14" t="s">
        <v>924</v>
      </c>
      <c r="AI1349">
        <v>46477522</v>
      </c>
      <c r="AJ1349" s="16">
        <v>45439.520949074074</v>
      </c>
      <c r="AK1349">
        <v>2</v>
      </c>
      <c r="AL1349">
        <v>178.64</v>
      </c>
      <c r="AM1349">
        <v>32.159999999999997</v>
      </c>
      <c r="AN1349">
        <v>210.8</v>
      </c>
      <c r="AO1349" s="14" t="e">
        <f>VLOOKUP(PaquetesTramos_estados_1[[#This Row],[tienda_stock]],#REF!,2,0)</f>
        <v>#REF!</v>
      </c>
      <c r="AP1349" s="18"/>
      <c r="AQ1349" s="19">
        <f>IF(PaquetesTramos_estados_1[[#This Row],[estado_paquete]]="Empaquetado","listo",PaquetesTramos_estados_1[[#This Row],[pagado]]+(PaquetesTramos_estados_1[[#This Row],[Lead Time]]-1))</f>
        <v>45438.520949074074</v>
      </c>
      <c r="AR1349" s="16" t="e">
        <f ca="1">IF(PaquetesTramos_estados_1[[#This Row],[estado_paquete]]="empaquetado","listo",TEXT((DAY(TODAY())-DAY(PaquetesTramos_estados_1[[#This Row],[pagado]])),"dd")&amp;" Dias")</f>
        <v>#VALUE!</v>
      </c>
      <c r="AS13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49" s="19" t="str">
        <f t="shared" si="21"/>
        <v>12:30</v>
      </c>
    </row>
    <row r="1350" spans="1:46" x14ac:dyDescent="0.25">
      <c r="A1350" s="14" t="s">
        <v>5561</v>
      </c>
      <c r="B1350" s="14" t="s">
        <v>17</v>
      </c>
      <c r="C1350" s="14" t="s">
        <v>160</v>
      </c>
      <c r="D1350" s="14" t="s">
        <v>147</v>
      </c>
      <c r="E1350" s="14" t="s">
        <v>148</v>
      </c>
      <c r="F1350" s="14" t="s">
        <v>147</v>
      </c>
      <c r="G1350" s="14" t="s">
        <v>332</v>
      </c>
      <c r="H1350" s="14" t="s">
        <v>288</v>
      </c>
      <c r="I1350" s="14" t="s">
        <v>288</v>
      </c>
      <c r="J1350" s="15">
        <v>45440</v>
      </c>
      <c r="K1350" s="14" t="s">
        <v>4444</v>
      </c>
      <c r="L1350" s="16">
        <v>45439.84652777778</v>
      </c>
      <c r="M1350" s="16"/>
      <c r="N1350" s="16"/>
      <c r="O1350" s="14" t="s">
        <v>288</v>
      </c>
      <c r="P1350" s="14" t="s">
        <v>288</v>
      </c>
      <c r="Q1350" s="14" t="s">
        <v>288</v>
      </c>
      <c r="R1350" s="14" t="s">
        <v>288</v>
      </c>
      <c r="S1350" s="14" t="s">
        <v>288</v>
      </c>
      <c r="T1350" s="14" t="s">
        <v>17</v>
      </c>
      <c r="U1350" s="14" t="s">
        <v>75</v>
      </c>
      <c r="V1350" s="14" t="s">
        <v>6</v>
      </c>
      <c r="W1350" s="14" t="s">
        <v>160</v>
      </c>
      <c r="X1350" s="14" t="s">
        <v>147</v>
      </c>
      <c r="Y1350" s="14" t="s">
        <v>148</v>
      </c>
      <c r="Z1350" s="14" t="s">
        <v>147</v>
      </c>
      <c r="AA1350" s="14" t="s">
        <v>7</v>
      </c>
      <c r="AB1350" s="14" t="s">
        <v>4445</v>
      </c>
      <c r="AC1350" s="14" t="s">
        <v>8</v>
      </c>
      <c r="AD1350" s="14" t="s">
        <v>10</v>
      </c>
      <c r="AE1350" s="14" t="s">
        <v>160</v>
      </c>
      <c r="AF1350" s="14" t="s">
        <v>290</v>
      </c>
      <c r="AG1350" s="14" t="s">
        <v>291</v>
      </c>
      <c r="AH1350" s="14" t="s">
        <v>4446</v>
      </c>
      <c r="AI1350">
        <v>45234558</v>
      </c>
      <c r="AJ1350" s="16">
        <v>45439.84652777778</v>
      </c>
      <c r="AK1350">
        <v>1</v>
      </c>
      <c r="AL1350">
        <v>43.9</v>
      </c>
      <c r="AM1350">
        <v>7.9</v>
      </c>
      <c r="AN1350">
        <v>51.8</v>
      </c>
      <c r="AO1350" s="14" t="e">
        <f>VLOOKUP(PaquetesTramos_estados_1[[#This Row],[tienda_stock]],#REF!,2,0)</f>
        <v>#REF!</v>
      </c>
      <c r="AP1350" s="18"/>
      <c r="AQ1350" s="19">
        <f>IF(PaquetesTramos_estados_1[[#This Row],[estado_paquete]]="Empaquetado","listo",PaquetesTramos_estados_1[[#This Row],[pagado]]+(PaquetesTramos_estados_1[[#This Row],[Lead Time]]-1))</f>
        <v>45438.84652777778</v>
      </c>
      <c r="AR1350" s="16" t="e">
        <f ca="1">IF(PaquetesTramos_estados_1[[#This Row],[estado_paquete]]="empaquetado","listo",TEXT((DAY(TODAY())-DAY(PaquetesTramos_estados_1[[#This Row],[pagado]])),"dd")&amp;" Dias")</f>
        <v>#VALUE!</v>
      </c>
      <c r="AS13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50" s="19" t="str">
        <f t="shared" si="21"/>
        <v>20:19</v>
      </c>
    </row>
    <row r="1351" spans="1:46" x14ac:dyDescent="0.25">
      <c r="A1351" s="14" t="s">
        <v>5032</v>
      </c>
      <c r="B1351" s="14" t="s">
        <v>17</v>
      </c>
      <c r="C1351" s="14" t="s">
        <v>71</v>
      </c>
      <c r="D1351" s="14" t="s">
        <v>69</v>
      </c>
      <c r="E1351" s="14" t="s">
        <v>70</v>
      </c>
      <c r="F1351" s="14" t="s">
        <v>70</v>
      </c>
      <c r="G1351" s="14" t="s">
        <v>35</v>
      </c>
      <c r="H1351" s="14" t="s">
        <v>288</v>
      </c>
      <c r="I1351" s="14" t="s">
        <v>288</v>
      </c>
      <c r="J1351" s="15">
        <v>45443</v>
      </c>
      <c r="K1351" s="14" t="s">
        <v>1518</v>
      </c>
      <c r="L1351" s="16">
        <v>45439.735694444447</v>
      </c>
      <c r="M1351" s="16"/>
      <c r="N1351" s="16"/>
      <c r="O1351" s="14" t="s">
        <v>288</v>
      </c>
      <c r="P1351" s="14" t="s">
        <v>288</v>
      </c>
      <c r="Q1351" s="14" t="s">
        <v>288</v>
      </c>
      <c r="R1351" s="14" t="s">
        <v>288</v>
      </c>
      <c r="S1351" s="14" t="s">
        <v>288</v>
      </c>
      <c r="T1351" s="14" t="s">
        <v>17</v>
      </c>
      <c r="U1351" s="14" t="s">
        <v>18</v>
      </c>
      <c r="V1351" s="14" t="s">
        <v>6</v>
      </c>
      <c r="W1351" s="14" t="s">
        <v>71</v>
      </c>
      <c r="X1351" s="14" t="s">
        <v>69</v>
      </c>
      <c r="Y1351" s="14" t="s">
        <v>70</v>
      </c>
      <c r="Z1351" s="14" t="s">
        <v>70</v>
      </c>
      <c r="AA1351" s="14" t="s">
        <v>7</v>
      </c>
      <c r="AB1351" s="14" t="s">
        <v>1519</v>
      </c>
      <c r="AC1351" s="14" t="s">
        <v>8</v>
      </c>
      <c r="AD1351" s="14" t="s">
        <v>9</v>
      </c>
      <c r="AE1351" s="14" t="s">
        <v>71</v>
      </c>
      <c r="AF1351" s="14" t="s">
        <v>290</v>
      </c>
      <c r="AG1351" s="14" t="s">
        <v>291</v>
      </c>
      <c r="AH1351" s="14" t="s">
        <v>542</v>
      </c>
      <c r="AI1351">
        <v>45024054</v>
      </c>
      <c r="AJ1351" s="16">
        <v>45439.735694444447</v>
      </c>
      <c r="AK1351">
        <v>1</v>
      </c>
      <c r="AL1351">
        <v>173.56</v>
      </c>
      <c r="AM1351">
        <v>31.24</v>
      </c>
      <c r="AN1351">
        <v>204.8</v>
      </c>
      <c r="AO1351" s="14" t="e">
        <f>VLOOKUP(PaquetesTramos_estados_1[[#This Row],[tienda_stock]],#REF!,2,0)</f>
        <v>#REF!</v>
      </c>
      <c r="AP1351" s="18"/>
      <c r="AQ1351" s="19">
        <f>IF(PaquetesTramos_estados_1[[#This Row],[estado_paquete]]="Empaquetado","listo",PaquetesTramos_estados_1[[#This Row],[pagado]]+(PaquetesTramos_estados_1[[#This Row],[Lead Time]]-1))</f>
        <v>45438.735694444447</v>
      </c>
      <c r="AR1351" s="16" t="e">
        <f ca="1">IF(PaquetesTramos_estados_1[[#This Row],[estado_paquete]]="empaquetado","listo",TEXT((DAY(TODAY())-DAY(PaquetesTramos_estados_1[[#This Row],[pagado]])),"dd")&amp;" Dias")</f>
        <v>#VALUE!</v>
      </c>
      <c r="AS135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51" s="19" t="str">
        <f t="shared" si="21"/>
        <v>17:39</v>
      </c>
    </row>
    <row r="1352" spans="1:46" x14ac:dyDescent="0.25">
      <c r="A1352" s="14" t="s">
        <v>5569</v>
      </c>
      <c r="B1352" s="14" t="s">
        <v>17</v>
      </c>
      <c r="C1352" s="14" t="s">
        <v>142</v>
      </c>
      <c r="D1352" s="14" t="s">
        <v>147</v>
      </c>
      <c r="E1352" s="14" t="s">
        <v>148</v>
      </c>
      <c r="F1352" s="14" t="s">
        <v>147</v>
      </c>
      <c r="G1352" s="14" t="s">
        <v>332</v>
      </c>
      <c r="H1352" s="14" t="s">
        <v>288</v>
      </c>
      <c r="I1352" s="14" t="s">
        <v>288</v>
      </c>
      <c r="J1352" s="15">
        <v>45440</v>
      </c>
      <c r="K1352" s="14" t="s">
        <v>4218</v>
      </c>
      <c r="L1352" s="16">
        <v>45439.682129629633</v>
      </c>
      <c r="M1352" s="16"/>
      <c r="N1352" s="16"/>
      <c r="O1352" s="14" t="s">
        <v>288</v>
      </c>
      <c r="P1352" s="14" t="s">
        <v>288</v>
      </c>
      <c r="Q1352" s="14" t="s">
        <v>288</v>
      </c>
      <c r="R1352" s="14" t="s">
        <v>288</v>
      </c>
      <c r="S1352" s="14" t="s">
        <v>288</v>
      </c>
      <c r="T1352" s="14" t="s">
        <v>17</v>
      </c>
      <c r="U1352" s="14" t="s">
        <v>18</v>
      </c>
      <c r="V1352" s="14" t="s">
        <v>6</v>
      </c>
      <c r="W1352" s="14" t="s">
        <v>142</v>
      </c>
      <c r="X1352" s="14" t="s">
        <v>147</v>
      </c>
      <c r="Y1352" s="14" t="s">
        <v>148</v>
      </c>
      <c r="Z1352" s="14" t="s">
        <v>147</v>
      </c>
      <c r="AA1352" s="14" t="s">
        <v>7</v>
      </c>
      <c r="AB1352" s="14" t="s">
        <v>4219</v>
      </c>
      <c r="AC1352" s="14" t="s">
        <v>8</v>
      </c>
      <c r="AD1352" s="14" t="s">
        <v>32</v>
      </c>
      <c r="AE1352" s="14" t="s">
        <v>5</v>
      </c>
      <c r="AF1352" s="14" t="s">
        <v>290</v>
      </c>
      <c r="AG1352" s="14" t="s">
        <v>291</v>
      </c>
      <c r="AH1352" s="14" t="s">
        <v>4220</v>
      </c>
      <c r="AI1352">
        <v>45739373</v>
      </c>
      <c r="AJ1352" s="16">
        <v>45439.682129629633</v>
      </c>
      <c r="AK1352">
        <v>2</v>
      </c>
      <c r="AL1352">
        <v>347.62</v>
      </c>
      <c r="AM1352">
        <v>62.58</v>
      </c>
      <c r="AN1352">
        <v>410.2</v>
      </c>
      <c r="AO1352" s="14" t="e">
        <f>VLOOKUP(PaquetesTramos_estados_1[[#This Row],[tienda_stock]],#REF!,2,0)</f>
        <v>#REF!</v>
      </c>
      <c r="AP1352" s="18"/>
      <c r="AQ1352" s="19">
        <f>IF(PaquetesTramos_estados_1[[#This Row],[estado_paquete]]="Empaquetado","listo",PaquetesTramos_estados_1[[#This Row],[pagado]]+(PaquetesTramos_estados_1[[#This Row],[Lead Time]]-1))</f>
        <v>45438.682129629633</v>
      </c>
      <c r="AR1352" s="16" t="e">
        <f ca="1">IF(PaquetesTramos_estados_1[[#This Row],[estado_paquete]]="empaquetado","listo",TEXT((DAY(TODAY())-DAY(PaquetesTramos_estados_1[[#This Row],[pagado]])),"dd")&amp;" Dias")</f>
        <v>#VALUE!</v>
      </c>
      <c r="AS135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52" s="19" t="str">
        <f t="shared" si="21"/>
        <v>16:22</v>
      </c>
    </row>
    <row r="1353" spans="1:46" x14ac:dyDescent="0.25">
      <c r="A1353" s="14" t="s">
        <v>5570</v>
      </c>
      <c r="B1353" s="14" t="s">
        <v>17</v>
      </c>
      <c r="C1353" s="14" t="s">
        <v>26</v>
      </c>
      <c r="D1353" s="14" t="s">
        <v>1</v>
      </c>
      <c r="E1353" s="14" t="s">
        <v>1</v>
      </c>
      <c r="F1353" s="14" t="s">
        <v>169</v>
      </c>
      <c r="G1353" s="14" t="s">
        <v>332</v>
      </c>
      <c r="H1353" s="14" t="s">
        <v>288</v>
      </c>
      <c r="I1353" s="14" t="s">
        <v>288</v>
      </c>
      <c r="J1353" s="15">
        <v>45440</v>
      </c>
      <c r="K1353" s="14" t="s">
        <v>1014</v>
      </c>
      <c r="L1353" s="16">
        <v>45438.713125000002</v>
      </c>
      <c r="M1353" s="16"/>
      <c r="N1353" s="16"/>
      <c r="O1353" s="14" t="s">
        <v>288</v>
      </c>
      <c r="P1353" s="14" t="s">
        <v>288</v>
      </c>
      <c r="Q1353" s="14" t="s">
        <v>288</v>
      </c>
      <c r="R1353" s="14" t="s">
        <v>288</v>
      </c>
      <c r="S1353" s="14" t="s">
        <v>288</v>
      </c>
      <c r="T1353" s="14" t="s">
        <v>17</v>
      </c>
      <c r="U1353" s="14" t="s">
        <v>1015</v>
      </c>
      <c r="V1353" s="14" t="s">
        <v>6</v>
      </c>
      <c r="W1353" s="14" t="s">
        <v>26</v>
      </c>
      <c r="X1353" s="14" t="s">
        <v>1</v>
      </c>
      <c r="Y1353" s="14" t="s">
        <v>1</v>
      </c>
      <c r="Z1353" s="14" t="s">
        <v>169</v>
      </c>
      <c r="AA1353" s="14" t="s">
        <v>7</v>
      </c>
      <c r="AB1353" s="14" t="s">
        <v>1016</v>
      </c>
      <c r="AC1353" s="14" t="s">
        <v>8</v>
      </c>
      <c r="AD1353" s="14" t="s">
        <v>9</v>
      </c>
      <c r="AE1353" s="14" t="s">
        <v>26</v>
      </c>
      <c r="AF1353" s="14" t="s">
        <v>290</v>
      </c>
      <c r="AG1353" s="14" t="s">
        <v>291</v>
      </c>
      <c r="AH1353" s="14" t="s">
        <v>1017</v>
      </c>
      <c r="AI1353">
        <v>47106863</v>
      </c>
      <c r="AJ1353" s="16">
        <v>45438.713125000002</v>
      </c>
      <c r="AK1353">
        <v>1</v>
      </c>
      <c r="AL1353">
        <v>35.42</v>
      </c>
      <c r="AM1353">
        <v>6.38</v>
      </c>
      <c r="AN1353">
        <v>41.8</v>
      </c>
      <c r="AO1353" s="14" t="e">
        <f>VLOOKUP(PaquetesTramos_estados_1[[#This Row],[tienda_stock]],#REF!,2,0)</f>
        <v>#REF!</v>
      </c>
      <c r="AP1353" s="18"/>
      <c r="AQ1353" s="19">
        <f>IF(PaquetesTramos_estados_1[[#This Row],[estado_paquete]]="Empaquetado","listo",PaquetesTramos_estados_1[[#This Row],[pagado]]+(PaquetesTramos_estados_1[[#This Row],[Lead Time]]-1))</f>
        <v>45437.713125000002</v>
      </c>
      <c r="AR1353" s="16" t="e">
        <f ca="1">IF(PaquetesTramos_estados_1[[#This Row],[estado_paquete]]="empaquetado","listo",TEXT((DAY(TODAY())-DAY(PaquetesTramos_estados_1[[#This Row],[pagado]])),"dd")&amp;" Dias")</f>
        <v>#VALUE!</v>
      </c>
      <c r="AS13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53" s="19" t="str">
        <f t="shared" si="21"/>
        <v>17:06</v>
      </c>
    </row>
    <row r="1354" spans="1:46" x14ac:dyDescent="0.25">
      <c r="A1354" s="14" t="s">
        <v>5063</v>
      </c>
      <c r="B1354" s="14" t="s">
        <v>292</v>
      </c>
      <c r="C1354" s="14" t="s">
        <v>59</v>
      </c>
      <c r="D1354" s="14" t="s">
        <v>1</v>
      </c>
      <c r="E1354" s="14" t="s">
        <v>1</v>
      </c>
      <c r="F1354" s="14" t="s">
        <v>60</v>
      </c>
      <c r="G1354" s="14" t="s">
        <v>332</v>
      </c>
      <c r="H1354" s="14" t="s">
        <v>288</v>
      </c>
      <c r="I1354" s="14" t="s">
        <v>288</v>
      </c>
      <c r="J1354" s="15">
        <v>45441</v>
      </c>
      <c r="K1354" s="14" t="s">
        <v>950</v>
      </c>
      <c r="L1354" s="16">
        <v>45439.688449074078</v>
      </c>
      <c r="M1354" s="16">
        <v>45439.710902777777</v>
      </c>
      <c r="N1354" s="16"/>
      <c r="O1354" s="14" t="s">
        <v>288</v>
      </c>
      <c r="P1354" s="14" t="s">
        <v>288</v>
      </c>
      <c r="Q1354" s="14" t="s">
        <v>288</v>
      </c>
      <c r="R1354" s="14" t="s">
        <v>288</v>
      </c>
      <c r="S1354" s="14" t="s">
        <v>288</v>
      </c>
      <c r="T1354" s="14" t="s">
        <v>292</v>
      </c>
      <c r="U1354" s="14" t="s">
        <v>36</v>
      </c>
      <c r="V1354" s="14" t="s">
        <v>6</v>
      </c>
      <c r="W1354" s="14" t="s">
        <v>59</v>
      </c>
      <c r="X1354" s="14" t="s">
        <v>1</v>
      </c>
      <c r="Y1354" s="14" t="s">
        <v>1</v>
      </c>
      <c r="Z1354" s="14" t="s">
        <v>60</v>
      </c>
      <c r="AA1354" s="14" t="s">
        <v>7</v>
      </c>
      <c r="AB1354" s="14" t="s">
        <v>951</v>
      </c>
      <c r="AC1354" s="14" t="s">
        <v>8</v>
      </c>
      <c r="AD1354" s="14" t="s">
        <v>10</v>
      </c>
      <c r="AE1354" s="14" t="s">
        <v>5</v>
      </c>
      <c r="AF1354" s="14" t="s">
        <v>290</v>
      </c>
      <c r="AG1354" s="14" t="s">
        <v>291</v>
      </c>
      <c r="AH1354" s="14" t="s">
        <v>952</v>
      </c>
      <c r="AI1354">
        <v>43481986</v>
      </c>
      <c r="AJ1354" s="16">
        <v>45439.688449074078</v>
      </c>
      <c r="AK1354">
        <v>2</v>
      </c>
      <c r="AL1354">
        <v>61.36</v>
      </c>
      <c r="AM1354">
        <v>11.04</v>
      </c>
      <c r="AN1354">
        <v>72.400000000000006</v>
      </c>
      <c r="AO1354" s="14" t="e">
        <f>VLOOKUP(PaquetesTramos_estados_1[[#This Row],[tienda_stock]],#REF!,2,0)</f>
        <v>#REF!</v>
      </c>
      <c r="AP1354" s="18"/>
      <c r="AQ1354" s="19" t="str">
        <f>IF(PaquetesTramos_estados_1[[#This Row],[estado_paquete]]="Empaquetado","listo",PaquetesTramos_estados_1[[#This Row],[pagado]]+(PaquetesTramos_estados_1[[#This Row],[Lead Time]]-1))</f>
        <v>listo</v>
      </c>
      <c r="AR1354" s="16" t="str">
        <f ca="1">IF(PaquetesTramos_estados_1[[#This Row],[estado_paquete]]="empaquetado","listo",TEXT((DAY(TODAY())-DAY(PaquetesTramos_estados_1[[#This Row],[pagado]])),"dd")&amp;" Dias")</f>
        <v>listo</v>
      </c>
      <c r="AS1354" s="14" t="str">
        <f ca="1">IF(PaquetesTramos_estados_1[[#This Row],[estado_paquete]]="Empaquetado","listo",IF(NOW()&lt;PaquetesTramos_estados_1[[#This Row],[TimeLimite]],"Dentro de Tiempo","Fuera de Tiempo"))</f>
        <v>listo</v>
      </c>
      <c r="AT1354" s="19" t="str">
        <f t="shared" si="21"/>
        <v>16:31</v>
      </c>
    </row>
    <row r="1355" spans="1:46" x14ac:dyDescent="0.25">
      <c r="A1355" s="14" t="s">
        <v>4916</v>
      </c>
      <c r="B1355" s="14" t="s">
        <v>292</v>
      </c>
      <c r="C1355" s="14" t="s">
        <v>108</v>
      </c>
      <c r="D1355" s="14" t="s">
        <v>1</v>
      </c>
      <c r="E1355" s="14" t="s">
        <v>1</v>
      </c>
      <c r="F1355" s="14" t="s">
        <v>107</v>
      </c>
      <c r="G1355" s="14" t="s">
        <v>437</v>
      </c>
      <c r="H1355" s="14" t="s">
        <v>288</v>
      </c>
      <c r="I1355" s="14" t="s">
        <v>288</v>
      </c>
      <c r="J1355" s="15">
        <v>45441</v>
      </c>
      <c r="K1355" s="14" t="s">
        <v>4312</v>
      </c>
      <c r="L1355" s="16">
        <v>45439.443958333337</v>
      </c>
      <c r="M1355" s="16">
        <v>45439.45820601852</v>
      </c>
      <c r="N1355" s="16"/>
      <c r="O1355" s="14" t="s">
        <v>288</v>
      </c>
      <c r="P1355" s="14" t="s">
        <v>288</v>
      </c>
      <c r="Q1355" s="14" t="s">
        <v>288</v>
      </c>
      <c r="R1355" s="14" t="s">
        <v>288</v>
      </c>
      <c r="S1355" s="14" t="s">
        <v>288</v>
      </c>
      <c r="T1355" s="14" t="s">
        <v>292</v>
      </c>
      <c r="U1355" s="14" t="s">
        <v>14</v>
      </c>
      <c r="V1355" s="14" t="s">
        <v>6</v>
      </c>
      <c r="W1355" s="14" t="s">
        <v>108</v>
      </c>
      <c r="X1355" s="14" t="s">
        <v>1</v>
      </c>
      <c r="Y1355" s="14" t="s">
        <v>1</v>
      </c>
      <c r="Z1355" s="14" t="s">
        <v>107</v>
      </c>
      <c r="AA1355" s="14" t="s">
        <v>7</v>
      </c>
      <c r="AB1355" s="14" t="s">
        <v>4313</v>
      </c>
      <c r="AC1355" s="14" t="s">
        <v>8</v>
      </c>
      <c r="AD1355" s="14" t="s">
        <v>10</v>
      </c>
      <c r="AE1355" s="14" t="s">
        <v>108</v>
      </c>
      <c r="AF1355" s="14" t="s">
        <v>290</v>
      </c>
      <c r="AG1355" s="14" t="s">
        <v>291</v>
      </c>
      <c r="AH1355" s="14" t="s">
        <v>4314</v>
      </c>
      <c r="AI1355">
        <v>41390458</v>
      </c>
      <c r="AJ1355" s="16">
        <v>45439.443958333337</v>
      </c>
      <c r="AK1355">
        <v>1</v>
      </c>
      <c r="AL1355">
        <v>35.42</v>
      </c>
      <c r="AM1355">
        <v>6.38</v>
      </c>
      <c r="AN1355">
        <v>41.8</v>
      </c>
      <c r="AO1355" s="14" t="e">
        <f>VLOOKUP(PaquetesTramos_estados_1[[#This Row],[tienda_stock]],#REF!,2,0)</f>
        <v>#REF!</v>
      </c>
      <c r="AP1355" s="18"/>
      <c r="AQ1355" s="19" t="str">
        <f>IF(PaquetesTramos_estados_1[[#This Row],[estado_paquete]]="Empaquetado","listo",PaquetesTramos_estados_1[[#This Row],[pagado]]+(PaquetesTramos_estados_1[[#This Row],[Lead Time]]-1))</f>
        <v>listo</v>
      </c>
      <c r="AR1355" s="16" t="str">
        <f ca="1">IF(PaquetesTramos_estados_1[[#This Row],[estado_paquete]]="empaquetado","listo",TEXT((DAY(TODAY())-DAY(PaquetesTramos_estados_1[[#This Row],[pagado]])),"dd")&amp;" Dias")</f>
        <v>listo</v>
      </c>
      <c r="AS1355" s="14" t="str">
        <f ca="1">IF(PaquetesTramos_estados_1[[#This Row],[estado_paquete]]="Empaquetado","listo",IF(NOW()&lt;PaquetesTramos_estados_1[[#This Row],[TimeLimite]],"Dentro de Tiempo","Fuera de Tiempo"))</f>
        <v>listo</v>
      </c>
      <c r="AT1355" s="19" t="str">
        <f t="shared" si="21"/>
        <v>10:39</v>
      </c>
    </row>
    <row r="1356" spans="1:46" x14ac:dyDescent="0.25">
      <c r="A1356" s="14" t="s">
        <v>5593</v>
      </c>
      <c r="B1356" s="14" t="s">
        <v>17</v>
      </c>
      <c r="C1356" s="14" t="s">
        <v>122</v>
      </c>
      <c r="D1356" s="14" t="s">
        <v>77</v>
      </c>
      <c r="E1356" s="14" t="s">
        <v>78</v>
      </c>
      <c r="F1356" s="14" t="s">
        <v>227</v>
      </c>
      <c r="G1356" s="14" t="s">
        <v>35</v>
      </c>
      <c r="H1356" s="14" t="s">
        <v>288</v>
      </c>
      <c r="I1356" s="14" t="s">
        <v>288</v>
      </c>
      <c r="J1356" s="15">
        <v>45444</v>
      </c>
      <c r="K1356" s="14" t="s">
        <v>2778</v>
      </c>
      <c r="L1356" s="16">
        <v>45439.625474537039</v>
      </c>
      <c r="M1356" s="16"/>
      <c r="N1356" s="16"/>
      <c r="O1356" s="14" t="s">
        <v>288</v>
      </c>
      <c r="P1356" s="14" t="s">
        <v>288</v>
      </c>
      <c r="Q1356" s="14" t="s">
        <v>288</v>
      </c>
      <c r="R1356" s="14" t="s">
        <v>288</v>
      </c>
      <c r="S1356" s="14" t="s">
        <v>288</v>
      </c>
      <c r="T1356" s="14" t="s">
        <v>17</v>
      </c>
      <c r="U1356" s="14" t="s">
        <v>18</v>
      </c>
      <c r="V1356" s="14" t="s">
        <v>6</v>
      </c>
      <c r="W1356" s="14" t="s">
        <v>122</v>
      </c>
      <c r="X1356" s="14" t="s">
        <v>77</v>
      </c>
      <c r="Y1356" s="14" t="s">
        <v>78</v>
      </c>
      <c r="Z1356" s="14" t="s">
        <v>227</v>
      </c>
      <c r="AA1356" s="14" t="s">
        <v>7</v>
      </c>
      <c r="AB1356" s="14" t="s">
        <v>2779</v>
      </c>
      <c r="AC1356" s="14" t="s">
        <v>8</v>
      </c>
      <c r="AD1356" s="14" t="s">
        <v>32</v>
      </c>
      <c r="AE1356" s="14" t="s">
        <v>5</v>
      </c>
      <c r="AF1356" s="14" t="s">
        <v>290</v>
      </c>
      <c r="AG1356" s="14" t="s">
        <v>291</v>
      </c>
      <c r="AH1356" s="14" t="s">
        <v>2780</v>
      </c>
      <c r="AI1356">
        <v>42591607</v>
      </c>
      <c r="AJ1356" s="16">
        <v>45439.625474537039</v>
      </c>
      <c r="AK1356">
        <v>3</v>
      </c>
      <c r="AL1356">
        <v>277.02999999999997</v>
      </c>
      <c r="AM1356">
        <v>49.87</v>
      </c>
      <c r="AN1356">
        <v>326.89999999999998</v>
      </c>
      <c r="AO1356" s="14" t="e">
        <f>VLOOKUP(PaquetesTramos_estados_1[[#This Row],[tienda_stock]],#REF!,2,0)</f>
        <v>#REF!</v>
      </c>
      <c r="AP1356" s="18"/>
      <c r="AQ1356" s="19">
        <f>IF(PaquetesTramos_estados_1[[#This Row],[estado_paquete]]="Empaquetado","listo",PaquetesTramos_estados_1[[#This Row],[pagado]]+(PaquetesTramos_estados_1[[#This Row],[Lead Time]]-1))</f>
        <v>45438.625474537039</v>
      </c>
      <c r="AR1356" s="16" t="e">
        <f ca="1">IF(PaquetesTramos_estados_1[[#This Row],[estado_paquete]]="empaquetado","listo",TEXT((DAY(TODAY())-DAY(PaquetesTramos_estados_1[[#This Row],[pagado]])),"dd")&amp;" Dias")</f>
        <v>#VALUE!</v>
      </c>
      <c r="AS135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56" s="19" t="str">
        <f t="shared" si="21"/>
        <v>15:00</v>
      </c>
    </row>
    <row r="1357" spans="1:46" x14ac:dyDescent="0.25">
      <c r="A1357" s="14" t="s">
        <v>5050</v>
      </c>
      <c r="B1357" s="14" t="s">
        <v>292</v>
      </c>
      <c r="C1357" s="14" t="s">
        <v>26</v>
      </c>
      <c r="D1357" s="14" t="s">
        <v>1</v>
      </c>
      <c r="E1357" s="14" t="s">
        <v>1</v>
      </c>
      <c r="F1357" s="14" t="s">
        <v>169</v>
      </c>
      <c r="G1357" s="14" t="s">
        <v>332</v>
      </c>
      <c r="H1357" s="14" t="s">
        <v>288</v>
      </c>
      <c r="I1357" s="14" t="s">
        <v>288</v>
      </c>
      <c r="J1357" s="15">
        <v>45441</v>
      </c>
      <c r="K1357" s="14" t="s">
        <v>1708</v>
      </c>
      <c r="L1357" s="16">
        <v>45439.815752314818</v>
      </c>
      <c r="M1357" s="16">
        <v>45439.890023148146</v>
      </c>
      <c r="N1357" s="16"/>
      <c r="O1357" s="14" t="s">
        <v>288</v>
      </c>
      <c r="P1357" s="14" t="s">
        <v>288</v>
      </c>
      <c r="Q1357" s="14" t="s">
        <v>288</v>
      </c>
      <c r="R1357" s="14" t="s">
        <v>288</v>
      </c>
      <c r="S1357" s="14" t="s">
        <v>288</v>
      </c>
      <c r="T1357" s="14" t="s">
        <v>292</v>
      </c>
      <c r="U1357" s="14" t="s">
        <v>161</v>
      </c>
      <c r="V1357" s="14" t="s">
        <v>6</v>
      </c>
      <c r="W1357" s="14" t="s">
        <v>26</v>
      </c>
      <c r="X1357" s="14" t="s">
        <v>1</v>
      </c>
      <c r="Y1357" s="14" t="s">
        <v>1</v>
      </c>
      <c r="Z1357" s="14" t="s">
        <v>169</v>
      </c>
      <c r="AA1357" s="14" t="s">
        <v>7</v>
      </c>
      <c r="AB1357" s="14" t="s">
        <v>1709</v>
      </c>
      <c r="AC1357" s="14" t="s">
        <v>8</v>
      </c>
      <c r="AD1357" s="14" t="s">
        <v>32</v>
      </c>
      <c r="AE1357" s="14" t="s">
        <v>5</v>
      </c>
      <c r="AF1357" s="14" t="s">
        <v>290</v>
      </c>
      <c r="AG1357" s="14" t="s">
        <v>291</v>
      </c>
      <c r="AH1357" s="14" t="s">
        <v>1710</v>
      </c>
      <c r="AI1357">
        <v>70032791</v>
      </c>
      <c r="AJ1357" s="16">
        <v>45439.815752314818</v>
      </c>
      <c r="AK1357">
        <v>3</v>
      </c>
      <c r="AL1357">
        <v>103.04</v>
      </c>
      <c r="AM1357">
        <v>18.559999999999999</v>
      </c>
      <c r="AN1357">
        <v>121.6</v>
      </c>
      <c r="AO1357" s="14" t="e">
        <f>VLOOKUP(PaquetesTramos_estados_1[[#This Row],[tienda_stock]],#REF!,2,0)</f>
        <v>#REF!</v>
      </c>
      <c r="AP1357" s="18"/>
      <c r="AQ1357" s="19" t="str">
        <f>IF(PaquetesTramos_estados_1[[#This Row],[estado_paquete]]="Empaquetado","listo",PaquetesTramos_estados_1[[#This Row],[pagado]]+(PaquetesTramos_estados_1[[#This Row],[Lead Time]]-1))</f>
        <v>listo</v>
      </c>
      <c r="AR1357" s="16" t="str">
        <f ca="1">IF(PaquetesTramos_estados_1[[#This Row],[estado_paquete]]="empaquetado","listo",TEXT((DAY(TODAY())-DAY(PaquetesTramos_estados_1[[#This Row],[pagado]])),"dd")&amp;" Dias")</f>
        <v>listo</v>
      </c>
      <c r="AS1357" s="14" t="str">
        <f ca="1">IF(PaquetesTramos_estados_1[[#This Row],[estado_paquete]]="Empaquetado","listo",IF(NOW()&lt;PaquetesTramos_estados_1[[#This Row],[TimeLimite]],"Dentro de Tiempo","Fuera de Tiempo"))</f>
        <v>listo</v>
      </c>
      <c r="AT1357" s="19" t="str">
        <f t="shared" si="21"/>
        <v>19:34</v>
      </c>
    </row>
    <row r="1358" spans="1:46" x14ac:dyDescent="0.25">
      <c r="A1358" s="14" t="s">
        <v>5595</v>
      </c>
      <c r="B1358" s="14" t="s">
        <v>17</v>
      </c>
      <c r="C1358" s="14" t="s">
        <v>47</v>
      </c>
      <c r="D1358" s="14" t="s">
        <v>1</v>
      </c>
      <c r="E1358" s="14" t="s">
        <v>1</v>
      </c>
      <c r="F1358" s="14" t="s">
        <v>48</v>
      </c>
      <c r="G1358" s="14" t="s">
        <v>399</v>
      </c>
      <c r="H1358" s="14" t="s">
        <v>288</v>
      </c>
      <c r="I1358" s="14" t="s">
        <v>288</v>
      </c>
      <c r="J1358" s="15">
        <v>45441</v>
      </c>
      <c r="K1358" s="14" t="s">
        <v>4840</v>
      </c>
      <c r="L1358" s="16">
        <v>45439.92627314815</v>
      </c>
      <c r="M1358" s="16"/>
      <c r="N1358" s="16"/>
      <c r="O1358" s="14" t="s">
        <v>288</v>
      </c>
      <c r="P1358" s="14" t="s">
        <v>288</v>
      </c>
      <c r="Q1358" s="14" t="s">
        <v>288</v>
      </c>
      <c r="R1358" s="14" t="s">
        <v>288</v>
      </c>
      <c r="S1358" s="14" t="s">
        <v>288</v>
      </c>
      <c r="T1358" s="14" t="s">
        <v>17</v>
      </c>
      <c r="U1358" s="14" t="s">
        <v>149</v>
      </c>
      <c r="V1358" s="14" t="s">
        <v>6</v>
      </c>
      <c r="W1358" s="14" t="s">
        <v>47</v>
      </c>
      <c r="X1358" s="14" t="s">
        <v>1</v>
      </c>
      <c r="Y1358" s="14" t="s">
        <v>1</v>
      </c>
      <c r="Z1358" s="14" t="s">
        <v>48</v>
      </c>
      <c r="AA1358" s="14" t="s">
        <v>7</v>
      </c>
      <c r="AB1358" s="14" t="s">
        <v>4841</v>
      </c>
      <c r="AC1358" s="14" t="s">
        <v>8</v>
      </c>
      <c r="AD1358" s="14" t="s">
        <v>27</v>
      </c>
      <c r="AE1358" s="14" t="s">
        <v>5</v>
      </c>
      <c r="AF1358" s="14" t="s">
        <v>290</v>
      </c>
      <c r="AG1358" s="14" t="s">
        <v>291</v>
      </c>
      <c r="AH1358" s="14" t="s">
        <v>314</v>
      </c>
      <c r="AI1358">
        <v>8828858</v>
      </c>
      <c r="AJ1358" s="16">
        <v>45439.92627314815</v>
      </c>
      <c r="AK1358">
        <v>1</v>
      </c>
      <c r="AL1358">
        <v>43.9</v>
      </c>
      <c r="AM1358">
        <v>7.9</v>
      </c>
      <c r="AN1358">
        <v>51.8</v>
      </c>
      <c r="AO1358" s="14" t="e">
        <f>VLOOKUP(PaquetesTramos_estados_1[[#This Row],[tienda_stock]],#REF!,2,0)</f>
        <v>#REF!</v>
      </c>
      <c r="AP1358" s="18"/>
      <c r="AQ1358" s="19">
        <f>IF(PaquetesTramos_estados_1[[#This Row],[estado_paquete]]="Empaquetado","listo",PaquetesTramos_estados_1[[#This Row],[pagado]]+(PaquetesTramos_estados_1[[#This Row],[Lead Time]]-1))</f>
        <v>45438.92627314815</v>
      </c>
      <c r="AR1358" s="16" t="e">
        <f ca="1">IF(PaquetesTramos_estados_1[[#This Row],[estado_paquete]]="empaquetado","listo",TEXT((DAY(TODAY())-DAY(PaquetesTramos_estados_1[[#This Row],[pagado]])),"dd")&amp;" Dias")</f>
        <v>#VALUE!</v>
      </c>
      <c r="AS13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58" s="19" t="str">
        <f t="shared" si="21"/>
        <v>22:13</v>
      </c>
    </row>
    <row r="1359" spans="1:46" x14ac:dyDescent="0.25">
      <c r="A1359" s="14" t="s">
        <v>5582</v>
      </c>
      <c r="B1359" s="14" t="s">
        <v>17</v>
      </c>
      <c r="C1359" s="14" t="s">
        <v>288</v>
      </c>
      <c r="D1359" s="14" t="s">
        <v>133</v>
      </c>
      <c r="E1359" s="14" t="s">
        <v>134</v>
      </c>
      <c r="F1359" s="14" t="s">
        <v>134</v>
      </c>
      <c r="G1359" s="14" t="s">
        <v>30</v>
      </c>
      <c r="H1359" s="14" t="s">
        <v>288</v>
      </c>
      <c r="I1359" s="14" t="s">
        <v>288</v>
      </c>
      <c r="J1359" s="15">
        <v>45442</v>
      </c>
      <c r="K1359" s="14" t="s">
        <v>4595</v>
      </c>
      <c r="L1359" s="16">
        <v>45439.529062499998</v>
      </c>
      <c r="M1359" s="16"/>
      <c r="N1359" s="16"/>
      <c r="O1359" s="14" t="s">
        <v>288</v>
      </c>
      <c r="P1359" s="14" t="s">
        <v>288</v>
      </c>
      <c r="Q1359" s="14" t="s">
        <v>288</v>
      </c>
      <c r="R1359" s="14" t="s">
        <v>288</v>
      </c>
      <c r="S1359" s="14" t="s">
        <v>288</v>
      </c>
      <c r="T1359" s="14" t="s">
        <v>17</v>
      </c>
      <c r="U1359" s="14" t="s">
        <v>18</v>
      </c>
      <c r="V1359" s="14" t="s">
        <v>87</v>
      </c>
      <c r="W1359" s="14" t="s">
        <v>288</v>
      </c>
      <c r="X1359" s="14" t="s">
        <v>288</v>
      </c>
      <c r="Y1359" s="14" t="s">
        <v>288</v>
      </c>
      <c r="Z1359" s="14" t="s">
        <v>288</v>
      </c>
      <c r="AA1359" s="14" t="s">
        <v>7</v>
      </c>
      <c r="AB1359" s="14" t="s">
        <v>4596</v>
      </c>
      <c r="AC1359" s="14" t="s">
        <v>8</v>
      </c>
      <c r="AD1359" s="14" t="s">
        <v>88</v>
      </c>
      <c r="AE1359" s="14" t="s">
        <v>5</v>
      </c>
      <c r="AF1359" s="14" t="s">
        <v>290</v>
      </c>
      <c r="AG1359" s="14" t="s">
        <v>291</v>
      </c>
      <c r="AH1359" s="14" t="s">
        <v>4597</v>
      </c>
      <c r="AI1359">
        <v>76314157</v>
      </c>
      <c r="AJ1359" s="16">
        <v>45439.529062499998</v>
      </c>
      <c r="AK1359">
        <v>1</v>
      </c>
      <c r="AL1359">
        <v>73.98</v>
      </c>
      <c r="AM1359">
        <v>13.32</v>
      </c>
      <c r="AN1359">
        <v>87.3</v>
      </c>
      <c r="AO1359" s="14" t="e">
        <f>VLOOKUP(PaquetesTramos_estados_1[[#This Row],[tienda_stock]],#REF!,2,0)</f>
        <v>#REF!</v>
      </c>
      <c r="AP1359" s="18"/>
      <c r="AQ1359" s="19">
        <f>IF(PaquetesTramos_estados_1[[#This Row],[estado_paquete]]="Empaquetado","listo",PaquetesTramos_estados_1[[#This Row],[pagado]]+(PaquetesTramos_estados_1[[#This Row],[Lead Time]]-1))</f>
        <v>45438.529062499998</v>
      </c>
      <c r="AR1359" s="16" t="e">
        <f ca="1">IF(PaquetesTramos_estados_1[[#This Row],[estado_paquete]]="empaquetado","listo",TEXT((DAY(TODAY())-DAY(PaquetesTramos_estados_1[[#This Row],[pagado]])),"dd")&amp;" Dias")</f>
        <v>#VALUE!</v>
      </c>
      <c r="AS135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59" s="19" t="str">
        <f t="shared" si="21"/>
        <v>12:41</v>
      </c>
    </row>
    <row r="1360" spans="1:46" x14ac:dyDescent="0.25">
      <c r="A1360" s="14" t="s">
        <v>5584</v>
      </c>
      <c r="B1360" s="14" t="s">
        <v>292</v>
      </c>
      <c r="C1360" s="14" t="s">
        <v>38</v>
      </c>
      <c r="D1360" s="14" t="s">
        <v>1</v>
      </c>
      <c r="E1360" s="14" t="s">
        <v>1</v>
      </c>
      <c r="F1360" s="14" t="s">
        <v>1</v>
      </c>
      <c r="G1360" s="14" t="s">
        <v>332</v>
      </c>
      <c r="H1360" s="14" t="s">
        <v>288</v>
      </c>
      <c r="I1360" s="14" t="s">
        <v>288</v>
      </c>
      <c r="J1360" s="15">
        <v>45441</v>
      </c>
      <c r="K1360" s="14" t="s">
        <v>4660</v>
      </c>
      <c r="L1360" s="16">
        <v>45439.616377314815</v>
      </c>
      <c r="M1360" s="16">
        <v>45439.883437500001</v>
      </c>
      <c r="N1360" s="16"/>
      <c r="O1360" s="14" t="s">
        <v>288</v>
      </c>
      <c r="P1360" s="14" t="s">
        <v>288</v>
      </c>
      <c r="Q1360" s="14" t="s">
        <v>288</v>
      </c>
      <c r="R1360" s="14" t="s">
        <v>288</v>
      </c>
      <c r="S1360" s="14" t="s">
        <v>288</v>
      </c>
      <c r="T1360" s="14" t="s">
        <v>292</v>
      </c>
      <c r="U1360" s="14" t="s">
        <v>161</v>
      </c>
      <c r="V1360" s="14" t="s">
        <v>6</v>
      </c>
      <c r="W1360" s="14" t="s">
        <v>38</v>
      </c>
      <c r="X1360" s="14" t="s">
        <v>1</v>
      </c>
      <c r="Y1360" s="14" t="s">
        <v>1</v>
      </c>
      <c r="Z1360" s="14" t="s">
        <v>1</v>
      </c>
      <c r="AA1360" s="14" t="s">
        <v>7</v>
      </c>
      <c r="AB1360" s="14" t="s">
        <v>4661</v>
      </c>
      <c r="AC1360" s="14" t="s">
        <v>8</v>
      </c>
      <c r="AD1360" s="14" t="s">
        <v>10</v>
      </c>
      <c r="AE1360" s="14" t="s">
        <v>38</v>
      </c>
      <c r="AF1360" s="14" t="s">
        <v>290</v>
      </c>
      <c r="AG1360" s="14" t="s">
        <v>291</v>
      </c>
      <c r="AH1360" s="14" t="s">
        <v>4662</v>
      </c>
      <c r="AI1360">
        <v>9888290</v>
      </c>
      <c r="AJ1360" s="16">
        <v>45439.616377314815</v>
      </c>
      <c r="AK1360">
        <v>1</v>
      </c>
      <c r="AL1360">
        <v>69.319999999999993</v>
      </c>
      <c r="AM1360">
        <v>12.48</v>
      </c>
      <c r="AN1360">
        <v>81.8</v>
      </c>
      <c r="AO1360" s="14" t="e">
        <f>VLOOKUP(PaquetesTramos_estados_1[[#This Row],[tienda_stock]],#REF!,2,0)</f>
        <v>#REF!</v>
      </c>
      <c r="AP1360" s="18"/>
      <c r="AQ1360" s="19" t="str">
        <f>IF(PaquetesTramos_estados_1[[#This Row],[estado_paquete]]="Empaquetado","listo",PaquetesTramos_estados_1[[#This Row],[pagado]]+(PaquetesTramos_estados_1[[#This Row],[Lead Time]]-1))</f>
        <v>listo</v>
      </c>
      <c r="AR1360" s="16" t="str">
        <f ca="1">IF(PaquetesTramos_estados_1[[#This Row],[estado_paquete]]="empaquetado","listo",TEXT((DAY(TODAY())-DAY(PaquetesTramos_estados_1[[#This Row],[pagado]])),"dd")&amp;" Dias")</f>
        <v>listo</v>
      </c>
      <c r="AS1360" s="14" t="str">
        <f ca="1">IF(PaquetesTramos_estados_1[[#This Row],[estado_paquete]]="Empaquetado","listo",IF(NOW()&lt;PaquetesTramos_estados_1[[#This Row],[TimeLimite]],"Dentro de Tiempo","Fuera de Tiempo"))</f>
        <v>listo</v>
      </c>
      <c r="AT1360" s="19" t="str">
        <f t="shared" si="21"/>
        <v>14:47</v>
      </c>
    </row>
    <row r="1361" spans="1:46" x14ac:dyDescent="0.25">
      <c r="A1361" s="14" t="s">
        <v>5596</v>
      </c>
      <c r="B1361" s="14" t="s">
        <v>17</v>
      </c>
      <c r="C1361" s="14" t="s">
        <v>21</v>
      </c>
      <c r="D1361" s="14" t="s">
        <v>1</v>
      </c>
      <c r="E1361" s="14" t="s">
        <v>1</v>
      </c>
      <c r="F1361" s="14" t="s">
        <v>113</v>
      </c>
      <c r="G1361" s="14" t="s">
        <v>399</v>
      </c>
      <c r="H1361" s="14" t="s">
        <v>288</v>
      </c>
      <c r="I1361" s="14" t="s">
        <v>288</v>
      </c>
      <c r="J1361" s="15">
        <v>45440</v>
      </c>
      <c r="K1361" s="14" t="s">
        <v>1732</v>
      </c>
      <c r="L1361" s="16">
        <v>45439.956099537034</v>
      </c>
      <c r="M1361" s="16"/>
      <c r="N1361" s="16"/>
      <c r="O1361" s="14" t="s">
        <v>288</v>
      </c>
      <c r="P1361" s="14" t="s">
        <v>288</v>
      </c>
      <c r="Q1361" s="14" t="s">
        <v>288</v>
      </c>
      <c r="R1361" s="14" t="s">
        <v>288</v>
      </c>
      <c r="S1361" s="14" t="s">
        <v>288</v>
      </c>
      <c r="T1361" s="14" t="s">
        <v>17</v>
      </c>
      <c r="U1361" s="14" t="s">
        <v>99</v>
      </c>
      <c r="V1361" s="14" t="s">
        <v>6</v>
      </c>
      <c r="W1361" s="14" t="s">
        <v>21</v>
      </c>
      <c r="X1361" s="14" t="s">
        <v>1</v>
      </c>
      <c r="Y1361" s="14" t="s">
        <v>1</v>
      </c>
      <c r="Z1361" s="14" t="s">
        <v>113</v>
      </c>
      <c r="AA1361" s="14" t="s">
        <v>56</v>
      </c>
      <c r="AB1361" s="14" t="s">
        <v>1733</v>
      </c>
      <c r="AC1361" s="14" t="s">
        <v>8</v>
      </c>
      <c r="AD1361" s="14" t="s">
        <v>27</v>
      </c>
      <c r="AE1361" s="14" t="s">
        <v>5</v>
      </c>
      <c r="AF1361" s="14" t="s">
        <v>290</v>
      </c>
      <c r="AG1361" s="14" t="s">
        <v>291</v>
      </c>
      <c r="AH1361" s="14" t="s">
        <v>1734</v>
      </c>
      <c r="AI1361">
        <v>73615458</v>
      </c>
      <c r="AJ1361" s="16">
        <v>45439.956099537034</v>
      </c>
      <c r="AK1361">
        <v>5</v>
      </c>
      <c r="AL1361">
        <v>253.65</v>
      </c>
      <c r="AM1361">
        <v>45.65</v>
      </c>
      <c r="AN1361">
        <v>299.3</v>
      </c>
      <c r="AO1361" s="14" t="e">
        <f>VLOOKUP(PaquetesTramos_estados_1[[#This Row],[tienda_stock]],#REF!,2,0)</f>
        <v>#REF!</v>
      </c>
      <c r="AP1361" s="18"/>
      <c r="AQ1361" s="19">
        <f>IF(PaquetesTramos_estados_1[[#This Row],[estado_paquete]]="Empaquetado","listo",PaquetesTramos_estados_1[[#This Row],[pagado]]+(PaquetesTramos_estados_1[[#This Row],[Lead Time]]-1))</f>
        <v>45438.956099537034</v>
      </c>
      <c r="AR1361" s="16" t="e">
        <f ca="1">IF(PaquetesTramos_estados_1[[#This Row],[estado_paquete]]="empaquetado","listo",TEXT((DAY(TODAY())-DAY(PaquetesTramos_estados_1[[#This Row],[pagado]])),"dd")&amp;" Dias")</f>
        <v>#VALUE!</v>
      </c>
      <c r="AS13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1" s="19" t="str">
        <f t="shared" si="21"/>
        <v>22:56</v>
      </c>
    </row>
    <row r="1362" spans="1:46" x14ac:dyDescent="0.25">
      <c r="A1362" s="14" t="s">
        <v>5053</v>
      </c>
      <c r="B1362" s="14" t="s">
        <v>17</v>
      </c>
      <c r="C1362" s="14" t="s">
        <v>288</v>
      </c>
      <c r="D1362" s="14" t="s">
        <v>46</v>
      </c>
      <c r="E1362" s="14" t="s">
        <v>688</v>
      </c>
      <c r="F1362" s="14" t="s">
        <v>5054</v>
      </c>
      <c r="G1362" s="14" t="s">
        <v>30</v>
      </c>
      <c r="H1362" s="14" t="s">
        <v>288</v>
      </c>
      <c r="I1362" s="14" t="s">
        <v>288</v>
      </c>
      <c r="J1362" s="15">
        <v>45442</v>
      </c>
      <c r="K1362" s="14" t="s">
        <v>712</v>
      </c>
      <c r="L1362" s="16">
        <v>45439.743460648147</v>
      </c>
      <c r="M1362" s="16"/>
      <c r="N1362" s="16"/>
      <c r="O1362" s="14" t="s">
        <v>288</v>
      </c>
      <c r="P1362" s="14" t="s">
        <v>288</v>
      </c>
      <c r="Q1362" s="14" t="s">
        <v>288</v>
      </c>
      <c r="R1362" s="14" t="s">
        <v>288</v>
      </c>
      <c r="S1362" s="14" t="s">
        <v>288</v>
      </c>
      <c r="T1362" s="14" t="s">
        <v>17</v>
      </c>
      <c r="U1362" s="14" t="s">
        <v>75</v>
      </c>
      <c r="V1362" s="14" t="s">
        <v>87</v>
      </c>
      <c r="W1362" s="14" t="s">
        <v>288</v>
      </c>
      <c r="X1362" s="14" t="s">
        <v>288</v>
      </c>
      <c r="Y1362" s="14" t="s">
        <v>288</v>
      </c>
      <c r="Z1362" s="14" t="s">
        <v>288</v>
      </c>
      <c r="AA1362" s="14" t="s">
        <v>7</v>
      </c>
      <c r="AB1362" s="14" t="s">
        <v>713</v>
      </c>
      <c r="AC1362" s="14" t="s">
        <v>8</v>
      </c>
      <c r="AD1362" s="14" t="s">
        <v>88</v>
      </c>
      <c r="AE1362" s="14" t="s">
        <v>5</v>
      </c>
      <c r="AF1362" s="14" t="s">
        <v>290</v>
      </c>
      <c r="AG1362" s="14" t="s">
        <v>291</v>
      </c>
      <c r="AH1362" s="14" t="s">
        <v>714</v>
      </c>
      <c r="AI1362">
        <v>76309788</v>
      </c>
      <c r="AJ1362" s="16">
        <v>45439.743460648147</v>
      </c>
      <c r="AK1362">
        <v>1</v>
      </c>
      <c r="AL1362">
        <v>42.2</v>
      </c>
      <c r="AM1362">
        <v>7.6</v>
      </c>
      <c r="AN1362">
        <v>49.8</v>
      </c>
      <c r="AO1362" s="14" t="e">
        <f>VLOOKUP(PaquetesTramos_estados_1[[#This Row],[tienda_stock]],#REF!,2,0)</f>
        <v>#REF!</v>
      </c>
      <c r="AP1362" s="18"/>
      <c r="AQ1362" s="19">
        <f>IF(PaquetesTramos_estados_1[[#This Row],[estado_paquete]]="Empaquetado","listo",PaquetesTramos_estados_1[[#This Row],[pagado]]+(PaquetesTramos_estados_1[[#This Row],[Lead Time]]-1))</f>
        <v>45438.743460648147</v>
      </c>
      <c r="AR1362" s="16" t="e">
        <f ca="1">IF(PaquetesTramos_estados_1[[#This Row],[estado_paquete]]="empaquetado","listo",TEXT((DAY(TODAY())-DAY(PaquetesTramos_estados_1[[#This Row],[pagado]])),"dd")&amp;" Dias")</f>
        <v>#VALUE!</v>
      </c>
      <c r="AS13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2" s="19" t="str">
        <f t="shared" si="21"/>
        <v>17:50</v>
      </c>
    </row>
    <row r="1363" spans="1:46" x14ac:dyDescent="0.25">
      <c r="A1363" s="14" t="s">
        <v>5585</v>
      </c>
      <c r="B1363" s="14" t="s">
        <v>17</v>
      </c>
      <c r="C1363" s="14" t="s">
        <v>52</v>
      </c>
      <c r="D1363" s="14" t="s">
        <v>53</v>
      </c>
      <c r="E1363" s="14" t="s">
        <v>54</v>
      </c>
      <c r="F1363" s="14" t="s">
        <v>55</v>
      </c>
      <c r="G1363" s="14" t="s">
        <v>35</v>
      </c>
      <c r="H1363" s="14" t="s">
        <v>288</v>
      </c>
      <c r="I1363" s="14" t="s">
        <v>288</v>
      </c>
      <c r="J1363" s="15">
        <v>45444</v>
      </c>
      <c r="K1363" s="14" t="s">
        <v>2376</v>
      </c>
      <c r="L1363" s="16">
        <v>45439.736805555556</v>
      </c>
      <c r="M1363" s="16"/>
      <c r="N1363" s="16"/>
      <c r="O1363" s="14" t="s">
        <v>288</v>
      </c>
      <c r="P1363" s="14" t="s">
        <v>288</v>
      </c>
      <c r="Q1363" s="14" t="s">
        <v>288</v>
      </c>
      <c r="R1363" s="14" t="s">
        <v>288</v>
      </c>
      <c r="S1363" s="14" t="s">
        <v>288</v>
      </c>
      <c r="T1363" s="14" t="s">
        <v>17</v>
      </c>
      <c r="U1363" s="14" t="s">
        <v>18</v>
      </c>
      <c r="V1363" s="14" t="s">
        <v>6</v>
      </c>
      <c r="W1363" s="14" t="s">
        <v>52</v>
      </c>
      <c r="X1363" s="14" t="s">
        <v>53</v>
      </c>
      <c r="Y1363" s="14" t="s">
        <v>54</v>
      </c>
      <c r="Z1363" s="14" t="s">
        <v>55</v>
      </c>
      <c r="AA1363" s="14" t="s">
        <v>7</v>
      </c>
      <c r="AB1363" s="14" t="s">
        <v>2377</v>
      </c>
      <c r="AC1363" s="14" t="s">
        <v>8</v>
      </c>
      <c r="AD1363" s="14" t="s">
        <v>10</v>
      </c>
      <c r="AE1363" s="14" t="s">
        <v>52</v>
      </c>
      <c r="AF1363" s="14" t="s">
        <v>290</v>
      </c>
      <c r="AG1363" s="14" t="s">
        <v>291</v>
      </c>
      <c r="AH1363" s="14" t="s">
        <v>2378</v>
      </c>
      <c r="AI1363">
        <v>74702951</v>
      </c>
      <c r="AJ1363" s="16">
        <v>45439.736805555556</v>
      </c>
      <c r="AK1363">
        <v>1</v>
      </c>
      <c r="AL1363">
        <v>162.79</v>
      </c>
      <c r="AM1363">
        <v>29.31</v>
      </c>
      <c r="AN1363">
        <v>192.1</v>
      </c>
      <c r="AO1363" s="14" t="e">
        <f>VLOOKUP(PaquetesTramos_estados_1[[#This Row],[tienda_stock]],#REF!,2,0)</f>
        <v>#REF!</v>
      </c>
      <c r="AP1363" s="18"/>
      <c r="AQ1363" s="19">
        <f>IF(PaquetesTramos_estados_1[[#This Row],[estado_paquete]]="Empaquetado","listo",PaquetesTramos_estados_1[[#This Row],[pagado]]+(PaquetesTramos_estados_1[[#This Row],[Lead Time]]-1))</f>
        <v>45438.736805555556</v>
      </c>
      <c r="AR1363" s="16" t="e">
        <f ca="1">IF(PaquetesTramos_estados_1[[#This Row],[estado_paquete]]="empaquetado","listo",TEXT((DAY(TODAY())-DAY(PaquetesTramos_estados_1[[#This Row],[pagado]])),"dd")&amp;" Dias")</f>
        <v>#VALUE!</v>
      </c>
      <c r="AS136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3" s="19" t="str">
        <f t="shared" si="21"/>
        <v>17:41</v>
      </c>
    </row>
    <row r="1364" spans="1:46" x14ac:dyDescent="0.25">
      <c r="A1364" s="14" t="s">
        <v>5586</v>
      </c>
      <c r="B1364" s="14" t="s">
        <v>17</v>
      </c>
      <c r="C1364" s="14" t="s">
        <v>45</v>
      </c>
      <c r="D1364" s="14" t="s">
        <v>46</v>
      </c>
      <c r="E1364" s="14" t="s">
        <v>46</v>
      </c>
      <c r="F1364" s="14" t="s">
        <v>46</v>
      </c>
      <c r="G1364" s="14" t="s">
        <v>35</v>
      </c>
      <c r="H1364" s="14" t="s">
        <v>288</v>
      </c>
      <c r="I1364" s="14" t="s">
        <v>288</v>
      </c>
      <c r="J1364" s="15">
        <v>45442</v>
      </c>
      <c r="K1364" s="14" t="s">
        <v>946</v>
      </c>
      <c r="L1364" s="16">
        <v>45439.632361111115</v>
      </c>
      <c r="M1364" s="16"/>
      <c r="N1364" s="16"/>
      <c r="O1364" s="14" t="s">
        <v>288</v>
      </c>
      <c r="P1364" s="14" t="s">
        <v>288</v>
      </c>
      <c r="Q1364" s="14" t="s">
        <v>288</v>
      </c>
      <c r="R1364" s="14" t="s">
        <v>288</v>
      </c>
      <c r="S1364" s="14" t="s">
        <v>288</v>
      </c>
      <c r="T1364" s="14" t="s">
        <v>17</v>
      </c>
      <c r="U1364" s="14" t="s">
        <v>75</v>
      </c>
      <c r="V1364" s="14" t="s">
        <v>6</v>
      </c>
      <c r="W1364" s="14" t="s">
        <v>45</v>
      </c>
      <c r="X1364" s="14" t="s">
        <v>46</v>
      </c>
      <c r="Y1364" s="14" t="s">
        <v>46</v>
      </c>
      <c r="Z1364" s="14" t="s">
        <v>46</v>
      </c>
      <c r="AA1364" s="14" t="s">
        <v>56</v>
      </c>
      <c r="AB1364" s="14" t="s">
        <v>947</v>
      </c>
      <c r="AC1364" s="14" t="s">
        <v>8</v>
      </c>
      <c r="AD1364" s="14" t="s">
        <v>32</v>
      </c>
      <c r="AE1364" s="14" t="s">
        <v>5</v>
      </c>
      <c r="AF1364" s="14" t="s">
        <v>290</v>
      </c>
      <c r="AG1364" s="14" t="s">
        <v>291</v>
      </c>
      <c r="AH1364" s="14" t="s">
        <v>948</v>
      </c>
      <c r="AI1364">
        <v>44337190</v>
      </c>
      <c r="AJ1364" s="16">
        <v>45439.632361111115</v>
      </c>
      <c r="AK1364">
        <v>6</v>
      </c>
      <c r="AL1364">
        <v>228.12</v>
      </c>
      <c r="AM1364">
        <v>41.08</v>
      </c>
      <c r="AN1364">
        <v>269.2</v>
      </c>
      <c r="AO1364" s="14" t="e">
        <f>VLOOKUP(PaquetesTramos_estados_1[[#This Row],[tienda_stock]],#REF!,2,0)</f>
        <v>#REF!</v>
      </c>
      <c r="AP1364" s="18"/>
      <c r="AQ1364" s="19">
        <f>IF(PaquetesTramos_estados_1[[#This Row],[estado_paquete]]="Empaquetado","listo",PaquetesTramos_estados_1[[#This Row],[pagado]]+(PaquetesTramos_estados_1[[#This Row],[Lead Time]]-1))</f>
        <v>45438.632361111115</v>
      </c>
      <c r="AR1364" s="16" t="e">
        <f ca="1">IF(PaquetesTramos_estados_1[[#This Row],[estado_paquete]]="empaquetado","listo",TEXT((DAY(TODAY())-DAY(PaquetesTramos_estados_1[[#This Row],[pagado]])),"dd")&amp;" Dias")</f>
        <v>#VALUE!</v>
      </c>
      <c r="AS13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4" s="19" t="str">
        <f t="shared" si="21"/>
        <v>15:10</v>
      </c>
    </row>
    <row r="1365" spans="1:46" x14ac:dyDescent="0.25">
      <c r="A1365" s="14" t="s">
        <v>5055</v>
      </c>
      <c r="B1365" s="14" t="s">
        <v>17</v>
      </c>
      <c r="C1365" s="14" t="s">
        <v>288</v>
      </c>
      <c r="D1365" s="14" t="s">
        <v>105</v>
      </c>
      <c r="E1365" s="14" t="s">
        <v>105</v>
      </c>
      <c r="F1365" s="14" t="s">
        <v>105</v>
      </c>
      <c r="G1365" s="14" t="s">
        <v>30</v>
      </c>
      <c r="H1365" s="14" t="s">
        <v>288</v>
      </c>
      <c r="I1365" s="14" t="s">
        <v>288</v>
      </c>
      <c r="J1365" s="15">
        <v>45441</v>
      </c>
      <c r="K1365" s="14" t="s">
        <v>2256</v>
      </c>
      <c r="L1365" s="16">
        <v>45439.789282407408</v>
      </c>
      <c r="M1365" s="16"/>
      <c r="N1365" s="16"/>
      <c r="O1365" s="14" t="s">
        <v>288</v>
      </c>
      <c r="P1365" s="14" t="s">
        <v>288</v>
      </c>
      <c r="Q1365" s="14" t="s">
        <v>288</v>
      </c>
      <c r="R1365" s="14" t="s">
        <v>288</v>
      </c>
      <c r="S1365" s="14" t="s">
        <v>288</v>
      </c>
      <c r="T1365" s="14" t="s">
        <v>17</v>
      </c>
      <c r="U1365" s="14" t="s">
        <v>18</v>
      </c>
      <c r="V1365" s="14" t="s">
        <v>87</v>
      </c>
      <c r="W1365" s="14" t="s">
        <v>288</v>
      </c>
      <c r="X1365" s="14" t="s">
        <v>288</v>
      </c>
      <c r="Y1365" s="14" t="s">
        <v>288</v>
      </c>
      <c r="Z1365" s="14" t="s">
        <v>288</v>
      </c>
      <c r="AA1365" s="14" t="s">
        <v>7</v>
      </c>
      <c r="AB1365" s="14" t="s">
        <v>2257</v>
      </c>
      <c r="AC1365" s="14" t="s">
        <v>8</v>
      </c>
      <c r="AD1365" s="14" t="s">
        <v>27</v>
      </c>
      <c r="AE1365" s="14" t="s">
        <v>5</v>
      </c>
      <c r="AF1365" s="14" t="s">
        <v>290</v>
      </c>
      <c r="AG1365" s="14" t="s">
        <v>291</v>
      </c>
      <c r="AH1365" s="14" t="s">
        <v>2258</v>
      </c>
      <c r="AI1365">
        <v>71853054</v>
      </c>
      <c r="AJ1365" s="16">
        <v>45439.789282407408</v>
      </c>
      <c r="AK1365">
        <v>1</v>
      </c>
      <c r="AL1365">
        <v>253.31</v>
      </c>
      <c r="AM1365">
        <v>45.59</v>
      </c>
      <c r="AN1365">
        <v>298.89999999999998</v>
      </c>
      <c r="AO1365" s="14" t="e">
        <f>VLOOKUP(PaquetesTramos_estados_1[[#This Row],[tienda_stock]],#REF!,2,0)</f>
        <v>#REF!</v>
      </c>
      <c r="AP1365" s="18"/>
      <c r="AQ1365" s="19">
        <f>IF(PaquetesTramos_estados_1[[#This Row],[estado_paquete]]="Empaquetado","listo",PaquetesTramos_estados_1[[#This Row],[pagado]]+(PaquetesTramos_estados_1[[#This Row],[Lead Time]]-1))</f>
        <v>45438.789282407408</v>
      </c>
      <c r="AR1365" s="16" t="e">
        <f ca="1">IF(PaquetesTramos_estados_1[[#This Row],[estado_paquete]]="empaquetado","listo",TEXT((DAY(TODAY())-DAY(PaquetesTramos_estados_1[[#This Row],[pagado]])),"dd")&amp;" Dias")</f>
        <v>#VALUE!</v>
      </c>
      <c r="AS13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5" s="19" t="str">
        <f t="shared" si="21"/>
        <v>18:56</v>
      </c>
    </row>
    <row r="1366" spans="1:46" x14ac:dyDescent="0.25">
      <c r="A1366" s="14" t="s">
        <v>5589</v>
      </c>
      <c r="B1366" s="14" t="s">
        <v>292</v>
      </c>
      <c r="C1366" s="14" t="s">
        <v>38</v>
      </c>
      <c r="D1366" s="14" t="s">
        <v>1</v>
      </c>
      <c r="E1366" s="14" t="s">
        <v>1</v>
      </c>
      <c r="F1366" s="14" t="s">
        <v>1</v>
      </c>
      <c r="G1366" s="14" t="s">
        <v>332</v>
      </c>
      <c r="H1366" s="14" t="s">
        <v>288</v>
      </c>
      <c r="I1366" s="14" t="s">
        <v>288</v>
      </c>
      <c r="J1366" s="15">
        <v>45441</v>
      </c>
      <c r="K1366" s="14" t="s">
        <v>375</v>
      </c>
      <c r="L1366" s="16">
        <v>45439.830277777779</v>
      </c>
      <c r="M1366" s="16">
        <v>45439.927743055552</v>
      </c>
      <c r="N1366" s="16"/>
      <c r="O1366" s="14" t="s">
        <v>288</v>
      </c>
      <c r="P1366" s="14" t="s">
        <v>288</v>
      </c>
      <c r="Q1366" s="14" t="s">
        <v>288</v>
      </c>
      <c r="R1366" s="14" t="s">
        <v>288</v>
      </c>
      <c r="S1366" s="14" t="s">
        <v>288</v>
      </c>
      <c r="T1366" s="14" t="s">
        <v>292</v>
      </c>
      <c r="U1366" s="14" t="s">
        <v>161</v>
      </c>
      <c r="V1366" s="14" t="s">
        <v>6</v>
      </c>
      <c r="W1366" s="14" t="s">
        <v>38</v>
      </c>
      <c r="X1366" s="14" t="s">
        <v>1</v>
      </c>
      <c r="Y1366" s="14" t="s">
        <v>1</v>
      </c>
      <c r="Z1366" s="14" t="s">
        <v>1</v>
      </c>
      <c r="AA1366" s="14" t="s">
        <v>7</v>
      </c>
      <c r="AB1366" s="14" t="s">
        <v>376</v>
      </c>
      <c r="AC1366" s="14" t="s">
        <v>8</v>
      </c>
      <c r="AD1366" s="14" t="s">
        <v>27</v>
      </c>
      <c r="AE1366" s="14" t="s">
        <v>5</v>
      </c>
      <c r="AF1366" s="14" t="s">
        <v>290</v>
      </c>
      <c r="AG1366" s="14" t="s">
        <v>291</v>
      </c>
      <c r="AH1366" s="14" t="s">
        <v>377</v>
      </c>
      <c r="AI1366">
        <v>77057528</v>
      </c>
      <c r="AJ1366" s="16">
        <v>45439.830277777779</v>
      </c>
      <c r="AK1366">
        <v>1</v>
      </c>
      <c r="AL1366">
        <v>86.27</v>
      </c>
      <c r="AM1366">
        <v>15.53</v>
      </c>
      <c r="AN1366">
        <v>101.8</v>
      </c>
      <c r="AO1366" s="14" t="e">
        <f>VLOOKUP(PaquetesTramos_estados_1[[#This Row],[tienda_stock]],#REF!,2,0)</f>
        <v>#REF!</v>
      </c>
      <c r="AP1366" s="18"/>
      <c r="AQ1366" s="19" t="str">
        <f>IF(PaquetesTramos_estados_1[[#This Row],[estado_paquete]]="Empaquetado","listo",PaquetesTramos_estados_1[[#This Row],[pagado]]+(PaquetesTramos_estados_1[[#This Row],[Lead Time]]-1))</f>
        <v>listo</v>
      </c>
      <c r="AR1366" s="16" t="str">
        <f ca="1">IF(PaquetesTramos_estados_1[[#This Row],[estado_paquete]]="empaquetado","listo",TEXT((DAY(TODAY())-DAY(PaquetesTramos_estados_1[[#This Row],[pagado]])),"dd")&amp;" Dias")</f>
        <v>listo</v>
      </c>
      <c r="AS1366" s="14" t="str">
        <f ca="1">IF(PaquetesTramos_estados_1[[#This Row],[estado_paquete]]="Empaquetado","listo",IF(NOW()&lt;PaquetesTramos_estados_1[[#This Row],[TimeLimite]],"Dentro de Tiempo","Fuera de Tiempo"))</f>
        <v>listo</v>
      </c>
      <c r="AT1366" s="19" t="str">
        <f t="shared" si="21"/>
        <v>19:55</v>
      </c>
    </row>
    <row r="1367" spans="1:46" x14ac:dyDescent="0.25">
      <c r="A1367" s="14" t="s">
        <v>5590</v>
      </c>
      <c r="B1367" s="14" t="s">
        <v>17</v>
      </c>
      <c r="C1367" s="14" t="s">
        <v>61</v>
      </c>
      <c r="D1367" s="14" t="s">
        <v>1</v>
      </c>
      <c r="E1367" s="14" t="s">
        <v>1</v>
      </c>
      <c r="F1367" s="14" t="s">
        <v>62</v>
      </c>
      <c r="G1367" s="14" t="s">
        <v>399</v>
      </c>
      <c r="H1367" s="14" t="s">
        <v>288</v>
      </c>
      <c r="I1367" s="14" t="s">
        <v>288</v>
      </c>
      <c r="J1367" s="15">
        <v>45442</v>
      </c>
      <c r="K1367" s="14" t="s">
        <v>2106</v>
      </c>
      <c r="L1367" s="16">
        <v>45440.180289351854</v>
      </c>
      <c r="M1367" s="16"/>
      <c r="N1367" s="16"/>
      <c r="O1367" s="14" t="s">
        <v>288</v>
      </c>
      <c r="P1367" s="14" t="s">
        <v>288</v>
      </c>
      <c r="Q1367" s="14" t="s">
        <v>288</v>
      </c>
      <c r="R1367" s="14" t="s">
        <v>288</v>
      </c>
      <c r="S1367" s="14" t="s">
        <v>288</v>
      </c>
      <c r="T1367" s="14" t="s">
        <v>17</v>
      </c>
      <c r="U1367" s="14" t="s">
        <v>21</v>
      </c>
      <c r="V1367" s="14" t="s">
        <v>6</v>
      </c>
      <c r="W1367" s="14" t="s">
        <v>61</v>
      </c>
      <c r="X1367" s="14" t="s">
        <v>1</v>
      </c>
      <c r="Y1367" s="14" t="s">
        <v>1</v>
      </c>
      <c r="Z1367" s="14" t="s">
        <v>62</v>
      </c>
      <c r="AA1367" s="14" t="s">
        <v>7</v>
      </c>
      <c r="AB1367" s="14" t="s">
        <v>2107</v>
      </c>
      <c r="AC1367" s="14" t="s">
        <v>8</v>
      </c>
      <c r="AD1367" s="14" t="s">
        <v>27</v>
      </c>
      <c r="AE1367" s="14" t="s">
        <v>5</v>
      </c>
      <c r="AF1367" s="14" t="s">
        <v>290</v>
      </c>
      <c r="AG1367" s="14" t="s">
        <v>291</v>
      </c>
      <c r="AH1367" s="14" t="s">
        <v>2108</v>
      </c>
      <c r="AI1367">
        <v>41938086</v>
      </c>
      <c r="AJ1367" s="16">
        <v>45440.180289351854</v>
      </c>
      <c r="AK1367">
        <v>2</v>
      </c>
      <c r="AL1367">
        <v>53.9</v>
      </c>
      <c r="AM1367">
        <v>9.6999999999999993</v>
      </c>
      <c r="AN1367">
        <v>63.6</v>
      </c>
      <c r="AO1367" s="14" t="e">
        <f>VLOOKUP(PaquetesTramos_estados_1[[#This Row],[tienda_stock]],#REF!,2,0)</f>
        <v>#REF!</v>
      </c>
      <c r="AP1367" s="18"/>
      <c r="AQ1367" s="19">
        <f>IF(PaquetesTramos_estados_1[[#This Row],[estado_paquete]]="Empaquetado","listo",PaquetesTramos_estados_1[[#This Row],[pagado]]+(PaquetesTramos_estados_1[[#This Row],[Lead Time]]-1))</f>
        <v>45439.180289351854</v>
      </c>
      <c r="AR1367" s="16" t="e">
        <f ca="1">IF(PaquetesTramos_estados_1[[#This Row],[estado_paquete]]="empaquetado","listo",TEXT((DAY(TODAY())-DAY(PaquetesTramos_estados_1[[#This Row],[pagado]])),"dd")&amp;" Dias")</f>
        <v>#VALUE!</v>
      </c>
      <c r="AS136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7" s="19" t="str">
        <f t="shared" si="21"/>
        <v>04:19</v>
      </c>
    </row>
    <row r="1368" spans="1:46" x14ac:dyDescent="0.25">
      <c r="A1368" s="14" t="s">
        <v>5065</v>
      </c>
      <c r="B1368" s="14" t="s">
        <v>17</v>
      </c>
      <c r="C1368" s="14" t="s">
        <v>123</v>
      </c>
      <c r="D1368" s="14" t="s">
        <v>105</v>
      </c>
      <c r="E1368" s="14" t="s">
        <v>105</v>
      </c>
      <c r="F1368" s="14" t="s">
        <v>105</v>
      </c>
      <c r="G1368" s="14" t="s">
        <v>35</v>
      </c>
      <c r="H1368" s="14" t="s">
        <v>288</v>
      </c>
      <c r="I1368" s="14" t="s">
        <v>288</v>
      </c>
      <c r="J1368" s="15">
        <v>45443</v>
      </c>
      <c r="K1368" s="14" t="s">
        <v>2653</v>
      </c>
      <c r="L1368" s="16">
        <v>45439.561064814814</v>
      </c>
      <c r="M1368" s="16"/>
      <c r="N1368" s="16"/>
      <c r="O1368" s="14" t="s">
        <v>288</v>
      </c>
      <c r="P1368" s="14" t="s">
        <v>288</v>
      </c>
      <c r="Q1368" s="14" t="s">
        <v>288</v>
      </c>
      <c r="R1368" s="14" t="s">
        <v>288</v>
      </c>
      <c r="S1368" s="14" t="s">
        <v>288</v>
      </c>
      <c r="T1368" s="14" t="s">
        <v>17</v>
      </c>
      <c r="U1368" s="14" t="s">
        <v>75</v>
      </c>
      <c r="V1368" s="14" t="s">
        <v>6</v>
      </c>
      <c r="W1368" s="14" t="s">
        <v>123</v>
      </c>
      <c r="X1368" s="14" t="s">
        <v>105</v>
      </c>
      <c r="Y1368" s="14" t="s">
        <v>105</v>
      </c>
      <c r="Z1368" s="14" t="s">
        <v>105</v>
      </c>
      <c r="AA1368" s="14" t="s">
        <v>7</v>
      </c>
      <c r="AB1368" s="14" t="s">
        <v>2654</v>
      </c>
      <c r="AC1368" s="14" t="s">
        <v>8</v>
      </c>
      <c r="AD1368" s="14" t="s">
        <v>27</v>
      </c>
      <c r="AE1368" s="14" t="s">
        <v>5</v>
      </c>
      <c r="AF1368" s="14" t="s">
        <v>290</v>
      </c>
      <c r="AG1368" s="14" t="s">
        <v>291</v>
      </c>
      <c r="AH1368" s="14" t="s">
        <v>2655</v>
      </c>
      <c r="AI1368">
        <v>76275464</v>
      </c>
      <c r="AJ1368" s="16">
        <v>45439.561064814814</v>
      </c>
      <c r="AK1368">
        <v>2</v>
      </c>
      <c r="AL1368">
        <v>58.98</v>
      </c>
      <c r="AM1368">
        <v>10.62</v>
      </c>
      <c r="AN1368">
        <v>69.599999999999994</v>
      </c>
      <c r="AO1368" s="14" t="e">
        <f>VLOOKUP(PaquetesTramos_estados_1[[#This Row],[tienda_stock]],#REF!,2,0)</f>
        <v>#REF!</v>
      </c>
      <c r="AP1368" s="18"/>
      <c r="AQ1368" s="19">
        <f>IF(PaquetesTramos_estados_1[[#This Row],[estado_paquete]]="Empaquetado","listo",PaquetesTramos_estados_1[[#This Row],[pagado]]+(PaquetesTramos_estados_1[[#This Row],[Lead Time]]-1))</f>
        <v>45438.561064814814</v>
      </c>
      <c r="AR1368" s="16" t="e">
        <f ca="1">IF(PaquetesTramos_estados_1[[#This Row],[estado_paquete]]="empaquetado","listo",TEXT((DAY(TODAY())-DAY(PaquetesTramos_estados_1[[#This Row],[pagado]])),"dd")&amp;" Dias")</f>
        <v>#VALUE!</v>
      </c>
      <c r="AS13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8" s="19" t="str">
        <f t="shared" si="21"/>
        <v>13:27</v>
      </c>
    </row>
    <row r="1369" spans="1:46" x14ac:dyDescent="0.25">
      <c r="A1369" s="14" t="s">
        <v>4926</v>
      </c>
      <c r="B1369" s="14" t="s">
        <v>17</v>
      </c>
      <c r="C1369" s="14" t="s">
        <v>120</v>
      </c>
      <c r="D1369" s="14" t="s">
        <v>1</v>
      </c>
      <c r="E1369" s="14" t="s">
        <v>1</v>
      </c>
      <c r="F1369" s="14" t="s">
        <v>121</v>
      </c>
      <c r="G1369" s="14" t="s">
        <v>332</v>
      </c>
      <c r="H1369" s="14" t="s">
        <v>288</v>
      </c>
      <c r="I1369" s="14" t="s">
        <v>288</v>
      </c>
      <c r="J1369" s="15">
        <v>45439</v>
      </c>
      <c r="K1369" s="14" t="s">
        <v>844</v>
      </c>
      <c r="L1369" s="16">
        <v>45438.762812499997</v>
      </c>
      <c r="M1369" s="16"/>
      <c r="N1369" s="16"/>
      <c r="O1369" s="14" t="s">
        <v>288</v>
      </c>
      <c r="P1369" s="14" t="s">
        <v>288</v>
      </c>
      <c r="Q1369" s="14" t="s">
        <v>288</v>
      </c>
      <c r="R1369" s="14" t="s">
        <v>288</v>
      </c>
      <c r="S1369" s="14" t="s">
        <v>288</v>
      </c>
      <c r="T1369" s="14" t="s">
        <v>17</v>
      </c>
      <c r="U1369" s="14" t="s">
        <v>18</v>
      </c>
      <c r="V1369" s="14" t="s">
        <v>6</v>
      </c>
      <c r="W1369" s="14" t="s">
        <v>120</v>
      </c>
      <c r="X1369" s="14" t="s">
        <v>1</v>
      </c>
      <c r="Y1369" s="14" t="s">
        <v>1</v>
      </c>
      <c r="Z1369" s="14" t="s">
        <v>121</v>
      </c>
      <c r="AA1369" s="14" t="s">
        <v>7</v>
      </c>
      <c r="AB1369" s="14" t="s">
        <v>845</v>
      </c>
      <c r="AC1369" s="14" t="s">
        <v>8</v>
      </c>
      <c r="AD1369" s="14" t="s">
        <v>9</v>
      </c>
      <c r="AE1369" s="14" t="s">
        <v>120</v>
      </c>
      <c r="AF1369" s="14" t="s">
        <v>290</v>
      </c>
      <c r="AG1369" s="14" t="s">
        <v>291</v>
      </c>
      <c r="AH1369" s="14" t="s">
        <v>846</v>
      </c>
      <c r="AI1369">
        <v>6172539</v>
      </c>
      <c r="AJ1369" s="16">
        <v>45438.762812499997</v>
      </c>
      <c r="AK1369">
        <v>1</v>
      </c>
      <c r="AL1369">
        <v>135.08000000000001</v>
      </c>
      <c r="AM1369">
        <v>24.32</v>
      </c>
      <c r="AN1369">
        <v>159.4</v>
      </c>
      <c r="AO1369" s="14" t="e">
        <f>VLOOKUP(PaquetesTramos_estados_1[[#This Row],[tienda_stock]],#REF!,2,0)</f>
        <v>#REF!</v>
      </c>
      <c r="AP1369" s="18"/>
      <c r="AQ1369" s="19">
        <f>IF(PaquetesTramos_estados_1[[#This Row],[estado_paquete]]="Empaquetado","listo",PaquetesTramos_estados_1[[#This Row],[pagado]]+(PaquetesTramos_estados_1[[#This Row],[Lead Time]]-1))</f>
        <v>45437.762812499997</v>
      </c>
      <c r="AR1369" s="16" t="e">
        <f ca="1">IF(PaquetesTramos_estados_1[[#This Row],[estado_paquete]]="empaquetado","listo",TEXT((DAY(TODAY())-DAY(PaquetesTramos_estados_1[[#This Row],[pagado]])),"dd")&amp;" Dias")</f>
        <v>#VALUE!</v>
      </c>
      <c r="AS13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69" s="19" t="str">
        <f t="shared" si="21"/>
        <v>18:18</v>
      </c>
    </row>
    <row r="1370" spans="1:46" x14ac:dyDescent="0.25">
      <c r="A1370" s="14" t="s">
        <v>4918</v>
      </c>
      <c r="B1370" s="14" t="s">
        <v>17</v>
      </c>
      <c r="C1370" s="14" t="s">
        <v>288</v>
      </c>
      <c r="D1370" s="14" t="s">
        <v>81</v>
      </c>
      <c r="E1370" s="14" t="s">
        <v>82</v>
      </c>
      <c r="F1370" s="14" t="s">
        <v>3701</v>
      </c>
      <c r="G1370" s="14" t="s">
        <v>30</v>
      </c>
      <c r="H1370" s="14" t="s">
        <v>288</v>
      </c>
      <c r="I1370" s="14" t="s">
        <v>288</v>
      </c>
      <c r="J1370" s="15">
        <v>45441</v>
      </c>
      <c r="K1370" s="14" t="s">
        <v>4402</v>
      </c>
      <c r="L1370" s="16">
        <v>45438.830648148149</v>
      </c>
      <c r="M1370" s="16"/>
      <c r="N1370" s="16"/>
      <c r="O1370" s="14" t="s">
        <v>288</v>
      </c>
      <c r="P1370" s="14" t="s">
        <v>288</v>
      </c>
      <c r="Q1370" s="14" t="s">
        <v>288</v>
      </c>
      <c r="R1370" s="14" t="s">
        <v>288</v>
      </c>
      <c r="S1370" s="14" t="s">
        <v>288</v>
      </c>
      <c r="T1370" s="14" t="s">
        <v>17</v>
      </c>
      <c r="U1370" s="14" t="s">
        <v>18</v>
      </c>
      <c r="V1370" s="14" t="s">
        <v>87</v>
      </c>
      <c r="W1370" s="14" t="s">
        <v>288</v>
      </c>
      <c r="X1370" s="14" t="s">
        <v>288</v>
      </c>
      <c r="Y1370" s="14" t="s">
        <v>288</v>
      </c>
      <c r="Z1370" s="14" t="s">
        <v>288</v>
      </c>
      <c r="AA1370" s="14" t="s">
        <v>56</v>
      </c>
      <c r="AB1370" s="14" t="s">
        <v>3703</v>
      </c>
      <c r="AC1370" s="14" t="s">
        <v>8</v>
      </c>
      <c r="AD1370" s="14" t="s">
        <v>27</v>
      </c>
      <c r="AE1370" s="14" t="s">
        <v>5</v>
      </c>
      <c r="AF1370" s="14" t="s">
        <v>290</v>
      </c>
      <c r="AG1370" s="14" t="s">
        <v>291</v>
      </c>
      <c r="AH1370" s="14" t="s">
        <v>3704</v>
      </c>
      <c r="AI1370">
        <v>45463237</v>
      </c>
      <c r="AJ1370" s="16">
        <v>45438.830648148149</v>
      </c>
      <c r="AK1370">
        <v>3</v>
      </c>
      <c r="AL1370">
        <v>262.97000000000003</v>
      </c>
      <c r="AM1370">
        <v>47.33</v>
      </c>
      <c r="AN1370">
        <v>310.3</v>
      </c>
      <c r="AO1370" s="14" t="e">
        <f>VLOOKUP(PaquetesTramos_estados_1[[#This Row],[tienda_stock]],#REF!,2,0)</f>
        <v>#REF!</v>
      </c>
      <c r="AP1370" s="18"/>
      <c r="AQ1370" s="19">
        <f>IF(PaquetesTramos_estados_1[[#This Row],[estado_paquete]]="Empaquetado","listo",PaquetesTramos_estados_1[[#This Row],[pagado]]+(PaquetesTramos_estados_1[[#This Row],[Lead Time]]-1))</f>
        <v>45437.830648148149</v>
      </c>
      <c r="AR1370" s="16" t="e">
        <f ca="1">IF(PaquetesTramos_estados_1[[#This Row],[estado_paquete]]="empaquetado","listo",TEXT((DAY(TODAY())-DAY(PaquetesTramos_estados_1[[#This Row],[pagado]])),"dd")&amp;" Dias")</f>
        <v>#VALUE!</v>
      </c>
      <c r="AS137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70" s="19" t="str">
        <f t="shared" si="21"/>
        <v>19:56</v>
      </c>
    </row>
    <row r="1371" spans="1:46" x14ac:dyDescent="0.25">
      <c r="A1371" s="14" t="s">
        <v>5066</v>
      </c>
      <c r="B1371" s="14" t="s">
        <v>17</v>
      </c>
      <c r="C1371" s="14" t="s">
        <v>288</v>
      </c>
      <c r="D1371" s="14" t="s">
        <v>1</v>
      </c>
      <c r="E1371" s="14" t="s">
        <v>1</v>
      </c>
      <c r="F1371" s="14" t="s">
        <v>90</v>
      </c>
      <c r="G1371" s="14" t="s">
        <v>89</v>
      </c>
      <c r="H1371" s="14" t="s">
        <v>288</v>
      </c>
      <c r="I1371" s="14" t="s">
        <v>288</v>
      </c>
      <c r="J1371" s="15">
        <v>45440</v>
      </c>
      <c r="K1371" s="14" t="s">
        <v>4507</v>
      </c>
      <c r="L1371" s="16">
        <v>45439.904479166667</v>
      </c>
      <c r="M1371" s="16"/>
      <c r="N1371" s="16"/>
      <c r="O1371" s="14" t="s">
        <v>288</v>
      </c>
      <c r="P1371" s="14" t="s">
        <v>288</v>
      </c>
      <c r="Q1371" s="14" t="s">
        <v>288</v>
      </c>
      <c r="R1371" s="14" t="s">
        <v>288</v>
      </c>
      <c r="S1371" s="14" t="s">
        <v>288</v>
      </c>
      <c r="T1371" s="14" t="s">
        <v>17</v>
      </c>
      <c r="U1371" s="14" t="s">
        <v>75</v>
      </c>
      <c r="V1371" s="14" t="s">
        <v>87</v>
      </c>
      <c r="W1371" s="14" t="s">
        <v>288</v>
      </c>
      <c r="X1371" s="14" t="s">
        <v>288</v>
      </c>
      <c r="Y1371" s="14" t="s">
        <v>288</v>
      </c>
      <c r="Z1371" s="14" t="s">
        <v>288</v>
      </c>
      <c r="AA1371" s="14" t="s">
        <v>56</v>
      </c>
      <c r="AB1371" s="14" t="s">
        <v>3853</v>
      </c>
      <c r="AC1371" s="14" t="s">
        <v>8</v>
      </c>
      <c r="AD1371" s="14" t="s">
        <v>93</v>
      </c>
      <c r="AE1371" s="14" t="s">
        <v>5</v>
      </c>
      <c r="AF1371" s="14" t="s">
        <v>290</v>
      </c>
      <c r="AG1371" s="14" t="s">
        <v>291</v>
      </c>
      <c r="AH1371" s="14" t="s">
        <v>3854</v>
      </c>
      <c r="AI1371">
        <v>40640312</v>
      </c>
      <c r="AJ1371" s="16">
        <v>45439.904479166667</v>
      </c>
      <c r="AK1371">
        <v>4</v>
      </c>
      <c r="AL1371">
        <v>47.04</v>
      </c>
      <c r="AM1371">
        <v>8.4600000000000009</v>
      </c>
      <c r="AN1371">
        <v>55.5</v>
      </c>
      <c r="AO1371" s="14" t="e">
        <f>VLOOKUP(PaquetesTramos_estados_1[[#This Row],[tienda_stock]],#REF!,2,0)</f>
        <v>#REF!</v>
      </c>
      <c r="AP1371" s="18"/>
      <c r="AQ1371" s="19">
        <f>IF(PaquetesTramos_estados_1[[#This Row],[estado_paquete]]="Empaquetado","listo",PaquetesTramos_estados_1[[#This Row],[pagado]]+(PaquetesTramos_estados_1[[#This Row],[Lead Time]]-1))</f>
        <v>45438.904479166667</v>
      </c>
      <c r="AR1371" s="16" t="e">
        <f ca="1">IF(PaquetesTramos_estados_1[[#This Row],[estado_paquete]]="empaquetado","listo",TEXT((DAY(TODAY())-DAY(PaquetesTramos_estados_1[[#This Row],[pagado]])),"dd")&amp;" Dias")</f>
        <v>#VALUE!</v>
      </c>
      <c r="AS13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71" s="19" t="str">
        <f t="shared" si="21"/>
        <v>21:42</v>
      </c>
    </row>
    <row r="1372" spans="1:46" x14ac:dyDescent="0.25">
      <c r="A1372" s="14" t="s">
        <v>5597</v>
      </c>
      <c r="B1372" s="14" t="s">
        <v>292</v>
      </c>
      <c r="C1372" s="14" t="s">
        <v>124</v>
      </c>
      <c r="D1372" s="14" t="s">
        <v>125</v>
      </c>
      <c r="E1372" s="14" t="s">
        <v>125</v>
      </c>
      <c r="F1372" s="14" t="s">
        <v>125</v>
      </c>
      <c r="G1372" s="14" t="s">
        <v>35</v>
      </c>
      <c r="H1372" s="14" t="s">
        <v>288</v>
      </c>
      <c r="I1372" s="14" t="s">
        <v>288</v>
      </c>
      <c r="J1372" s="15">
        <v>45446</v>
      </c>
      <c r="K1372" s="14" t="s">
        <v>5140</v>
      </c>
      <c r="L1372" s="16">
        <v>45439.730532407404</v>
      </c>
      <c r="M1372" s="16">
        <v>45439.736828703702</v>
      </c>
      <c r="N1372" s="16"/>
      <c r="O1372" s="14" t="s">
        <v>288</v>
      </c>
      <c r="P1372" s="14" t="s">
        <v>288</v>
      </c>
      <c r="Q1372" s="14" t="s">
        <v>288</v>
      </c>
      <c r="R1372" s="14" t="s">
        <v>288</v>
      </c>
      <c r="S1372" s="14" t="s">
        <v>288</v>
      </c>
      <c r="T1372" s="14" t="s">
        <v>292</v>
      </c>
      <c r="U1372" s="14" t="s">
        <v>149</v>
      </c>
      <c r="V1372" s="14" t="s">
        <v>6</v>
      </c>
      <c r="W1372" s="14" t="s">
        <v>124</v>
      </c>
      <c r="X1372" s="14" t="s">
        <v>125</v>
      </c>
      <c r="Y1372" s="14" t="s">
        <v>125</v>
      </c>
      <c r="Z1372" s="14" t="s">
        <v>125</v>
      </c>
      <c r="AA1372" s="14" t="s">
        <v>7</v>
      </c>
      <c r="AB1372" s="14" t="s">
        <v>5141</v>
      </c>
      <c r="AC1372" s="14" t="s">
        <v>8</v>
      </c>
      <c r="AD1372" s="14" t="s">
        <v>32</v>
      </c>
      <c r="AE1372" s="14" t="s">
        <v>5</v>
      </c>
      <c r="AF1372" s="14" t="s">
        <v>290</v>
      </c>
      <c r="AG1372" s="14" t="s">
        <v>291</v>
      </c>
      <c r="AH1372" s="14" t="s">
        <v>5142</v>
      </c>
      <c r="AI1372">
        <v>76063958</v>
      </c>
      <c r="AJ1372" s="16">
        <v>45439.730532407404</v>
      </c>
      <c r="AK1372">
        <v>1</v>
      </c>
      <c r="AL1372">
        <v>21.01</v>
      </c>
      <c r="AM1372">
        <v>3.79</v>
      </c>
      <c r="AN1372">
        <v>24.8</v>
      </c>
      <c r="AO1372" s="14" t="e">
        <f>VLOOKUP(PaquetesTramos_estados_1[[#This Row],[tienda_stock]],#REF!,2,0)</f>
        <v>#REF!</v>
      </c>
      <c r="AP1372" s="18"/>
      <c r="AQ1372" s="19" t="str">
        <f>IF(PaquetesTramos_estados_1[[#This Row],[estado_paquete]]="Empaquetado","listo",PaquetesTramos_estados_1[[#This Row],[pagado]]+(PaquetesTramos_estados_1[[#This Row],[Lead Time]]-1))</f>
        <v>listo</v>
      </c>
      <c r="AR1372" s="16" t="str">
        <f ca="1">IF(PaquetesTramos_estados_1[[#This Row],[estado_paquete]]="empaquetado","listo",TEXT((DAY(TODAY())-DAY(PaquetesTramos_estados_1[[#This Row],[pagado]])),"dd")&amp;" Dias")</f>
        <v>listo</v>
      </c>
      <c r="AS1372" s="14" t="str">
        <f ca="1">IF(PaquetesTramos_estados_1[[#This Row],[estado_paquete]]="Empaquetado","listo",IF(NOW()&lt;PaquetesTramos_estados_1[[#This Row],[TimeLimite]],"Dentro de Tiempo","Fuera de Tiempo"))</f>
        <v>listo</v>
      </c>
      <c r="AT1372" s="19" t="str">
        <f t="shared" si="21"/>
        <v>17:31</v>
      </c>
    </row>
    <row r="1373" spans="1:46" x14ac:dyDescent="0.25">
      <c r="A1373" s="14" t="s">
        <v>5520</v>
      </c>
      <c r="B1373" s="14" t="s">
        <v>17</v>
      </c>
      <c r="C1373" s="14" t="s">
        <v>21</v>
      </c>
      <c r="D1373" s="14" t="s">
        <v>1</v>
      </c>
      <c r="E1373" s="14" t="s">
        <v>1</v>
      </c>
      <c r="F1373" s="14" t="s">
        <v>113</v>
      </c>
      <c r="G1373" s="14" t="s">
        <v>399</v>
      </c>
      <c r="H1373" s="14" t="s">
        <v>288</v>
      </c>
      <c r="I1373" s="14" t="s">
        <v>288</v>
      </c>
      <c r="J1373" s="15">
        <v>45440</v>
      </c>
      <c r="K1373" s="14" t="s">
        <v>2782</v>
      </c>
      <c r="L1373" s="16">
        <v>45439.67827546296</v>
      </c>
      <c r="M1373" s="16"/>
      <c r="N1373" s="16"/>
      <c r="O1373" s="14" t="s">
        <v>288</v>
      </c>
      <c r="P1373" s="14" t="s">
        <v>288</v>
      </c>
      <c r="Q1373" s="14" t="s">
        <v>288</v>
      </c>
      <c r="R1373" s="14" t="s">
        <v>288</v>
      </c>
      <c r="S1373" s="14" t="s">
        <v>288</v>
      </c>
      <c r="T1373" s="14" t="s">
        <v>17</v>
      </c>
      <c r="U1373" s="14" t="s">
        <v>18</v>
      </c>
      <c r="V1373" s="14" t="s">
        <v>6</v>
      </c>
      <c r="W1373" s="14" t="s">
        <v>21</v>
      </c>
      <c r="X1373" s="14" t="s">
        <v>1</v>
      </c>
      <c r="Y1373" s="14" t="s">
        <v>1</v>
      </c>
      <c r="Z1373" s="14" t="s">
        <v>113</v>
      </c>
      <c r="AA1373" s="14" t="s">
        <v>7</v>
      </c>
      <c r="AB1373" s="14" t="s">
        <v>2783</v>
      </c>
      <c r="AC1373" s="14" t="s">
        <v>8</v>
      </c>
      <c r="AD1373" s="14" t="s">
        <v>9</v>
      </c>
      <c r="AE1373" s="14" t="s">
        <v>21</v>
      </c>
      <c r="AF1373" s="14" t="s">
        <v>290</v>
      </c>
      <c r="AG1373" s="14" t="s">
        <v>291</v>
      </c>
      <c r="AH1373" s="14" t="s">
        <v>2784</v>
      </c>
      <c r="AI1373">
        <v>43659645</v>
      </c>
      <c r="AJ1373" s="16">
        <v>45439.67827546296</v>
      </c>
      <c r="AK1373">
        <v>1</v>
      </c>
      <c r="AL1373">
        <v>113.73</v>
      </c>
      <c r="AM1373">
        <v>20.47</v>
      </c>
      <c r="AN1373">
        <v>134.19999999999999</v>
      </c>
      <c r="AO1373" s="14" t="e">
        <f>VLOOKUP(PaquetesTramos_estados_1[[#This Row],[tienda_stock]],#REF!,2,0)</f>
        <v>#REF!</v>
      </c>
      <c r="AP1373" s="18"/>
      <c r="AQ1373" s="19">
        <f>IF(PaquetesTramos_estados_1[[#This Row],[estado_paquete]]="Empaquetado","listo",PaquetesTramos_estados_1[[#This Row],[pagado]]+(PaquetesTramos_estados_1[[#This Row],[Lead Time]]-1))</f>
        <v>45438.67827546296</v>
      </c>
      <c r="AR1373" s="16" t="e">
        <f ca="1">IF(PaquetesTramos_estados_1[[#This Row],[estado_paquete]]="empaquetado","listo",TEXT((DAY(TODAY())-DAY(PaquetesTramos_estados_1[[#This Row],[pagado]])),"dd")&amp;" Dias")</f>
        <v>#VALUE!</v>
      </c>
      <c r="AS13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73" s="19" t="str">
        <f t="shared" si="21"/>
        <v>16:16</v>
      </c>
    </row>
    <row r="1374" spans="1:46" x14ac:dyDescent="0.25">
      <c r="A1374" s="14" t="s">
        <v>5069</v>
      </c>
      <c r="B1374" s="14" t="s">
        <v>17</v>
      </c>
      <c r="C1374" s="14" t="s">
        <v>52</v>
      </c>
      <c r="D1374" s="14" t="s">
        <v>53</v>
      </c>
      <c r="E1374" s="14" t="s">
        <v>54</v>
      </c>
      <c r="F1374" s="14" t="s">
        <v>55</v>
      </c>
      <c r="G1374" s="14" t="s">
        <v>35</v>
      </c>
      <c r="H1374" s="14" t="s">
        <v>288</v>
      </c>
      <c r="I1374" s="14" t="s">
        <v>288</v>
      </c>
      <c r="J1374" s="15">
        <v>45444</v>
      </c>
      <c r="K1374" s="14" t="s">
        <v>1023</v>
      </c>
      <c r="L1374" s="16">
        <v>45439.430613425924</v>
      </c>
      <c r="M1374" s="16"/>
      <c r="N1374" s="16"/>
      <c r="O1374" s="14" t="s">
        <v>288</v>
      </c>
      <c r="P1374" s="14" t="s">
        <v>288</v>
      </c>
      <c r="Q1374" s="14" t="s">
        <v>288</v>
      </c>
      <c r="R1374" s="14" t="s">
        <v>288</v>
      </c>
      <c r="S1374" s="14" t="s">
        <v>288</v>
      </c>
      <c r="T1374" s="14" t="s">
        <v>17</v>
      </c>
      <c r="U1374" s="14" t="s">
        <v>18</v>
      </c>
      <c r="V1374" s="14" t="s">
        <v>6</v>
      </c>
      <c r="W1374" s="14" t="s">
        <v>52</v>
      </c>
      <c r="X1374" s="14" t="s">
        <v>53</v>
      </c>
      <c r="Y1374" s="14" t="s">
        <v>54</v>
      </c>
      <c r="Z1374" s="14" t="s">
        <v>55</v>
      </c>
      <c r="AA1374" s="14" t="s">
        <v>56</v>
      </c>
      <c r="AB1374" s="14" t="s">
        <v>1024</v>
      </c>
      <c r="AC1374" s="14" t="s">
        <v>8</v>
      </c>
      <c r="AD1374" s="14" t="s">
        <v>27</v>
      </c>
      <c r="AE1374" s="14" t="s">
        <v>5</v>
      </c>
      <c r="AF1374" s="14" t="s">
        <v>290</v>
      </c>
      <c r="AG1374" s="14" t="s">
        <v>291</v>
      </c>
      <c r="AH1374" s="14" t="s">
        <v>1025</v>
      </c>
      <c r="AI1374">
        <v>70291153</v>
      </c>
      <c r="AJ1374" s="16">
        <v>45439.430613425924</v>
      </c>
      <c r="AK1374">
        <v>2</v>
      </c>
      <c r="AL1374">
        <v>97.2</v>
      </c>
      <c r="AM1374">
        <v>17.5</v>
      </c>
      <c r="AN1374">
        <v>114.7</v>
      </c>
      <c r="AO1374" s="14" t="e">
        <f>VLOOKUP(PaquetesTramos_estados_1[[#This Row],[tienda_stock]],#REF!,2,0)</f>
        <v>#REF!</v>
      </c>
      <c r="AP1374" s="18"/>
      <c r="AQ1374" s="19">
        <f>IF(PaquetesTramos_estados_1[[#This Row],[estado_paquete]]="Empaquetado","listo",PaquetesTramos_estados_1[[#This Row],[pagado]]+(PaquetesTramos_estados_1[[#This Row],[Lead Time]]-1))</f>
        <v>45438.430613425924</v>
      </c>
      <c r="AR1374" s="16" t="e">
        <f ca="1">IF(PaquetesTramos_estados_1[[#This Row],[estado_paquete]]="empaquetado","listo",TEXT((DAY(TODAY())-DAY(PaquetesTramos_estados_1[[#This Row],[pagado]])),"dd")&amp;" Dias")</f>
        <v>#VALUE!</v>
      </c>
      <c r="AS137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74" s="19" t="str">
        <f t="shared" si="21"/>
        <v>10:20</v>
      </c>
    </row>
    <row r="1375" spans="1:46" x14ac:dyDescent="0.25">
      <c r="A1375" s="14" t="s">
        <v>5598</v>
      </c>
      <c r="B1375" s="14" t="s">
        <v>292</v>
      </c>
      <c r="C1375" s="14" t="s">
        <v>45</v>
      </c>
      <c r="D1375" s="14" t="s">
        <v>46</v>
      </c>
      <c r="E1375" s="14" t="s">
        <v>46</v>
      </c>
      <c r="F1375" s="14" t="s">
        <v>46</v>
      </c>
      <c r="G1375" s="14" t="s">
        <v>35</v>
      </c>
      <c r="H1375" s="14" t="s">
        <v>288</v>
      </c>
      <c r="I1375" s="14" t="s">
        <v>288</v>
      </c>
      <c r="J1375" s="15">
        <v>45443</v>
      </c>
      <c r="K1375" s="14" t="s">
        <v>2280</v>
      </c>
      <c r="L1375" s="16">
        <v>45439.949976851851</v>
      </c>
      <c r="M1375" s="16">
        <v>45439.964166666665</v>
      </c>
      <c r="N1375" s="16"/>
      <c r="O1375" s="14" t="s">
        <v>288</v>
      </c>
      <c r="P1375" s="14" t="s">
        <v>288</v>
      </c>
      <c r="Q1375" s="14" t="s">
        <v>288</v>
      </c>
      <c r="R1375" s="14" t="s">
        <v>288</v>
      </c>
      <c r="S1375" s="14" t="s">
        <v>288</v>
      </c>
      <c r="T1375" s="14" t="s">
        <v>292</v>
      </c>
      <c r="U1375" s="14" t="s">
        <v>14</v>
      </c>
      <c r="V1375" s="14" t="s">
        <v>6</v>
      </c>
      <c r="W1375" s="14" t="s">
        <v>45</v>
      </c>
      <c r="X1375" s="14" t="s">
        <v>46</v>
      </c>
      <c r="Y1375" s="14" t="s">
        <v>46</v>
      </c>
      <c r="Z1375" s="14" t="s">
        <v>46</v>
      </c>
      <c r="AA1375" s="14" t="s">
        <v>7</v>
      </c>
      <c r="AB1375" s="14" t="s">
        <v>2281</v>
      </c>
      <c r="AC1375" s="14" t="s">
        <v>8</v>
      </c>
      <c r="AD1375" s="14" t="s">
        <v>88</v>
      </c>
      <c r="AE1375" s="14" t="s">
        <v>5</v>
      </c>
      <c r="AF1375" s="14" t="s">
        <v>290</v>
      </c>
      <c r="AG1375" s="14" t="s">
        <v>291</v>
      </c>
      <c r="AH1375" s="14" t="s">
        <v>2282</v>
      </c>
      <c r="AI1375">
        <v>72495027</v>
      </c>
      <c r="AJ1375" s="16">
        <v>45439.949976851851</v>
      </c>
      <c r="AK1375">
        <v>2</v>
      </c>
      <c r="AL1375">
        <v>92.88</v>
      </c>
      <c r="AM1375">
        <v>16.72</v>
      </c>
      <c r="AN1375">
        <v>109.6</v>
      </c>
      <c r="AO1375" s="14" t="e">
        <f>VLOOKUP(PaquetesTramos_estados_1[[#This Row],[tienda_stock]],#REF!,2,0)</f>
        <v>#REF!</v>
      </c>
      <c r="AP1375" s="18"/>
      <c r="AQ1375" s="19" t="str">
        <f>IF(PaquetesTramos_estados_1[[#This Row],[estado_paquete]]="Empaquetado","listo",PaquetesTramos_estados_1[[#This Row],[pagado]]+(PaquetesTramos_estados_1[[#This Row],[Lead Time]]-1))</f>
        <v>listo</v>
      </c>
      <c r="AR1375" s="16" t="str">
        <f ca="1">IF(PaquetesTramos_estados_1[[#This Row],[estado_paquete]]="empaquetado","listo",TEXT((DAY(TODAY())-DAY(PaquetesTramos_estados_1[[#This Row],[pagado]])),"dd")&amp;" Dias")</f>
        <v>listo</v>
      </c>
      <c r="AS1375" s="14" t="str">
        <f ca="1">IF(PaquetesTramos_estados_1[[#This Row],[estado_paquete]]="Empaquetado","listo",IF(NOW()&lt;PaquetesTramos_estados_1[[#This Row],[TimeLimite]],"Dentro de Tiempo","Fuera de Tiempo"))</f>
        <v>listo</v>
      </c>
      <c r="AT1375" s="19" t="str">
        <f t="shared" si="21"/>
        <v>22:47</v>
      </c>
    </row>
    <row r="1376" spans="1:46" x14ac:dyDescent="0.25">
      <c r="A1376" s="14" t="s">
        <v>5599</v>
      </c>
      <c r="B1376" s="14" t="s">
        <v>17</v>
      </c>
      <c r="C1376" s="14" t="s">
        <v>49</v>
      </c>
      <c r="D1376" s="14" t="s">
        <v>50</v>
      </c>
      <c r="E1376" s="14" t="s">
        <v>51</v>
      </c>
      <c r="F1376" s="14" t="s">
        <v>51</v>
      </c>
      <c r="G1376" s="14" t="s">
        <v>35</v>
      </c>
      <c r="H1376" s="14" t="s">
        <v>288</v>
      </c>
      <c r="I1376" s="14" t="s">
        <v>288</v>
      </c>
      <c r="J1376" s="15">
        <v>45443</v>
      </c>
      <c r="K1376" s="14" t="s">
        <v>694</v>
      </c>
      <c r="L1376" s="16">
        <v>45439.69630787037</v>
      </c>
      <c r="M1376" s="16"/>
      <c r="N1376" s="16"/>
      <c r="O1376" s="14" t="s">
        <v>288</v>
      </c>
      <c r="P1376" s="14" t="s">
        <v>288</v>
      </c>
      <c r="Q1376" s="14" t="s">
        <v>288</v>
      </c>
      <c r="R1376" s="14" t="s">
        <v>288</v>
      </c>
      <c r="S1376" s="14" t="s">
        <v>288</v>
      </c>
      <c r="T1376" s="14" t="s">
        <v>17</v>
      </c>
      <c r="U1376" s="14" t="s">
        <v>18</v>
      </c>
      <c r="V1376" s="14" t="s">
        <v>6</v>
      </c>
      <c r="W1376" s="14" t="s">
        <v>49</v>
      </c>
      <c r="X1376" s="14" t="s">
        <v>50</v>
      </c>
      <c r="Y1376" s="14" t="s">
        <v>51</v>
      </c>
      <c r="Z1376" s="14" t="s">
        <v>51</v>
      </c>
      <c r="AA1376" s="14" t="s">
        <v>56</v>
      </c>
      <c r="AB1376" s="14" t="s">
        <v>613</v>
      </c>
      <c r="AC1376" s="14" t="s">
        <v>8</v>
      </c>
      <c r="AD1376" s="14" t="s">
        <v>27</v>
      </c>
      <c r="AE1376" s="14" t="s">
        <v>5</v>
      </c>
      <c r="AF1376" s="14" t="s">
        <v>290</v>
      </c>
      <c r="AG1376" s="14" t="s">
        <v>291</v>
      </c>
      <c r="AH1376" s="14" t="s">
        <v>614</v>
      </c>
      <c r="AI1376">
        <v>71807163</v>
      </c>
      <c r="AJ1376" s="16">
        <v>45439.69630787037</v>
      </c>
      <c r="AK1376">
        <v>2</v>
      </c>
      <c r="AL1376">
        <v>342.54</v>
      </c>
      <c r="AM1376">
        <v>61.66</v>
      </c>
      <c r="AN1376">
        <v>404.2</v>
      </c>
      <c r="AO1376" s="14" t="e">
        <f>VLOOKUP(PaquetesTramos_estados_1[[#This Row],[tienda_stock]],#REF!,2,0)</f>
        <v>#REF!</v>
      </c>
      <c r="AP1376" s="18"/>
      <c r="AQ1376" s="19">
        <f>IF(PaquetesTramos_estados_1[[#This Row],[estado_paquete]]="Empaquetado","listo",PaquetesTramos_estados_1[[#This Row],[pagado]]+(PaquetesTramos_estados_1[[#This Row],[Lead Time]]-1))</f>
        <v>45438.69630787037</v>
      </c>
      <c r="AR1376" s="16" t="e">
        <f ca="1">IF(PaquetesTramos_estados_1[[#This Row],[estado_paquete]]="empaquetado","listo",TEXT((DAY(TODAY())-DAY(PaquetesTramos_estados_1[[#This Row],[pagado]])),"dd")&amp;" Dias")</f>
        <v>#VALUE!</v>
      </c>
      <c r="AS13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76" s="19" t="str">
        <f t="shared" si="21"/>
        <v>16:42</v>
      </c>
    </row>
    <row r="1377" spans="1:46" x14ac:dyDescent="0.25">
      <c r="A1377" s="14" t="s">
        <v>5070</v>
      </c>
      <c r="B1377" s="14" t="s">
        <v>17</v>
      </c>
      <c r="C1377" s="14" t="s">
        <v>167</v>
      </c>
      <c r="D1377" s="14" t="s">
        <v>1</v>
      </c>
      <c r="E1377" s="14" t="s">
        <v>1</v>
      </c>
      <c r="F1377" s="14" t="s">
        <v>19</v>
      </c>
      <c r="G1377" s="14" t="s">
        <v>332</v>
      </c>
      <c r="H1377" s="14" t="s">
        <v>288</v>
      </c>
      <c r="I1377" s="14" t="s">
        <v>288</v>
      </c>
      <c r="J1377" s="15">
        <v>45441</v>
      </c>
      <c r="K1377" s="14" t="s">
        <v>2018</v>
      </c>
      <c r="L1377" s="16">
        <v>45440.011759259258</v>
      </c>
      <c r="M1377" s="16"/>
      <c r="N1377" s="16"/>
      <c r="O1377" s="14" t="s">
        <v>288</v>
      </c>
      <c r="P1377" s="14" t="s">
        <v>288</v>
      </c>
      <c r="Q1377" s="14" t="s">
        <v>288</v>
      </c>
      <c r="R1377" s="14" t="s">
        <v>288</v>
      </c>
      <c r="S1377" s="14" t="s">
        <v>288</v>
      </c>
      <c r="T1377" s="14" t="s">
        <v>17</v>
      </c>
      <c r="U1377" s="14" t="s">
        <v>75</v>
      </c>
      <c r="V1377" s="14" t="s">
        <v>6</v>
      </c>
      <c r="W1377" s="14" t="s">
        <v>167</v>
      </c>
      <c r="X1377" s="14" t="s">
        <v>1</v>
      </c>
      <c r="Y1377" s="14" t="s">
        <v>1</v>
      </c>
      <c r="Z1377" s="14" t="s">
        <v>19</v>
      </c>
      <c r="AA1377" s="14" t="s">
        <v>56</v>
      </c>
      <c r="AB1377" s="14" t="s">
        <v>2007</v>
      </c>
      <c r="AC1377" s="14" t="s">
        <v>8</v>
      </c>
      <c r="AD1377" s="14" t="s">
        <v>88</v>
      </c>
      <c r="AE1377" s="14" t="s">
        <v>5</v>
      </c>
      <c r="AF1377" s="14" t="s">
        <v>290</v>
      </c>
      <c r="AG1377" s="14" t="s">
        <v>291</v>
      </c>
      <c r="AH1377" s="14" t="s">
        <v>2008</v>
      </c>
      <c r="AI1377">
        <v>45496029</v>
      </c>
      <c r="AJ1377" s="16">
        <v>45440.011759259258</v>
      </c>
      <c r="AK1377">
        <v>15</v>
      </c>
      <c r="AL1377">
        <v>626.41</v>
      </c>
      <c r="AM1377">
        <v>112.79</v>
      </c>
      <c r="AN1377">
        <v>739.2</v>
      </c>
      <c r="AO1377" s="14" t="e">
        <f>VLOOKUP(PaquetesTramos_estados_1[[#This Row],[tienda_stock]],#REF!,2,0)</f>
        <v>#REF!</v>
      </c>
      <c r="AP1377" s="18"/>
      <c r="AQ1377" s="19">
        <f>IF(PaquetesTramos_estados_1[[#This Row],[estado_paquete]]="Empaquetado","listo",PaquetesTramos_estados_1[[#This Row],[pagado]]+(PaquetesTramos_estados_1[[#This Row],[Lead Time]]-1))</f>
        <v>45439.011759259258</v>
      </c>
      <c r="AR1377" s="16" t="e">
        <f ca="1">IF(PaquetesTramos_estados_1[[#This Row],[estado_paquete]]="empaquetado","listo",TEXT((DAY(TODAY())-DAY(PaquetesTramos_estados_1[[#This Row],[pagado]])),"dd")&amp;" Dias")</f>
        <v>#VALUE!</v>
      </c>
      <c r="AS13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77" s="19" t="str">
        <f t="shared" si="21"/>
        <v>00:16</v>
      </c>
    </row>
    <row r="1378" spans="1:46" x14ac:dyDescent="0.25">
      <c r="A1378" s="14" t="s">
        <v>5071</v>
      </c>
      <c r="B1378" s="14" t="s">
        <v>17</v>
      </c>
      <c r="C1378" s="14" t="s">
        <v>167</v>
      </c>
      <c r="D1378" s="14" t="s">
        <v>1</v>
      </c>
      <c r="E1378" s="14" t="s">
        <v>1</v>
      </c>
      <c r="F1378" s="14" t="s">
        <v>19</v>
      </c>
      <c r="G1378" s="14" t="s">
        <v>332</v>
      </c>
      <c r="H1378" s="14" t="s">
        <v>288</v>
      </c>
      <c r="I1378" s="14" t="s">
        <v>288</v>
      </c>
      <c r="J1378" s="15">
        <v>45442</v>
      </c>
      <c r="K1378" s="14" t="s">
        <v>2006</v>
      </c>
      <c r="L1378" s="16">
        <v>45440.011759259258</v>
      </c>
      <c r="M1378" s="16"/>
      <c r="N1378" s="16"/>
      <c r="O1378" s="14" t="s">
        <v>288</v>
      </c>
      <c r="P1378" s="14" t="s">
        <v>288</v>
      </c>
      <c r="Q1378" s="14" t="s">
        <v>288</v>
      </c>
      <c r="R1378" s="14" t="s">
        <v>288</v>
      </c>
      <c r="S1378" s="14" t="s">
        <v>288</v>
      </c>
      <c r="T1378" s="14" t="s">
        <v>17</v>
      </c>
      <c r="U1378" s="14" t="s">
        <v>1015</v>
      </c>
      <c r="V1378" s="14" t="s">
        <v>6</v>
      </c>
      <c r="W1378" s="14" t="s">
        <v>167</v>
      </c>
      <c r="X1378" s="14" t="s">
        <v>1</v>
      </c>
      <c r="Y1378" s="14" t="s">
        <v>1</v>
      </c>
      <c r="Z1378" s="14" t="s">
        <v>19</v>
      </c>
      <c r="AA1378" s="14" t="s">
        <v>7</v>
      </c>
      <c r="AB1378" s="14" t="s">
        <v>2007</v>
      </c>
      <c r="AC1378" s="14" t="s">
        <v>8</v>
      </c>
      <c r="AD1378" s="14" t="s">
        <v>88</v>
      </c>
      <c r="AE1378" s="14" t="s">
        <v>5</v>
      </c>
      <c r="AF1378" s="14" t="s">
        <v>290</v>
      </c>
      <c r="AG1378" s="14" t="s">
        <v>291</v>
      </c>
      <c r="AH1378" s="14" t="s">
        <v>2008</v>
      </c>
      <c r="AI1378">
        <v>45496029</v>
      </c>
      <c r="AJ1378" s="16">
        <v>45440.011759259258</v>
      </c>
      <c r="AK1378">
        <v>15</v>
      </c>
      <c r="AL1378">
        <v>626.41</v>
      </c>
      <c r="AM1378">
        <v>112.79</v>
      </c>
      <c r="AN1378">
        <v>739.2</v>
      </c>
      <c r="AO1378" s="14" t="e">
        <f>VLOOKUP(PaquetesTramos_estados_1[[#This Row],[tienda_stock]],#REF!,2,0)</f>
        <v>#REF!</v>
      </c>
      <c r="AP1378" s="18"/>
      <c r="AQ1378" s="19">
        <f>IF(PaquetesTramos_estados_1[[#This Row],[estado_paquete]]="Empaquetado","listo",PaquetesTramos_estados_1[[#This Row],[pagado]]+(PaquetesTramos_estados_1[[#This Row],[Lead Time]]-1))</f>
        <v>45439.011759259258</v>
      </c>
      <c r="AR1378" s="16" t="e">
        <f ca="1">IF(PaquetesTramos_estados_1[[#This Row],[estado_paquete]]="empaquetado","listo",TEXT((DAY(TODAY())-DAY(PaquetesTramos_estados_1[[#This Row],[pagado]])),"dd")&amp;" Dias")</f>
        <v>#VALUE!</v>
      </c>
      <c r="AS13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78" s="19" t="str">
        <f t="shared" si="21"/>
        <v>00:16</v>
      </c>
    </row>
    <row r="1379" spans="1:46" x14ac:dyDescent="0.25">
      <c r="A1379" s="14" t="s">
        <v>5072</v>
      </c>
      <c r="B1379" s="14" t="s">
        <v>292</v>
      </c>
      <c r="C1379" s="14" t="s">
        <v>100</v>
      </c>
      <c r="D1379" s="14" t="s">
        <v>1</v>
      </c>
      <c r="E1379" s="14" t="s">
        <v>1</v>
      </c>
      <c r="F1379" s="14" t="s">
        <v>62</v>
      </c>
      <c r="G1379" s="14" t="s">
        <v>399</v>
      </c>
      <c r="H1379" s="14" t="s">
        <v>288</v>
      </c>
      <c r="I1379" s="14" t="s">
        <v>288</v>
      </c>
      <c r="J1379" s="15">
        <v>45441</v>
      </c>
      <c r="K1379" s="14" t="s">
        <v>2363</v>
      </c>
      <c r="L1379" s="16">
        <v>45439.627824074072</v>
      </c>
      <c r="M1379" s="16">
        <v>45439.966006944444</v>
      </c>
      <c r="N1379" s="16"/>
      <c r="O1379" s="14" t="s">
        <v>288</v>
      </c>
      <c r="P1379" s="14" t="s">
        <v>288</v>
      </c>
      <c r="Q1379" s="14" t="s">
        <v>288</v>
      </c>
      <c r="R1379" s="14" t="s">
        <v>288</v>
      </c>
      <c r="S1379" s="14" t="s">
        <v>288</v>
      </c>
      <c r="T1379" s="14" t="s">
        <v>292</v>
      </c>
      <c r="U1379" s="14" t="s">
        <v>14</v>
      </c>
      <c r="V1379" s="14" t="s">
        <v>6</v>
      </c>
      <c r="W1379" s="14" t="s">
        <v>100</v>
      </c>
      <c r="X1379" s="14" t="s">
        <v>1</v>
      </c>
      <c r="Y1379" s="14" t="s">
        <v>1</v>
      </c>
      <c r="Z1379" s="14" t="s">
        <v>62</v>
      </c>
      <c r="AA1379" s="14" t="s">
        <v>7</v>
      </c>
      <c r="AB1379" s="14" t="s">
        <v>2364</v>
      </c>
      <c r="AC1379" s="14" t="s">
        <v>8</v>
      </c>
      <c r="AD1379" s="14" t="s">
        <v>27</v>
      </c>
      <c r="AE1379" s="14" t="s">
        <v>5</v>
      </c>
      <c r="AF1379" s="14" t="s">
        <v>290</v>
      </c>
      <c r="AG1379" s="14" t="s">
        <v>291</v>
      </c>
      <c r="AH1379" s="14" t="s">
        <v>2365</v>
      </c>
      <c r="AI1379">
        <v>10471409</v>
      </c>
      <c r="AJ1379" s="16">
        <v>45439.627824074072</v>
      </c>
      <c r="AK1379">
        <v>1</v>
      </c>
      <c r="AL1379">
        <v>35.42</v>
      </c>
      <c r="AM1379">
        <v>6.38</v>
      </c>
      <c r="AN1379">
        <v>41.8</v>
      </c>
      <c r="AO1379" s="14" t="e">
        <f>VLOOKUP(PaquetesTramos_estados_1[[#This Row],[tienda_stock]],#REF!,2,0)</f>
        <v>#REF!</v>
      </c>
      <c r="AP1379" s="18"/>
      <c r="AQ1379" s="19" t="str">
        <f>IF(PaquetesTramos_estados_1[[#This Row],[estado_paquete]]="Empaquetado","listo",PaquetesTramos_estados_1[[#This Row],[pagado]]+(PaquetesTramos_estados_1[[#This Row],[Lead Time]]-1))</f>
        <v>listo</v>
      </c>
      <c r="AR1379" s="16" t="str">
        <f ca="1">IF(PaquetesTramos_estados_1[[#This Row],[estado_paquete]]="empaquetado","listo",TEXT((DAY(TODAY())-DAY(PaquetesTramos_estados_1[[#This Row],[pagado]])),"dd")&amp;" Dias")</f>
        <v>listo</v>
      </c>
      <c r="AS1379" s="14" t="str">
        <f ca="1">IF(PaquetesTramos_estados_1[[#This Row],[estado_paquete]]="Empaquetado","listo",IF(NOW()&lt;PaquetesTramos_estados_1[[#This Row],[TimeLimite]],"Dentro de Tiempo","Fuera de Tiempo"))</f>
        <v>listo</v>
      </c>
      <c r="AT1379" s="19" t="str">
        <f t="shared" si="21"/>
        <v>15:04</v>
      </c>
    </row>
    <row r="1380" spans="1:46" x14ac:dyDescent="0.25">
      <c r="A1380" s="14" t="s">
        <v>4932</v>
      </c>
      <c r="B1380" s="14" t="s">
        <v>17</v>
      </c>
      <c r="C1380" s="14" t="s">
        <v>294</v>
      </c>
      <c r="D1380" s="14" t="s">
        <v>1</v>
      </c>
      <c r="E1380" s="14" t="s">
        <v>1</v>
      </c>
      <c r="F1380" s="14" t="s">
        <v>13</v>
      </c>
      <c r="G1380" s="14" t="s">
        <v>399</v>
      </c>
      <c r="H1380" s="14" t="s">
        <v>288</v>
      </c>
      <c r="I1380" s="14" t="s">
        <v>288</v>
      </c>
      <c r="J1380" s="15">
        <v>45441</v>
      </c>
      <c r="K1380" s="14" t="s">
        <v>2753</v>
      </c>
      <c r="L1380" s="16">
        <v>45439.390462962961</v>
      </c>
      <c r="M1380" s="16"/>
      <c r="N1380" s="16"/>
      <c r="O1380" s="14" t="s">
        <v>288</v>
      </c>
      <c r="P1380" s="14" t="s">
        <v>288</v>
      </c>
      <c r="Q1380" s="14" t="s">
        <v>288</v>
      </c>
      <c r="R1380" s="14" t="s">
        <v>288</v>
      </c>
      <c r="S1380" s="14" t="s">
        <v>288</v>
      </c>
      <c r="T1380" s="14" t="s">
        <v>17</v>
      </c>
      <c r="U1380" s="14" t="s">
        <v>1015</v>
      </c>
      <c r="V1380" s="14" t="s">
        <v>6</v>
      </c>
      <c r="W1380" s="14" t="s">
        <v>294</v>
      </c>
      <c r="X1380" s="14" t="s">
        <v>1</v>
      </c>
      <c r="Y1380" s="14" t="s">
        <v>1</v>
      </c>
      <c r="Z1380" s="14" t="s">
        <v>13</v>
      </c>
      <c r="AA1380" s="14" t="s">
        <v>7</v>
      </c>
      <c r="AB1380" s="14" t="s">
        <v>2754</v>
      </c>
      <c r="AC1380" s="14" t="s">
        <v>8</v>
      </c>
      <c r="AD1380" s="14" t="s">
        <v>32</v>
      </c>
      <c r="AE1380" s="14" t="s">
        <v>5</v>
      </c>
      <c r="AF1380" s="14" t="s">
        <v>290</v>
      </c>
      <c r="AG1380" s="14" t="s">
        <v>291</v>
      </c>
      <c r="AH1380" s="14" t="s">
        <v>2755</v>
      </c>
      <c r="AI1380">
        <v>40795018</v>
      </c>
      <c r="AJ1380" s="16">
        <v>45439.390462962961</v>
      </c>
      <c r="AK1380">
        <v>1</v>
      </c>
      <c r="AL1380">
        <v>35.42</v>
      </c>
      <c r="AM1380">
        <v>6.38</v>
      </c>
      <c r="AN1380">
        <v>41.8</v>
      </c>
      <c r="AO1380" s="14" t="e">
        <f>VLOOKUP(PaquetesTramos_estados_1[[#This Row],[tienda_stock]],#REF!,2,0)</f>
        <v>#REF!</v>
      </c>
      <c r="AP1380" s="18"/>
      <c r="AQ1380" s="19">
        <f>IF(PaquetesTramos_estados_1[[#This Row],[estado_paquete]]="Empaquetado","listo",PaquetesTramos_estados_1[[#This Row],[pagado]]+(PaquetesTramos_estados_1[[#This Row],[Lead Time]]-1))</f>
        <v>45438.390462962961</v>
      </c>
      <c r="AR1380" s="16" t="e">
        <f ca="1">IF(PaquetesTramos_estados_1[[#This Row],[estado_paquete]]="empaquetado","listo",TEXT((DAY(TODAY())-DAY(PaquetesTramos_estados_1[[#This Row],[pagado]])),"dd")&amp;" Dias")</f>
        <v>#VALUE!</v>
      </c>
      <c r="AS13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0" s="19" t="str">
        <f t="shared" si="21"/>
        <v>09:22</v>
      </c>
    </row>
    <row r="1381" spans="1:46" x14ac:dyDescent="0.25">
      <c r="A1381" s="14" t="s">
        <v>4934</v>
      </c>
      <c r="B1381" s="14" t="s">
        <v>17</v>
      </c>
      <c r="C1381" s="14" t="s">
        <v>120</v>
      </c>
      <c r="D1381" s="14" t="s">
        <v>1</v>
      </c>
      <c r="E1381" s="14" t="s">
        <v>1</v>
      </c>
      <c r="F1381" s="14" t="s">
        <v>121</v>
      </c>
      <c r="G1381" s="14" t="s">
        <v>332</v>
      </c>
      <c r="H1381" s="14" t="s">
        <v>288</v>
      </c>
      <c r="I1381" s="14" t="s">
        <v>288</v>
      </c>
      <c r="J1381" s="15">
        <v>45440</v>
      </c>
      <c r="K1381" s="14" t="s">
        <v>954</v>
      </c>
      <c r="L1381" s="16">
        <v>45439.720046296294</v>
      </c>
      <c r="M1381" s="16"/>
      <c r="N1381" s="16"/>
      <c r="O1381" s="14" t="s">
        <v>288</v>
      </c>
      <c r="P1381" s="14" t="s">
        <v>288</v>
      </c>
      <c r="Q1381" s="14" t="s">
        <v>288</v>
      </c>
      <c r="R1381" s="14" t="s">
        <v>288</v>
      </c>
      <c r="S1381" s="14" t="s">
        <v>288</v>
      </c>
      <c r="T1381" s="14" t="s">
        <v>17</v>
      </c>
      <c r="U1381" s="14" t="s">
        <v>18</v>
      </c>
      <c r="V1381" s="14" t="s">
        <v>6</v>
      </c>
      <c r="W1381" s="14" t="s">
        <v>120</v>
      </c>
      <c r="X1381" s="14" t="s">
        <v>1</v>
      </c>
      <c r="Y1381" s="14" t="s">
        <v>1</v>
      </c>
      <c r="Z1381" s="14" t="s">
        <v>121</v>
      </c>
      <c r="AA1381" s="14" t="s">
        <v>56</v>
      </c>
      <c r="AB1381" s="14" t="s">
        <v>955</v>
      </c>
      <c r="AC1381" s="14" t="s">
        <v>8</v>
      </c>
      <c r="AD1381" s="14" t="s">
        <v>32</v>
      </c>
      <c r="AE1381" s="14" t="s">
        <v>5</v>
      </c>
      <c r="AF1381" s="14" t="s">
        <v>290</v>
      </c>
      <c r="AG1381" s="14" t="s">
        <v>291</v>
      </c>
      <c r="AH1381" s="14" t="s">
        <v>956</v>
      </c>
      <c r="AI1381">
        <v>40247282</v>
      </c>
      <c r="AJ1381" s="16">
        <v>45439.720046296294</v>
      </c>
      <c r="AK1381">
        <v>5</v>
      </c>
      <c r="AL1381">
        <v>275.93</v>
      </c>
      <c r="AM1381">
        <v>49.67</v>
      </c>
      <c r="AN1381">
        <v>325.60000000000002</v>
      </c>
      <c r="AO1381" s="14" t="e">
        <f>VLOOKUP(PaquetesTramos_estados_1[[#This Row],[tienda_stock]],#REF!,2,0)</f>
        <v>#REF!</v>
      </c>
      <c r="AP1381" s="18"/>
      <c r="AQ1381" s="19">
        <f>IF(PaquetesTramos_estados_1[[#This Row],[estado_paquete]]="Empaquetado","listo",PaquetesTramos_estados_1[[#This Row],[pagado]]+(PaquetesTramos_estados_1[[#This Row],[Lead Time]]-1))</f>
        <v>45438.720046296294</v>
      </c>
      <c r="AR1381" s="16" t="e">
        <f ca="1">IF(PaquetesTramos_estados_1[[#This Row],[estado_paquete]]="empaquetado","listo",TEXT((DAY(TODAY())-DAY(PaquetesTramos_estados_1[[#This Row],[pagado]])),"dd")&amp;" Dias")</f>
        <v>#VALUE!</v>
      </c>
      <c r="AS13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1" s="19" t="str">
        <f t="shared" si="21"/>
        <v>17:16</v>
      </c>
    </row>
    <row r="1382" spans="1:46" x14ac:dyDescent="0.25">
      <c r="A1382" s="14" t="s">
        <v>5522</v>
      </c>
      <c r="B1382" s="14" t="s">
        <v>17</v>
      </c>
      <c r="C1382" s="14" t="s">
        <v>101</v>
      </c>
      <c r="D1382" s="14" t="s">
        <v>102</v>
      </c>
      <c r="E1382" s="14" t="s">
        <v>103</v>
      </c>
      <c r="F1382" s="14" t="s">
        <v>102</v>
      </c>
      <c r="G1382" s="14" t="s">
        <v>35</v>
      </c>
      <c r="H1382" s="14" t="s">
        <v>288</v>
      </c>
      <c r="I1382" s="14" t="s">
        <v>288</v>
      </c>
      <c r="J1382" s="15">
        <v>45443</v>
      </c>
      <c r="K1382" s="14" t="s">
        <v>2800</v>
      </c>
      <c r="L1382" s="16">
        <v>45439.873807870368</v>
      </c>
      <c r="M1382" s="16"/>
      <c r="N1382" s="16"/>
      <c r="O1382" s="14" t="s">
        <v>288</v>
      </c>
      <c r="P1382" s="14" t="s">
        <v>288</v>
      </c>
      <c r="Q1382" s="14" t="s">
        <v>288</v>
      </c>
      <c r="R1382" s="14" t="s">
        <v>288</v>
      </c>
      <c r="S1382" s="14" t="s">
        <v>288</v>
      </c>
      <c r="T1382" s="14" t="s">
        <v>17</v>
      </c>
      <c r="U1382" s="14" t="s">
        <v>21</v>
      </c>
      <c r="V1382" s="14" t="s">
        <v>6</v>
      </c>
      <c r="W1382" s="14" t="s">
        <v>101</v>
      </c>
      <c r="X1382" s="14" t="s">
        <v>102</v>
      </c>
      <c r="Y1382" s="14" t="s">
        <v>103</v>
      </c>
      <c r="Z1382" s="14" t="s">
        <v>102</v>
      </c>
      <c r="AA1382" s="14" t="s">
        <v>7</v>
      </c>
      <c r="AB1382" s="14" t="s">
        <v>2801</v>
      </c>
      <c r="AC1382" s="14" t="s">
        <v>8</v>
      </c>
      <c r="AD1382" s="14" t="s">
        <v>32</v>
      </c>
      <c r="AE1382" s="14" t="s">
        <v>5</v>
      </c>
      <c r="AF1382" s="14" t="s">
        <v>290</v>
      </c>
      <c r="AG1382" s="14" t="s">
        <v>291</v>
      </c>
      <c r="AH1382" s="14" t="s">
        <v>2802</v>
      </c>
      <c r="AI1382">
        <v>71422005</v>
      </c>
      <c r="AJ1382" s="16">
        <v>45439.873807870368</v>
      </c>
      <c r="AK1382">
        <v>6</v>
      </c>
      <c r="AL1382">
        <v>202.52</v>
      </c>
      <c r="AM1382">
        <v>36.479999999999997</v>
      </c>
      <c r="AN1382">
        <v>239</v>
      </c>
      <c r="AO1382" s="14" t="e">
        <f>VLOOKUP(PaquetesTramos_estados_1[[#This Row],[tienda_stock]],#REF!,2,0)</f>
        <v>#REF!</v>
      </c>
      <c r="AP1382" s="18"/>
      <c r="AQ1382" s="19">
        <f>IF(PaquetesTramos_estados_1[[#This Row],[estado_paquete]]="Empaquetado","listo",PaquetesTramos_estados_1[[#This Row],[pagado]]+(PaquetesTramos_estados_1[[#This Row],[Lead Time]]-1))</f>
        <v>45438.873807870368</v>
      </c>
      <c r="AR1382" s="16" t="e">
        <f ca="1">IF(PaquetesTramos_estados_1[[#This Row],[estado_paquete]]="empaquetado","listo",TEXT((DAY(TODAY())-DAY(PaquetesTramos_estados_1[[#This Row],[pagado]])),"dd")&amp;" Dias")</f>
        <v>#VALUE!</v>
      </c>
      <c r="AS13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2" s="19" t="str">
        <f t="shared" si="21"/>
        <v>20:58</v>
      </c>
    </row>
    <row r="1383" spans="1:46" x14ac:dyDescent="0.25">
      <c r="A1383" s="14" t="s">
        <v>4942</v>
      </c>
      <c r="B1383" s="14" t="s">
        <v>17</v>
      </c>
      <c r="C1383" s="14" t="s">
        <v>288</v>
      </c>
      <c r="D1383" s="14" t="s">
        <v>1</v>
      </c>
      <c r="E1383" s="14" t="s">
        <v>1</v>
      </c>
      <c r="F1383" s="14" t="s">
        <v>19</v>
      </c>
      <c r="G1383" s="14" t="s">
        <v>30</v>
      </c>
      <c r="H1383" s="14" t="s">
        <v>288</v>
      </c>
      <c r="I1383" s="14" t="s">
        <v>288</v>
      </c>
      <c r="J1383" s="15">
        <v>45440</v>
      </c>
      <c r="K1383" s="14" t="s">
        <v>4342</v>
      </c>
      <c r="L1383" s="16">
        <v>45439.664837962962</v>
      </c>
      <c r="M1383" s="16"/>
      <c r="N1383" s="16"/>
      <c r="O1383" s="14" t="s">
        <v>288</v>
      </c>
      <c r="P1383" s="14" t="s">
        <v>288</v>
      </c>
      <c r="Q1383" s="14" t="s">
        <v>288</v>
      </c>
      <c r="R1383" s="14" t="s">
        <v>288</v>
      </c>
      <c r="S1383" s="14" t="s">
        <v>288</v>
      </c>
      <c r="T1383" s="14" t="s">
        <v>17</v>
      </c>
      <c r="U1383" s="14" t="s">
        <v>18</v>
      </c>
      <c r="V1383" s="14" t="s">
        <v>87</v>
      </c>
      <c r="W1383" s="14" t="s">
        <v>288</v>
      </c>
      <c r="X1383" s="14" t="s">
        <v>288</v>
      </c>
      <c r="Y1383" s="14" t="s">
        <v>288</v>
      </c>
      <c r="Z1383" s="14" t="s">
        <v>288</v>
      </c>
      <c r="AA1383" s="14" t="s">
        <v>7</v>
      </c>
      <c r="AB1383" s="14" t="s">
        <v>4343</v>
      </c>
      <c r="AC1383" s="14" t="s">
        <v>8</v>
      </c>
      <c r="AD1383" s="14" t="s">
        <v>88</v>
      </c>
      <c r="AE1383" s="14" t="s">
        <v>5</v>
      </c>
      <c r="AF1383" s="14" t="s">
        <v>290</v>
      </c>
      <c r="AG1383" s="14" t="s">
        <v>291</v>
      </c>
      <c r="AH1383" s="14" t="s">
        <v>4344</v>
      </c>
      <c r="AI1383">
        <v>75819379</v>
      </c>
      <c r="AJ1383" s="16">
        <v>45439.664837962962</v>
      </c>
      <c r="AK1383">
        <v>1</v>
      </c>
      <c r="AL1383">
        <v>101.1</v>
      </c>
      <c r="AM1383">
        <v>18.2</v>
      </c>
      <c r="AN1383">
        <v>119.3</v>
      </c>
      <c r="AO1383" s="14" t="e">
        <f>VLOOKUP(PaquetesTramos_estados_1[[#This Row],[tienda_stock]],#REF!,2,0)</f>
        <v>#REF!</v>
      </c>
      <c r="AP1383" s="18"/>
      <c r="AQ1383" s="19">
        <f>IF(PaquetesTramos_estados_1[[#This Row],[estado_paquete]]="Empaquetado","listo",PaquetesTramos_estados_1[[#This Row],[pagado]]+(PaquetesTramos_estados_1[[#This Row],[Lead Time]]-1))</f>
        <v>45438.664837962962</v>
      </c>
      <c r="AR1383" s="16" t="e">
        <f ca="1">IF(PaquetesTramos_estados_1[[#This Row],[estado_paquete]]="empaquetado","listo",TEXT((DAY(TODAY())-DAY(PaquetesTramos_estados_1[[#This Row],[pagado]])),"dd")&amp;" Dias")</f>
        <v>#VALUE!</v>
      </c>
      <c r="AS138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3" s="19" t="str">
        <f t="shared" si="21"/>
        <v>15:57</v>
      </c>
    </row>
    <row r="1384" spans="1:46" x14ac:dyDescent="0.25">
      <c r="A1384" s="14" t="s">
        <v>4931</v>
      </c>
      <c r="B1384" s="14" t="s">
        <v>17</v>
      </c>
      <c r="C1384" s="14" t="s">
        <v>288</v>
      </c>
      <c r="D1384" s="14" t="s">
        <v>40</v>
      </c>
      <c r="E1384" s="14" t="s">
        <v>233</v>
      </c>
      <c r="F1384" s="14" t="s">
        <v>1065</v>
      </c>
      <c r="G1384" s="14" t="s">
        <v>30</v>
      </c>
      <c r="H1384" s="14" t="s">
        <v>288</v>
      </c>
      <c r="I1384" s="14" t="s">
        <v>288</v>
      </c>
      <c r="J1384" s="15">
        <v>45447</v>
      </c>
      <c r="K1384" s="14" t="s">
        <v>2459</v>
      </c>
      <c r="L1384" s="16">
        <v>45439.662361111114</v>
      </c>
      <c r="M1384" s="16"/>
      <c r="N1384" s="16"/>
      <c r="O1384" s="14" t="s">
        <v>288</v>
      </c>
      <c r="P1384" s="14" t="s">
        <v>288</v>
      </c>
      <c r="Q1384" s="14" t="s">
        <v>288</v>
      </c>
      <c r="R1384" s="14" t="s">
        <v>288</v>
      </c>
      <c r="S1384" s="14" t="s">
        <v>288</v>
      </c>
      <c r="T1384" s="14" t="s">
        <v>17</v>
      </c>
      <c r="U1384" s="14" t="s">
        <v>18</v>
      </c>
      <c r="V1384" s="14" t="s">
        <v>87</v>
      </c>
      <c r="W1384" s="14" t="s">
        <v>288</v>
      </c>
      <c r="X1384" s="14" t="s">
        <v>288</v>
      </c>
      <c r="Y1384" s="14" t="s">
        <v>288</v>
      </c>
      <c r="Z1384" s="14" t="s">
        <v>288</v>
      </c>
      <c r="AA1384" s="14" t="s">
        <v>56</v>
      </c>
      <c r="AB1384" s="14" t="s">
        <v>2369</v>
      </c>
      <c r="AC1384" s="14" t="s">
        <v>8</v>
      </c>
      <c r="AD1384" s="14" t="s">
        <v>93</v>
      </c>
      <c r="AE1384" s="14" t="s">
        <v>5</v>
      </c>
      <c r="AF1384" s="14" t="s">
        <v>290</v>
      </c>
      <c r="AG1384" s="14" t="s">
        <v>291</v>
      </c>
      <c r="AH1384" s="14" t="s">
        <v>2370</v>
      </c>
      <c r="AI1384">
        <v>47953396</v>
      </c>
      <c r="AJ1384" s="16">
        <v>45439.662361111114</v>
      </c>
      <c r="AK1384">
        <v>5</v>
      </c>
      <c r="AL1384">
        <v>722.13</v>
      </c>
      <c r="AM1384">
        <v>129.97</v>
      </c>
      <c r="AN1384">
        <v>852.1</v>
      </c>
      <c r="AO1384" s="14" t="e">
        <f>VLOOKUP(PaquetesTramos_estados_1[[#This Row],[tienda_stock]],#REF!,2,0)</f>
        <v>#REF!</v>
      </c>
      <c r="AP1384" s="18"/>
      <c r="AQ1384" s="19">
        <f>IF(PaquetesTramos_estados_1[[#This Row],[estado_paquete]]="Empaquetado","listo",PaquetesTramos_estados_1[[#This Row],[pagado]]+(PaquetesTramos_estados_1[[#This Row],[Lead Time]]-1))</f>
        <v>45438.662361111114</v>
      </c>
      <c r="AR1384" s="16" t="e">
        <f ca="1">IF(PaquetesTramos_estados_1[[#This Row],[estado_paquete]]="empaquetado","listo",TEXT((DAY(TODAY())-DAY(PaquetesTramos_estados_1[[#This Row],[pagado]])),"dd")&amp;" Dias")</f>
        <v>#VALUE!</v>
      </c>
      <c r="AS138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4" s="19" t="str">
        <f t="shared" si="21"/>
        <v>15:53</v>
      </c>
    </row>
    <row r="1385" spans="1:46" x14ac:dyDescent="0.25">
      <c r="A1385" s="14" t="s">
        <v>5529</v>
      </c>
      <c r="B1385" s="14" t="s">
        <v>292</v>
      </c>
      <c r="C1385" s="14" t="s">
        <v>49</v>
      </c>
      <c r="D1385" s="14" t="s">
        <v>50</v>
      </c>
      <c r="E1385" s="14" t="s">
        <v>51</v>
      </c>
      <c r="F1385" s="14" t="s">
        <v>51</v>
      </c>
      <c r="G1385" s="14" t="s">
        <v>35</v>
      </c>
      <c r="H1385" s="14" t="s">
        <v>288</v>
      </c>
      <c r="I1385" s="14" t="s">
        <v>288</v>
      </c>
      <c r="J1385" s="15">
        <v>45444</v>
      </c>
      <c r="K1385" s="14" t="s">
        <v>3415</v>
      </c>
      <c r="L1385" s="16">
        <v>45439.462766203702</v>
      </c>
      <c r="M1385" s="16">
        <v>45439.530185185184</v>
      </c>
      <c r="N1385" s="16"/>
      <c r="O1385" s="14" t="s">
        <v>288</v>
      </c>
      <c r="P1385" s="14" t="s">
        <v>288</v>
      </c>
      <c r="Q1385" s="14" t="s">
        <v>288</v>
      </c>
      <c r="R1385" s="14" t="s">
        <v>288</v>
      </c>
      <c r="S1385" s="14" t="s">
        <v>288</v>
      </c>
      <c r="T1385" s="14" t="s">
        <v>292</v>
      </c>
      <c r="U1385" s="14" t="s">
        <v>24</v>
      </c>
      <c r="V1385" s="14" t="s">
        <v>6</v>
      </c>
      <c r="W1385" s="14" t="s">
        <v>49</v>
      </c>
      <c r="X1385" s="14" t="s">
        <v>50</v>
      </c>
      <c r="Y1385" s="14" t="s">
        <v>51</v>
      </c>
      <c r="Z1385" s="14" t="s">
        <v>51</v>
      </c>
      <c r="AA1385" s="14" t="s">
        <v>7</v>
      </c>
      <c r="AB1385" s="14" t="s">
        <v>3416</v>
      </c>
      <c r="AC1385" s="14" t="s">
        <v>8</v>
      </c>
      <c r="AD1385" s="14" t="s">
        <v>9</v>
      </c>
      <c r="AE1385" s="14" t="s">
        <v>49</v>
      </c>
      <c r="AF1385" s="14" t="s">
        <v>295</v>
      </c>
      <c r="AG1385" s="14" t="s">
        <v>291</v>
      </c>
      <c r="AH1385" s="14" t="s">
        <v>3417</v>
      </c>
      <c r="AI1385">
        <v>47546096</v>
      </c>
      <c r="AJ1385" s="16">
        <v>45439.462766203702</v>
      </c>
      <c r="AK1385">
        <v>1</v>
      </c>
      <c r="AL1385">
        <v>34.799999999999997</v>
      </c>
      <c r="AM1385">
        <v>0</v>
      </c>
      <c r="AN1385">
        <v>34.799999999999997</v>
      </c>
      <c r="AO1385" s="14" t="e">
        <f>VLOOKUP(PaquetesTramos_estados_1[[#This Row],[tienda_stock]],#REF!,2,0)</f>
        <v>#REF!</v>
      </c>
      <c r="AP1385" s="18"/>
      <c r="AQ1385" s="19" t="str">
        <f>IF(PaquetesTramos_estados_1[[#This Row],[estado_paquete]]="Empaquetado","listo",PaquetesTramos_estados_1[[#This Row],[pagado]]+(PaquetesTramos_estados_1[[#This Row],[Lead Time]]-1))</f>
        <v>listo</v>
      </c>
      <c r="AR1385" s="16" t="str">
        <f ca="1">IF(PaquetesTramos_estados_1[[#This Row],[estado_paquete]]="empaquetado","listo",TEXT((DAY(TODAY())-DAY(PaquetesTramos_estados_1[[#This Row],[pagado]])),"dd")&amp;" Dias")</f>
        <v>listo</v>
      </c>
      <c r="AS1385" s="14" t="str">
        <f ca="1">IF(PaquetesTramos_estados_1[[#This Row],[estado_paquete]]="Empaquetado","listo",IF(NOW()&lt;PaquetesTramos_estados_1[[#This Row],[TimeLimite]],"Dentro de Tiempo","Fuera de Tiempo"))</f>
        <v>listo</v>
      </c>
      <c r="AT1385" s="19" t="str">
        <f t="shared" si="21"/>
        <v>11:06</v>
      </c>
    </row>
    <row r="1386" spans="1:46" x14ac:dyDescent="0.25">
      <c r="A1386" s="14" t="s">
        <v>5603</v>
      </c>
      <c r="B1386" s="14" t="s">
        <v>17</v>
      </c>
      <c r="C1386" s="14" t="s">
        <v>288</v>
      </c>
      <c r="D1386" s="14" t="s">
        <v>96</v>
      </c>
      <c r="E1386" s="14" t="s">
        <v>97</v>
      </c>
      <c r="F1386" s="14" t="s">
        <v>98</v>
      </c>
      <c r="G1386" s="14" t="s">
        <v>30</v>
      </c>
      <c r="H1386" s="14" t="s">
        <v>288</v>
      </c>
      <c r="I1386" s="14" t="s">
        <v>288</v>
      </c>
      <c r="J1386" s="15">
        <v>45443</v>
      </c>
      <c r="K1386" s="14" t="s">
        <v>3006</v>
      </c>
      <c r="L1386" s="16">
        <v>45439.646608796298</v>
      </c>
      <c r="M1386" s="16"/>
      <c r="N1386" s="16"/>
      <c r="O1386" s="14" t="s">
        <v>288</v>
      </c>
      <c r="P1386" s="14" t="s">
        <v>288</v>
      </c>
      <c r="Q1386" s="14" t="s">
        <v>288</v>
      </c>
      <c r="R1386" s="14" t="s">
        <v>288</v>
      </c>
      <c r="S1386" s="14" t="s">
        <v>288</v>
      </c>
      <c r="T1386" s="14" t="s">
        <v>17</v>
      </c>
      <c r="U1386" s="14" t="s">
        <v>18</v>
      </c>
      <c r="V1386" s="14" t="s">
        <v>87</v>
      </c>
      <c r="W1386" s="14" t="s">
        <v>288</v>
      </c>
      <c r="X1386" s="14" t="s">
        <v>288</v>
      </c>
      <c r="Y1386" s="14" t="s">
        <v>288</v>
      </c>
      <c r="Z1386" s="14" t="s">
        <v>288</v>
      </c>
      <c r="AA1386" s="14" t="s">
        <v>7</v>
      </c>
      <c r="AB1386" s="14" t="s">
        <v>3007</v>
      </c>
      <c r="AC1386" s="14" t="s">
        <v>8</v>
      </c>
      <c r="AD1386" s="14" t="s">
        <v>27</v>
      </c>
      <c r="AE1386" s="14" t="s">
        <v>5</v>
      </c>
      <c r="AF1386" s="14" t="s">
        <v>290</v>
      </c>
      <c r="AG1386" s="14" t="s">
        <v>291</v>
      </c>
      <c r="AH1386" s="14" t="s">
        <v>3008</v>
      </c>
      <c r="AI1386">
        <v>73530620</v>
      </c>
      <c r="AJ1386" s="16">
        <v>45439.646608796298</v>
      </c>
      <c r="AK1386">
        <v>1</v>
      </c>
      <c r="AL1386">
        <v>61.19</v>
      </c>
      <c r="AM1386">
        <v>11.01</v>
      </c>
      <c r="AN1386">
        <v>72.2</v>
      </c>
      <c r="AO1386" s="14" t="e">
        <f>VLOOKUP(PaquetesTramos_estados_1[[#This Row],[tienda_stock]],#REF!,2,0)</f>
        <v>#REF!</v>
      </c>
      <c r="AP1386" s="18"/>
      <c r="AQ1386" s="19">
        <f>IF(PaquetesTramos_estados_1[[#This Row],[estado_paquete]]="Empaquetado","listo",PaquetesTramos_estados_1[[#This Row],[pagado]]+(PaquetesTramos_estados_1[[#This Row],[Lead Time]]-1))</f>
        <v>45438.646608796298</v>
      </c>
      <c r="AR1386" s="16" t="e">
        <f ca="1">IF(PaquetesTramos_estados_1[[#This Row],[estado_paquete]]="empaquetado","listo",TEXT((DAY(TODAY())-DAY(PaquetesTramos_estados_1[[#This Row],[pagado]])),"dd")&amp;" Dias")</f>
        <v>#VALUE!</v>
      </c>
      <c r="AS13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6" s="19" t="str">
        <f t="shared" si="21"/>
        <v>15:31</v>
      </c>
    </row>
    <row r="1387" spans="1:46" x14ac:dyDescent="0.25">
      <c r="A1387" s="14" t="s">
        <v>5604</v>
      </c>
      <c r="B1387" s="14" t="s">
        <v>17</v>
      </c>
      <c r="C1387" s="14" t="s">
        <v>14</v>
      </c>
      <c r="D1387" s="14" t="s">
        <v>1</v>
      </c>
      <c r="E1387" s="14" t="s">
        <v>1</v>
      </c>
      <c r="F1387" s="14" t="s">
        <v>15</v>
      </c>
      <c r="G1387" s="14" t="s">
        <v>437</v>
      </c>
      <c r="H1387" s="14" t="s">
        <v>288</v>
      </c>
      <c r="I1387" s="14" t="s">
        <v>288</v>
      </c>
      <c r="J1387" s="15">
        <v>45440</v>
      </c>
      <c r="K1387" s="14" t="s">
        <v>1879</v>
      </c>
      <c r="L1387" s="16">
        <v>45439.639641203707</v>
      </c>
      <c r="M1387" s="16"/>
      <c r="N1387" s="16"/>
      <c r="O1387" s="14" t="s">
        <v>288</v>
      </c>
      <c r="P1387" s="14" t="s">
        <v>288</v>
      </c>
      <c r="Q1387" s="14" t="s">
        <v>288</v>
      </c>
      <c r="R1387" s="14" t="s">
        <v>288</v>
      </c>
      <c r="S1387" s="14" t="s">
        <v>288</v>
      </c>
      <c r="T1387" s="14" t="s">
        <v>17</v>
      </c>
      <c r="U1387" s="14" t="s">
        <v>18</v>
      </c>
      <c r="V1387" s="14" t="s">
        <v>6</v>
      </c>
      <c r="W1387" s="14" t="s">
        <v>14</v>
      </c>
      <c r="X1387" s="14" t="s">
        <v>1</v>
      </c>
      <c r="Y1387" s="14" t="s">
        <v>1</v>
      </c>
      <c r="Z1387" s="14" t="s">
        <v>15</v>
      </c>
      <c r="AA1387" s="14" t="s">
        <v>7</v>
      </c>
      <c r="AB1387" s="14" t="s">
        <v>1880</v>
      </c>
      <c r="AC1387" s="14" t="s">
        <v>8</v>
      </c>
      <c r="AD1387" s="14" t="s">
        <v>27</v>
      </c>
      <c r="AE1387" s="14" t="s">
        <v>5</v>
      </c>
      <c r="AF1387" s="14" t="s">
        <v>290</v>
      </c>
      <c r="AG1387" s="14" t="s">
        <v>291</v>
      </c>
      <c r="AH1387" s="14" t="s">
        <v>1881</v>
      </c>
      <c r="AI1387">
        <v>74460580</v>
      </c>
      <c r="AJ1387" s="16">
        <v>45439.639641203707</v>
      </c>
      <c r="AK1387">
        <v>1</v>
      </c>
      <c r="AL1387">
        <v>153.63999999999999</v>
      </c>
      <c r="AM1387">
        <v>27.66</v>
      </c>
      <c r="AN1387">
        <v>181.3</v>
      </c>
      <c r="AO1387" s="14" t="e">
        <f>VLOOKUP(PaquetesTramos_estados_1[[#This Row],[tienda_stock]],#REF!,2,0)</f>
        <v>#REF!</v>
      </c>
      <c r="AP1387" s="18"/>
      <c r="AQ1387" s="19">
        <f>IF(PaquetesTramos_estados_1[[#This Row],[estado_paquete]]="Empaquetado","listo",PaquetesTramos_estados_1[[#This Row],[pagado]]+(PaquetesTramos_estados_1[[#This Row],[Lead Time]]-1))</f>
        <v>45438.639641203707</v>
      </c>
      <c r="AR1387" s="16" t="e">
        <f ca="1">IF(PaquetesTramos_estados_1[[#This Row],[estado_paquete]]="empaquetado","listo",TEXT((DAY(TODAY())-DAY(PaquetesTramos_estados_1[[#This Row],[pagado]])),"dd")&amp;" Dias")</f>
        <v>#VALUE!</v>
      </c>
      <c r="AS13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87" s="19" t="str">
        <f t="shared" si="21"/>
        <v>15:21</v>
      </c>
    </row>
    <row r="1388" spans="1:46" x14ac:dyDescent="0.25">
      <c r="A1388" s="14" t="s">
        <v>5605</v>
      </c>
      <c r="B1388" s="14" t="s">
        <v>292</v>
      </c>
      <c r="C1388" s="14" t="s">
        <v>43</v>
      </c>
      <c r="D1388" s="14" t="s">
        <v>1</v>
      </c>
      <c r="E1388" s="14" t="s">
        <v>137</v>
      </c>
      <c r="F1388" s="14" t="s">
        <v>138</v>
      </c>
      <c r="G1388" s="14" t="s">
        <v>35</v>
      </c>
      <c r="H1388" s="14" t="s">
        <v>288</v>
      </c>
      <c r="I1388" s="14" t="s">
        <v>288</v>
      </c>
      <c r="J1388" s="15">
        <v>45443</v>
      </c>
      <c r="K1388" s="14" t="s">
        <v>2603</v>
      </c>
      <c r="L1388" s="16">
        <v>45439.698333333334</v>
      </c>
      <c r="M1388" s="16">
        <v>45439.884398148148</v>
      </c>
      <c r="N1388" s="16"/>
      <c r="O1388" s="14" t="s">
        <v>288</v>
      </c>
      <c r="P1388" s="14" t="s">
        <v>288</v>
      </c>
      <c r="Q1388" s="14" t="s">
        <v>288</v>
      </c>
      <c r="R1388" s="14" t="s">
        <v>288</v>
      </c>
      <c r="S1388" s="14" t="s">
        <v>288</v>
      </c>
      <c r="T1388" s="14" t="s">
        <v>292</v>
      </c>
      <c r="U1388" s="14" t="s">
        <v>161</v>
      </c>
      <c r="V1388" s="14" t="s">
        <v>6</v>
      </c>
      <c r="W1388" s="14" t="s">
        <v>43</v>
      </c>
      <c r="X1388" s="14" t="s">
        <v>1</v>
      </c>
      <c r="Y1388" s="14" t="s">
        <v>137</v>
      </c>
      <c r="Z1388" s="14" t="s">
        <v>138</v>
      </c>
      <c r="AA1388" s="14" t="s">
        <v>7</v>
      </c>
      <c r="AB1388" s="14" t="s">
        <v>2604</v>
      </c>
      <c r="AC1388" s="14" t="s">
        <v>8</v>
      </c>
      <c r="AD1388" s="14" t="s">
        <v>10</v>
      </c>
      <c r="AE1388" s="14" t="s">
        <v>43</v>
      </c>
      <c r="AF1388" s="14" t="s">
        <v>290</v>
      </c>
      <c r="AG1388" s="14" t="s">
        <v>291</v>
      </c>
      <c r="AH1388" s="14" t="s">
        <v>2605</v>
      </c>
      <c r="AI1388">
        <v>44513514</v>
      </c>
      <c r="AJ1388" s="16">
        <v>45439.698333333334</v>
      </c>
      <c r="AK1388">
        <v>2</v>
      </c>
      <c r="AL1388">
        <v>75.92</v>
      </c>
      <c r="AM1388">
        <v>13.68</v>
      </c>
      <c r="AN1388">
        <v>89.6</v>
      </c>
      <c r="AO1388" s="14" t="e">
        <f>VLOOKUP(PaquetesTramos_estados_1[[#This Row],[tienda_stock]],#REF!,2,0)</f>
        <v>#REF!</v>
      </c>
      <c r="AP1388" s="18"/>
      <c r="AQ1388" s="19" t="str">
        <f>IF(PaquetesTramos_estados_1[[#This Row],[estado_paquete]]="Empaquetado","listo",PaquetesTramos_estados_1[[#This Row],[pagado]]+(PaquetesTramos_estados_1[[#This Row],[Lead Time]]-1))</f>
        <v>listo</v>
      </c>
      <c r="AR1388" s="16" t="str">
        <f ca="1">IF(PaquetesTramos_estados_1[[#This Row],[estado_paquete]]="empaquetado","listo",TEXT((DAY(TODAY())-DAY(PaquetesTramos_estados_1[[#This Row],[pagado]])),"dd")&amp;" Dias")</f>
        <v>listo</v>
      </c>
      <c r="AS1388" s="14" t="str">
        <f ca="1">IF(PaquetesTramos_estados_1[[#This Row],[estado_paquete]]="Empaquetado","listo",IF(NOW()&lt;PaquetesTramos_estados_1[[#This Row],[TimeLimite]],"Dentro de Tiempo","Fuera de Tiempo"))</f>
        <v>listo</v>
      </c>
      <c r="AT1388" s="19" t="str">
        <f t="shared" si="21"/>
        <v>16:45</v>
      </c>
    </row>
    <row r="1389" spans="1:46" x14ac:dyDescent="0.25">
      <c r="A1389" s="14" t="s">
        <v>5606</v>
      </c>
      <c r="B1389" s="14" t="s">
        <v>292</v>
      </c>
      <c r="C1389" s="14" t="s">
        <v>182</v>
      </c>
      <c r="D1389" s="14" t="s">
        <v>1</v>
      </c>
      <c r="E1389" s="14" t="s">
        <v>1</v>
      </c>
      <c r="F1389" s="14" t="s">
        <v>201</v>
      </c>
      <c r="G1389" s="14" t="s">
        <v>437</v>
      </c>
      <c r="H1389" s="14" t="s">
        <v>288</v>
      </c>
      <c r="I1389" s="14" t="s">
        <v>288</v>
      </c>
      <c r="J1389" s="15">
        <v>45441</v>
      </c>
      <c r="K1389" s="14" t="s">
        <v>1824</v>
      </c>
      <c r="L1389" s="16">
        <v>45439.729826388888</v>
      </c>
      <c r="M1389" s="16">
        <v>45439.783333333333</v>
      </c>
      <c r="N1389" s="16"/>
      <c r="O1389" s="14" t="s">
        <v>288</v>
      </c>
      <c r="P1389" s="14" t="s">
        <v>288</v>
      </c>
      <c r="Q1389" s="14" t="s">
        <v>288</v>
      </c>
      <c r="R1389" s="14" t="s">
        <v>288</v>
      </c>
      <c r="S1389" s="14" t="s">
        <v>288</v>
      </c>
      <c r="T1389" s="14" t="s">
        <v>292</v>
      </c>
      <c r="U1389" s="14" t="s">
        <v>38</v>
      </c>
      <c r="V1389" s="14" t="s">
        <v>6</v>
      </c>
      <c r="W1389" s="14" t="s">
        <v>182</v>
      </c>
      <c r="X1389" s="14" t="s">
        <v>1</v>
      </c>
      <c r="Y1389" s="14" t="s">
        <v>1</v>
      </c>
      <c r="Z1389" s="14" t="s">
        <v>201</v>
      </c>
      <c r="AA1389" s="14" t="s">
        <v>7</v>
      </c>
      <c r="AB1389" s="14" t="s">
        <v>1825</v>
      </c>
      <c r="AC1389" s="14" t="s">
        <v>8</v>
      </c>
      <c r="AD1389" s="14" t="s">
        <v>27</v>
      </c>
      <c r="AE1389" s="14" t="s">
        <v>5</v>
      </c>
      <c r="AF1389" s="14" t="s">
        <v>290</v>
      </c>
      <c r="AG1389" s="14" t="s">
        <v>291</v>
      </c>
      <c r="AH1389" s="14" t="s">
        <v>1826</v>
      </c>
      <c r="AI1389">
        <v>71458001</v>
      </c>
      <c r="AJ1389" s="16">
        <v>45439.729826388888</v>
      </c>
      <c r="AK1389">
        <v>1</v>
      </c>
      <c r="AL1389">
        <v>43.9</v>
      </c>
      <c r="AM1389">
        <v>7.9</v>
      </c>
      <c r="AN1389">
        <v>51.8</v>
      </c>
      <c r="AO1389" s="14" t="e">
        <f>VLOOKUP(PaquetesTramos_estados_1[[#This Row],[tienda_stock]],#REF!,2,0)</f>
        <v>#REF!</v>
      </c>
      <c r="AP1389" s="18"/>
      <c r="AQ1389" s="19" t="str">
        <f>IF(PaquetesTramos_estados_1[[#This Row],[estado_paquete]]="Empaquetado","listo",PaquetesTramos_estados_1[[#This Row],[pagado]]+(PaquetesTramos_estados_1[[#This Row],[Lead Time]]-1))</f>
        <v>listo</v>
      </c>
      <c r="AR1389" s="16" t="str">
        <f ca="1">IF(PaquetesTramos_estados_1[[#This Row],[estado_paquete]]="empaquetado","listo",TEXT((DAY(TODAY())-DAY(PaquetesTramos_estados_1[[#This Row],[pagado]])),"dd")&amp;" Dias")</f>
        <v>listo</v>
      </c>
      <c r="AS1389" s="14" t="str">
        <f ca="1">IF(PaquetesTramos_estados_1[[#This Row],[estado_paquete]]="Empaquetado","listo",IF(NOW()&lt;PaquetesTramos_estados_1[[#This Row],[TimeLimite]],"Dentro de Tiempo","Fuera de Tiempo"))</f>
        <v>listo</v>
      </c>
      <c r="AT1389" s="19" t="str">
        <f t="shared" si="21"/>
        <v>17:30</v>
      </c>
    </row>
    <row r="1390" spans="1:46" x14ac:dyDescent="0.25">
      <c r="A1390" s="14" t="s">
        <v>5538</v>
      </c>
      <c r="B1390" s="14" t="s">
        <v>17</v>
      </c>
      <c r="C1390" s="14" t="s">
        <v>71</v>
      </c>
      <c r="D1390" s="14" t="s">
        <v>69</v>
      </c>
      <c r="E1390" s="14" t="s">
        <v>70</v>
      </c>
      <c r="F1390" s="14" t="s">
        <v>70</v>
      </c>
      <c r="G1390" s="14" t="s">
        <v>35</v>
      </c>
      <c r="H1390" s="14" t="s">
        <v>288</v>
      </c>
      <c r="I1390" s="14" t="s">
        <v>288</v>
      </c>
      <c r="J1390" s="15">
        <v>45443</v>
      </c>
      <c r="K1390" s="14" t="s">
        <v>3803</v>
      </c>
      <c r="L1390" s="16">
        <v>45439.7109837963</v>
      </c>
      <c r="M1390" s="16"/>
      <c r="N1390" s="16"/>
      <c r="O1390" s="14" t="s">
        <v>288</v>
      </c>
      <c r="P1390" s="14" t="s">
        <v>288</v>
      </c>
      <c r="Q1390" s="14" t="s">
        <v>288</v>
      </c>
      <c r="R1390" s="14" t="s">
        <v>288</v>
      </c>
      <c r="S1390" s="14" t="s">
        <v>288</v>
      </c>
      <c r="T1390" s="14" t="s">
        <v>17</v>
      </c>
      <c r="U1390" s="14" t="s">
        <v>18</v>
      </c>
      <c r="V1390" s="14" t="s">
        <v>6</v>
      </c>
      <c r="W1390" s="14" t="s">
        <v>71</v>
      </c>
      <c r="X1390" s="14" t="s">
        <v>69</v>
      </c>
      <c r="Y1390" s="14" t="s">
        <v>70</v>
      </c>
      <c r="Z1390" s="14" t="s">
        <v>70</v>
      </c>
      <c r="AA1390" s="14" t="s">
        <v>7</v>
      </c>
      <c r="AB1390" s="14" t="s">
        <v>3804</v>
      </c>
      <c r="AC1390" s="14" t="s">
        <v>8</v>
      </c>
      <c r="AD1390" s="14" t="s">
        <v>32</v>
      </c>
      <c r="AE1390" s="14" t="s">
        <v>5</v>
      </c>
      <c r="AF1390" s="14" t="s">
        <v>290</v>
      </c>
      <c r="AG1390" s="14" t="s">
        <v>291</v>
      </c>
      <c r="AH1390" s="14" t="s">
        <v>3805</v>
      </c>
      <c r="AI1390">
        <v>45993946</v>
      </c>
      <c r="AJ1390" s="16">
        <v>45439.7109837963</v>
      </c>
      <c r="AK1390">
        <v>1</v>
      </c>
      <c r="AL1390">
        <v>76.099999999999994</v>
      </c>
      <c r="AM1390">
        <v>13.7</v>
      </c>
      <c r="AN1390">
        <v>89.8</v>
      </c>
      <c r="AO1390" s="14" t="e">
        <f>VLOOKUP(PaquetesTramos_estados_1[[#This Row],[tienda_stock]],#REF!,2,0)</f>
        <v>#REF!</v>
      </c>
      <c r="AP1390" s="18"/>
      <c r="AQ1390" s="19">
        <f>IF(PaquetesTramos_estados_1[[#This Row],[estado_paquete]]="Empaquetado","listo",PaquetesTramos_estados_1[[#This Row],[pagado]]+(PaquetesTramos_estados_1[[#This Row],[Lead Time]]-1))</f>
        <v>45438.7109837963</v>
      </c>
      <c r="AR1390" s="16" t="e">
        <f ca="1">IF(PaquetesTramos_estados_1[[#This Row],[estado_paquete]]="empaquetado","listo",TEXT((DAY(TODAY())-DAY(PaquetesTramos_estados_1[[#This Row],[pagado]])),"dd")&amp;" Dias")</f>
        <v>#VALUE!</v>
      </c>
      <c r="AS13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0" s="19" t="str">
        <f t="shared" si="21"/>
        <v>17:03</v>
      </c>
    </row>
    <row r="1391" spans="1:46" x14ac:dyDescent="0.25">
      <c r="A1391" s="14" t="s">
        <v>5609</v>
      </c>
      <c r="B1391" s="14" t="s">
        <v>17</v>
      </c>
      <c r="C1391" s="14" t="s">
        <v>42</v>
      </c>
      <c r="D1391" s="14" t="s">
        <v>29</v>
      </c>
      <c r="E1391" s="14" t="s">
        <v>29</v>
      </c>
      <c r="F1391" s="14" t="s">
        <v>29</v>
      </c>
      <c r="G1391" s="14" t="s">
        <v>35</v>
      </c>
      <c r="H1391" s="14" t="s">
        <v>288</v>
      </c>
      <c r="I1391" s="14" t="s">
        <v>288</v>
      </c>
      <c r="J1391" s="15">
        <v>45443</v>
      </c>
      <c r="K1391" s="14" t="s">
        <v>5315</v>
      </c>
      <c r="L1391" s="16">
        <v>45439.937164351853</v>
      </c>
      <c r="M1391" s="16"/>
      <c r="N1391" s="16"/>
      <c r="O1391" s="14" t="s">
        <v>288</v>
      </c>
      <c r="P1391" s="14" t="s">
        <v>288</v>
      </c>
      <c r="Q1391" s="14" t="s">
        <v>288</v>
      </c>
      <c r="R1391" s="14" t="s">
        <v>288</v>
      </c>
      <c r="S1391" s="14" t="s">
        <v>288</v>
      </c>
      <c r="T1391" s="14" t="s">
        <v>17</v>
      </c>
      <c r="U1391" s="14" t="s">
        <v>18</v>
      </c>
      <c r="V1391" s="14" t="s">
        <v>6</v>
      </c>
      <c r="W1391" s="14" t="s">
        <v>42</v>
      </c>
      <c r="X1391" s="14" t="s">
        <v>29</v>
      </c>
      <c r="Y1391" s="14" t="s">
        <v>29</v>
      </c>
      <c r="Z1391" s="14" t="s">
        <v>29</v>
      </c>
      <c r="AA1391" s="14" t="s">
        <v>7</v>
      </c>
      <c r="AB1391" s="14" t="s">
        <v>5316</v>
      </c>
      <c r="AC1391" s="14" t="s">
        <v>8</v>
      </c>
      <c r="AD1391" s="14" t="s">
        <v>27</v>
      </c>
      <c r="AE1391" s="14" t="s">
        <v>5</v>
      </c>
      <c r="AF1391" s="14" t="s">
        <v>290</v>
      </c>
      <c r="AG1391" s="14" t="s">
        <v>291</v>
      </c>
      <c r="AH1391" s="14" t="s">
        <v>5317</v>
      </c>
      <c r="AI1391">
        <v>46042755</v>
      </c>
      <c r="AJ1391" s="16">
        <v>45439.937164351853</v>
      </c>
      <c r="AK1391">
        <v>1</v>
      </c>
      <c r="AL1391">
        <v>223.05</v>
      </c>
      <c r="AM1391">
        <v>40.15</v>
      </c>
      <c r="AN1391">
        <v>263.2</v>
      </c>
      <c r="AO1391" s="14" t="e">
        <f>VLOOKUP(PaquetesTramos_estados_1[[#This Row],[tienda_stock]],#REF!,2,0)</f>
        <v>#REF!</v>
      </c>
      <c r="AP1391" s="18"/>
      <c r="AQ1391" s="19">
        <f>IF(PaquetesTramos_estados_1[[#This Row],[estado_paquete]]="Empaquetado","listo",PaquetesTramos_estados_1[[#This Row],[pagado]]+(PaquetesTramos_estados_1[[#This Row],[Lead Time]]-1))</f>
        <v>45438.937164351853</v>
      </c>
      <c r="AR1391" s="16" t="e">
        <f ca="1">IF(PaquetesTramos_estados_1[[#This Row],[estado_paquete]]="empaquetado","listo",TEXT((DAY(TODAY())-DAY(PaquetesTramos_estados_1[[#This Row],[pagado]])),"dd")&amp;" Dias")</f>
        <v>#VALUE!</v>
      </c>
      <c r="AS13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1" s="19" t="str">
        <f t="shared" si="21"/>
        <v>22:29</v>
      </c>
    </row>
    <row r="1392" spans="1:46" x14ac:dyDescent="0.25">
      <c r="A1392" s="14" t="s">
        <v>5159</v>
      </c>
      <c r="B1392" s="14" t="s">
        <v>17</v>
      </c>
      <c r="C1392" s="14" t="s">
        <v>59</v>
      </c>
      <c r="D1392" s="14" t="s">
        <v>1</v>
      </c>
      <c r="E1392" s="14" t="s">
        <v>1</v>
      </c>
      <c r="F1392" s="14" t="s">
        <v>60</v>
      </c>
      <c r="G1392" s="14" t="s">
        <v>332</v>
      </c>
      <c r="H1392" s="14" t="s">
        <v>288</v>
      </c>
      <c r="I1392" s="14" t="s">
        <v>288</v>
      </c>
      <c r="J1392" s="15">
        <v>45441</v>
      </c>
      <c r="K1392" s="14" t="s">
        <v>624</v>
      </c>
      <c r="L1392" s="16">
        <v>45439.987905092596</v>
      </c>
      <c r="M1392" s="16"/>
      <c r="N1392" s="16"/>
      <c r="O1392" s="14" t="s">
        <v>288</v>
      </c>
      <c r="P1392" s="14" t="s">
        <v>288</v>
      </c>
      <c r="Q1392" s="14" t="s">
        <v>288</v>
      </c>
      <c r="R1392" s="14" t="s">
        <v>288</v>
      </c>
      <c r="S1392" s="14" t="s">
        <v>288</v>
      </c>
      <c r="T1392" s="14" t="s">
        <v>17</v>
      </c>
      <c r="U1392" s="14" t="s">
        <v>161</v>
      </c>
      <c r="V1392" s="14" t="s">
        <v>6</v>
      </c>
      <c r="W1392" s="14" t="s">
        <v>59</v>
      </c>
      <c r="X1392" s="14" t="s">
        <v>1</v>
      </c>
      <c r="Y1392" s="14" t="s">
        <v>1</v>
      </c>
      <c r="Z1392" s="14" t="s">
        <v>60</v>
      </c>
      <c r="AA1392" s="14" t="s">
        <v>7</v>
      </c>
      <c r="AB1392" s="14" t="s">
        <v>625</v>
      </c>
      <c r="AC1392" s="14" t="s">
        <v>8</v>
      </c>
      <c r="AD1392" s="14" t="s">
        <v>27</v>
      </c>
      <c r="AE1392" s="14" t="s">
        <v>5</v>
      </c>
      <c r="AF1392" s="14" t="s">
        <v>290</v>
      </c>
      <c r="AG1392" s="14" t="s">
        <v>291</v>
      </c>
      <c r="AH1392" s="14" t="s">
        <v>626</v>
      </c>
      <c r="AI1392">
        <v>74612856</v>
      </c>
      <c r="AJ1392" s="16">
        <v>45439.987905092596</v>
      </c>
      <c r="AK1392">
        <v>1</v>
      </c>
      <c r="AL1392">
        <v>35.42</v>
      </c>
      <c r="AM1392">
        <v>6.38</v>
      </c>
      <c r="AN1392">
        <v>41.8</v>
      </c>
      <c r="AO1392" s="14" t="e">
        <f>VLOOKUP(PaquetesTramos_estados_1[[#This Row],[tienda_stock]],#REF!,2,0)</f>
        <v>#REF!</v>
      </c>
      <c r="AP1392" s="18"/>
      <c r="AQ1392" s="19">
        <f>IF(PaquetesTramos_estados_1[[#This Row],[estado_paquete]]="Empaquetado","listo",PaquetesTramos_estados_1[[#This Row],[pagado]]+(PaquetesTramos_estados_1[[#This Row],[Lead Time]]-1))</f>
        <v>45438.987905092596</v>
      </c>
      <c r="AR1392" s="16" t="e">
        <f ca="1">IF(PaquetesTramos_estados_1[[#This Row],[estado_paquete]]="empaquetado","listo",TEXT((DAY(TODAY())-DAY(PaquetesTramos_estados_1[[#This Row],[pagado]])),"dd")&amp;" Dias")</f>
        <v>#VALUE!</v>
      </c>
      <c r="AS13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2" s="19" t="str">
        <f t="shared" si="21"/>
        <v>23:42</v>
      </c>
    </row>
    <row r="1393" spans="1:46" x14ac:dyDescent="0.25">
      <c r="A1393" s="14" t="s">
        <v>4944</v>
      </c>
      <c r="B1393" s="14" t="s">
        <v>17</v>
      </c>
      <c r="C1393" s="14" t="s">
        <v>288</v>
      </c>
      <c r="D1393" s="14" t="s">
        <v>64</v>
      </c>
      <c r="E1393" s="14" t="s">
        <v>4815</v>
      </c>
      <c r="F1393" s="14" t="s">
        <v>4815</v>
      </c>
      <c r="G1393" s="14" t="s">
        <v>30</v>
      </c>
      <c r="H1393" s="14" t="s">
        <v>288</v>
      </c>
      <c r="I1393" s="14" t="s">
        <v>288</v>
      </c>
      <c r="J1393" s="15">
        <v>45443</v>
      </c>
      <c r="K1393" s="14" t="s">
        <v>4811</v>
      </c>
      <c r="L1393" s="16">
        <v>45439.676006944443</v>
      </c>
      <c r="M1393" s="16"/>
      <c r="N1393" s="16"/>
      <c r="O1393" s="14" t="s">
        <v>288</v>
      </c>
      <c r="P1393" s="14" t="s">
        <v>288</v>
      </c>
      <c r="Q1393" s="14" t="s">
        <v>288</v>
      </c>
      <c r="R1393" s="14" t="s">
        <v>288</v>
      </c>
      <c r="S1393" s="14" t="s">
        <v>288</v>
      </c>
      <c r="T1393" s="14" t="s">
        <v>17</v>
      </c>
      <c r="U1393" s="14" t="s">
        <v>18</v>
      </c>
      <c r="V1393" s="14" t="s">
        <v>87</v>
      </c>
      <c r="W1393" s="14" t="s">
        <v>288</v>
      </c>
      <c r="X1393" s="14" t="s">
        <v>288</v>
      </c>
      <c r="Y1393" s="14" t="s">
        <v>288</v>
      </c>
      <c r="Z1393" s="14" t="s">
        <v>288</v>
      </c>
      <c r="AA1393" s="14" t="s">
        <v>56</v>
      </c>
      <c r="AB1393" s="14" t="s">
        <v>4812</v>
      </c>
      <c r="AC1393" s="14" t="s">
        <v>8</v>
      </c>
      <c r="AD1393" s="14" t="s">
        <v>32</v>
      </c>
      <c r="AE1393" s="14" t="s">
        <v>5</v>
      </c>
      <c r="AF1393" s="14" t="s">
        <v>290</v>
      </c>
      <c r="AG1393" s="14" t="s">
        <v>291</v>
      </c>
      <c r="AH1393" s="14" t="s">
        <v>4813</v>
      </c>
      <c r="AI1393">
        <v>9894274</v>
      </c>
      <c r="AJ1393" s="16">
        <v>45439.676006944443</v>
      </c>
      <c r="AK1393">
        <v>2</v>
      </c>
      <c r="AL1393">
        <v>292.55</v>
      </c>
      <c r="AM1393">
        <v>52.65</v>
      </c>
      <c r="AN1393">
        <v>345.2</v>
      </c>
      <c r="AO1393" s="14" t="e">
        <f>VLOOKUP(PaquetesTramos_estados_1[[#This Row],[tienda_stock]],#REF!,2,0)</f>
        <v>#REF!</v>
      </c>
      <c r="AP1393" s="18"/>
      <c r="AQ1393" s="19">
        <f>IF(PaquetesTramos_estados_1[[#This Row],[estado_paquete]]="Empaquetado","listo",PaquetesTramos_estados_1[[#This Row],[pagado]]+(PaquetesTramos_estados_1[[#This Row],[Lead Time]]-1))</f>
        <v>45438.676006944443</v>
      </c>
      <c r="AR1393" s="16" t="e">
        <f ca="1">IF(PaquetesTramos_estados_1[[#This Row],[estado_paquete]]="empaquetado","listo",TEXT((DAY(TODAY())-DAY(PaquetesTramos_estados_1[[#This Row],[pagado]])),"dd")&amp;" Dias")</f>
        <v>#VALUE!</v>
      </c>
      <c r="AS13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3" s="19" t="str">
        <f t="shared" si="21"/>
        <v>16:13</v>
      </c>
    </row>
    <row r="1394" spans="1:46" x14ac:dyDescent="0.25">
      <c r="A1394" s="14" t="s">
        <v>4936</v>
      </c>
      <c r="B1394" s="14" t="s">
        <v>17</v>
      </c>
      <c r="C1394" s="14" t="s">
        <v>288</v>
      </c>
      <c r="D1394" s="14" t="s">
        <v>1</v>
      </c>
      <c r="E1394" s="14" t="s">
        <v>1</v>
      </c>
      <c r="F1394" s="14" t="s">
        <v>307</v>
      </c>
      <c r="G1394" s="14" t="s">
        <v>89</v>
      </c>
      <c r="H1394" s="14" t="s">
        <v>288</v>
      </c>
      <c r="I1394" s="14" t="s">
        <v>288</v>
      </c>
      <c r="J1394" s="15">
        <v>45440</v>
      </c>
      <c r="K1394" s="14" t="s">
        <v>4274</v>
      </c>
      <c r="L1394" s="16">
        <v>45439.513541666667</v>
      </c>
      <c r="M1394" s="16"/>
      <c r="N1394" s="16"/>
      <c r="O1394" s="14" t="s">
        <v>288</v>
      </c>
      <c r="P1394" s="14" t="s">
        <v>288</v>
      </c>
      <c r="Q1394" s="14" t="s">
        <v>288</v>
      </c>
      <c r="R1394" s="14" t="s">
        <v>288</v>
      </c>
      <c r="S1394" s="14" t="s">
        <v>288</v>
      </c>
      <c r="T1394" s="14" t="s">
        <v>17</v>
      </c>
      <c r="U1394" s="14" t="s">
        <v>18</v>
      </c>
      <c r="V1394" s="14" t="s">
        <v>87</v>
      </c>
      <c r="W1394" s="14" t="s">
        <v>288</v>
      </c>
      <c r="X1394" s="14" t="s">
        <v>288</v>
      </c>
      <c r="Y1394" s="14" t="s">
        <v>288</v>
      </c>
      <c r="Z1394" s="14" t="s">
        <v>288</v>
      </c>
      <c r="AA1394" s="14" t="s">
        <v>7</v>
      </c>
      <c r="AB1394" s="14" t="s">
        <v>4275</v>
      </c>
      <c r="AC1394" s="14" t="s">
        <v>8</v>
      </c>
      <c r="AD1394" s="14" t="s">
        <v>27</v>
      </c>
      <c r="AE1394" s="14" t="s">
        <v>5</v>
      </c>
      <c r="AF1394" s="14" t="s">
        <v>290</v>
      </c>
      <c r="AG1394" s="14" t="s">
        <v>291</v>
      </c>
      <c r="AH1394" s="14" t="s">
        <v>4276</v>
      </c>
      <c r="AI1394">
        <v>47156440</v>
      </c>
      <c r="AJ1394" s="16">
        <v>45439.513541666667</v>
      </c>
      <c r="AK1394">
        <v>1</v>
      </c>
      <c r="AL1394">
        <v>81.53</v>
      </c>
      <c r="AM1394">
        <v>14.67</v>
      </c>
      <c r="AN1394">
        <v>96.2</v>
      </c>
      <c r="AO1394" s="14" t="e">
        <f>VLOOKUP(PaquetesTramos_estados_1[[#This Row],[tienda_stock]],#REF!,2,0)</f>
        <v>#REF!</v>
      </c>
      <c r="AP1394" s="18"/>
      <c r="AQ1394" s="19">
        <f>IF(PaquetesTramos_estados_1[[#This Row],[estado_paquete]]="Empaquetado","listo",PaquetesTramos_estados_1[[#This Row],[pagado]]+(PaquetesTramos_estados_1[[#This Row],[Lead Time]]-1))</f>
        <v>45438.513541666667</v>
      </c>
      <c r="AR1394" s="16" t="e">
        <f ca="1">IF(PaquetesTramos_estados_1[[#This Row],[estado_paquete]]="empaquetado","listo",TEXT((DAY(TODAY())-DAY(PaquetesTramos_estados_1[[#This Row],[pagado]])),"dd")&amp;" Dias")</f>
        <v>#VALUE!</v>
      </c>
      <c r="AS13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4" s="19" t="str">
        <f t="shared" si="21"/>
        <v>12:19</v>
      </c>
    </row>
    <row r="1395" spans="1:46" x14ac:dyDescent="0.25">
      <c r="A1395" s="14" t="s">
        <v>5539</v>
      </c>
      <c r="B1395" s="14" t="s">
        <v>292</v>
      </c>
      <c r="C1395" s="14" t="s">
        <v>45</v>
      </c>
      <c r="D1395" s="14" t="s">
        <v>46</v>
      </c>
      <c r="E1395" s="14" t="s">
        <v>46</v>
      </c>
      <c r="F1395" s="14" t="s">
        <v>46</v>
      </c>
      <c r="G1395" s="14" t="s">
        <v>35</v>
      </c>
      <c r="H1395" s="14" t="s">
        <v>288</v>
      </c>
      <c r="I1395" s="14" t="s">
        <v>288</v>
      </c>
      <c r="J1395" s="15">
        <v>45443</v>
      </c>
      <c r="K1395" s="14" t="s">
        <v>1356</v>
      </c>
      <c r="L1395" s="16">
        <v>45439.681423611109</v>
      </c>
      <c r="M1395" s="16">
        <v>45439.717789351853</v>
      </c>
      <c r="N1395" s="16"/>
      <c r="O1395" s="14" t="s">
        <v>288</v>
      </c>
      <c r="P1395" s="14" t="s">
        <v>288</v>
      </c>
      <c r="Q1395" s="14" t="s">
        <v>288</v>
      </c>
      <c r="R1395" s="14" t="s">
        <v>288</v>
      </c>
      <c r="S1395" s="14" t="s">
        <v>288</v>
      </c>
      <c r="T1395" s="14" t="s">
        <v>292</v>
      </c>
      <c r="U1395" s="14" t="s">
        <v>36</v>
      </c>
      <c r="V1395" s="14" t="s">
        <v>6</v>
      </c>
      <c r="W1395" s="14" t="s">
        <v>45</v>
      </c>
      <c r="X1395" s="14" t="s">
        <v>46</v>
      </c>
      <c r="Y1395" s="14" t="s">
        <v>46</v>
      </c>
      <c r="Z1395" s="14" t="s">
        <v>46</v>
      </c>
      <c r="AA1395" s="14" t="s">
        <v>7</v>
      </c>
      <c r="AB1395" s="14" t="s">
        <v>1357</v>
      </c>
      <c r="AC1395" s="14" t="s">
        <v>8</v>
      </c>
      <c r="AD1395" s="14" t="s">
        <v>27</v>
      </c>
      <c r="AE1395" s="14" t="s">
        <v>5</v>
      </c>
      <c r="AF1395" s="14" t="s">
        <v>290</v>
      </c>
      <c r="AG1395" s="14" t="s">
        <v>291</v>
      </c>
      <c r="AH1395" s="14" t="s">
        <v>1358</v>
      </c>
      <c r="AI1395">
        <v>75323986</v>
      </c>
      <c r="AJ1395" s="16">
        <v>45439.681423611109</v>
      </c>
      <c r="AK1395">
        <v>1</v>
      </c>
      <c r="AL1395">
        <v>37.96</v>
      </c>
      <c r="AM1395">
        <v>6.84</v>
      </c>
      <c r="AN1395">
        <v>44.8</v>
      </c>
      <c r="AO1395" s="14" t="e">
        <f>VLOOKUP(PaquetesTramos_estados_1[[#This Row],[tienda_stock]],#REF!,2,0)</f>
        <v>#REF!</v>
      </c>
      <c r="AP1395" s="18"/>
      <c r="AQ1395" s="19" t="str">
        <f>IF(PaquetesTramos_estados_1[[#This Row],[estado_paquete]]="Empaquetado","listo",PaquetesTramos_estados_1[[#This Row],[pagado]]+(PaquetesTramos_estados_1[[#This Row],[Lead Time]]-1))</f>
        <v>listo</v>
      </c>
      <c r="AR1395" s="16" t="str">
        <f ca="1">IF(PaquetesTramos_estados_1[[#This Row],[estado_paquete]]="empaquetado","listo",TEXT((DAY(TODAY())-DAY(PaquetesTramos_estados_1[[#This Row],[pagado]])),"dd")&amp;" Dias")</f>
        <v>listo</v>
      </c>
      <c r="AS1395" s="14" t="str">
        <f ca="1">IF(PaquetesTramos_estados_1[[#This Row],[estado_paquete]]="Empaquetado","listo",IF(NOW()&lt;PaquetesTramos_estados_1[[#This Row],[TimeLimite]],"Dentro de Tiempo","Fuera de Tiempo"))</f>
        <v>listo</v>
      </c>
      <c r="AT1395" s="19" t="str">
        <f t="shared" si="21"/>
        <v>16:21</v>
      </c>
    </row>
    <row r="1396" spans="1:46" x14ac:dyDescent="0.25">
      <c r="A1396" s="14" t="s">
        <v>4947</v>
      </c>
      <c r="B1396" s="14" t="s">
        <v>17</v>
      </c>
      <c r="C1396" s="14" t="s">
        <v>38</v>
      </c>
      <c r="D1396" s="14" t="s">
        <v>1</v>
      </c>
      <c r="E1396" s="14" t="s">
        <v>1</v>
      </c>
      <c r="F1396" s="14" t="s">
        <v>1</v>
      </c>
      <c r="G1396" s="14" t="s">
        <v>332</v>
      </c>
      <c r="H1396" s="14" t="s">
        <v>288</v>
      </c>
      <c r="I1396" s="14" t="s">
        <v>288</v>
      </c>
      <c r="J1396" s="15">
        <v>45440</v>
      </c>
      <c r="K1396" s="14" t="s">
        <v>2122</v>
      </c>
      <c r="L1396" s="16">
        <v>45438.936168981483</v>
      </c>
      <c r="M1396" s="16"/>
      <c r="N1396" s="16"/>
      <c r="O1396" s="14" t="s">
        <v>288</v>
      </c>
      <c r="P1396" s="14" t="s">
        <v>288</v>
      </c>
      <c r="Q1396" s="14" t="s">
        <v>288</v>
      </c>
      <c r="R1396" s="14" t="s">
        <v>288</v>
      </c>
      <c r="S1396" s="14" t="s">
        <v>288</v>
      </c>
      <c r="T1396" s="14" t="s">
        <v>17</v>
      </c>
      <c r="U1396" s="14" t="s">
        <v>1015</v>
      </c>
      <c r="V1396" s="14" t="s">
        <v>6</v>
      </c>
      <c r="W1396" s="14" t="s">
        <v>38</v>
      </c>
      <c r="X1396" s="14" t="s">
        <v>1</v>
      </c>
      <c r="Y1396" s="14" t="s">
        <v>1</v>
      </c>
      <c r="Z1396" s="14" t="s">
        <v>1</v>
      </c>
      <c r="AA1396" s="14" t="s">
        <v>7</v>
      </c>
      <c r="AB1396" s="14" t="s">
        <v>2123</v>
      </c>
      <c r="AC1396" s="14" t="s">
        <v>8</v>
      </c>
      <c r="AD1396" s="14" t="s">
        <v>27</v>
      </c>
      <c r="AE1396" s="14" t="s">
        <v>5</v>
      </c>
      <c r="AF1396" s="14" t="s">
        <v>290</v>
      </c>
      <c r="AG1396" s="14" t="s">
        <v>291</v>
      </c>
      <c r="AH1396" s="14" t="s">
        <v>2124</v>
      </c>
      <c r="AI1396">
        <v>43664132</v>
      </c>
      <c r="AJ1396" s="16">
        <v>45438.936168981483</v>
      </c>
      <c r="AK1396">
        <v>1</v>
      </c>
      <c r="AL1396">
        <v>35.42</v>
      </c>
      <c r="AM1396">
        <v>6.38</v>
      </c>
      <c r="AN1396">
        <v>41.8</v>
      </c>
      <c r="AO1396" s="14" t="e">
        <f>VLOOKUP(PaquetesTramos_estados_1[[#This Row],[tienda_stock]],#REF!,2,0)</f>
        <v>#REF!</v>
      </c>
      <c r="AP1396" s="18"/>
      <c r="AQ1396" s="19">
        <f>IF(PaquetesTramos_estados_1[[#This Row],[estado_paquete]]="Empaquetado","listo",PaquetesTramos_estados_1[[#This Row],[pagado]]+(PaquetesTramos_estados_1[[#This Row],[Lead Time]]-1))</f>
        <v>45437.936168981483</v>
      </c>
      <c r="AR1396" s="16" t="e">
        <f ca="1">IF(PaquetesTramos_estados_1[[#This Row],[estado_paquete]]="empaquetado","listo",TEXT((DAY(TODAY())-DAY(PaquetesTramos_estados_1[[#This Row],[pagado]])),"dd")&amp;" Dias")</f>
        <v>#VALUE!</v>
      </c>
      <c r="AS139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6" s="19" t="str">
        <f t="shared" si="21"/>
        <v>22:28</v>
      </c>
    </row>
    <row r="1397" spans="1:46" x14ac:dyDescent="0.25">
      <c r="A1397" s="14" t="s">
        <v>5545</v>
      </c>
      <c r="B1397" s="14" t="s">
        <v>292</v>
      </c>
      <c r="C1397" s="14" t="s">
        <v>161</v>
      </c>
      <c r="D1397" s="14" t="s">
        <v>1</v>
      </c>
      <c r="E1397" s="14" t="s">
        <v>1</v>
      </c>
      <c r="F1397" s="14" t="s">
        <v>1</v>
      </c>
      <c r="G1397" s="14" t="s">
        <v>332</v>
      </c>
      <c r="H1397" s="14" t="s">
        <v>288</v>
      </c>
      <c r="I1397" s="14" t="s">
        <v>288</v>
      </c>
      <c r="J1397" s="15">
        <v>45440</v>
      </c>
      <c r="K1397" s="14" t="s">
        <v>1421</v>
      </c>
      <c r="L1397" s="16">
        <v>45438.874606481484</v>
      </c>
      <c r="M1397" s="16">
        <v>45439.435173611113</v>
      </c>
      <c r="N1397" s="16"/>
      <c r="O1397" s="14" t="s">
        <v>288</v>
      </c>
      <c r="P1397" s="14" t="s">
        <v>288</v>
      </c>
      <c r="Q1397" s="14" t="s">
        <v>288</v>
      </c>
      <c r="R1397" s="14" t="s">
        <v>288</v>
      </c>
      <c r="S1397" s="14" t="s">
        <v>288</v>
      </c>
      <c r="T1397" s="14" t="s">
        <v>292</v>
      </c>
      <c r="U1397" s="14" t="s">
        <v>141</v>
      </c>
      <c r="V1397" s="14" t="s">
        <v>6</v>
      </c>
      <c r="W1397" s="14" t="s">
        <v>161</v>
      </c>
      <c r="X1397" s="14" t="s">
        <v>1</v>
      </c>
      <c r="Y1397" s="14" t="s">
        <v>1</v>
      </c>
      <c r="Z1397" s="14" t="s">
        <v>1</v>
      </c>
      <c r="AA1397" s="14" t="s">
        <v>7</v>
      </c>
      <c r="AB1397" s="14" t="s">
        <v>1422</v>
      </c>
      <c r="AC1397" s="14" t="s">
        <v>8</v>
      </c>
      <c r="AD1397" s="14" t="s">
        <v>9</v>
      </c>
      <c r="AE1397" s="14" t="s">
        <v>161</v>
      </c>
      <c r="AF1397" s="14" t="s">
        <v>290</v>
      </c>
      <c r="AG1397" s="14" t="s">
        <v>291</v>
      </c>
      <c r="AH1397" s="14" t="s">
        <v>1423</v>
      </c>
      <c r="AI1397">
        <v>6280343</v>
      </c>
      <c r="AJ1397" s="16">
        <v>45438.874606481484</v>
      </c>
      <c r="AK1397">
        <v>1</v>
      </c>
      <c r="AL1397">
        <v>35.42</v>
      </c>
      <c r="AM1397">
        <v>6.38</v>
      </c>
      <c r="AN1397">
        <v>41.8</v>
      </c>
      <c r="AO1397" s="14" t="e">
        <f>VLOOKUP(PaquetesTramos_estados_1[[#This Row],[tienda_stock]],#REF!,2,0)</f>
        <v>#REF!</v>
      </c>
      <c r="AP1397" s="18"/>
      <c r="AQ1397" s="19" t="str">
        <f>IF(PaquetesTramos_estados_1[[#This Row],[estado_paquete]]="Empaquetado","listo",PaquetesTramos_estados_1[[#This Row],[pagado]]+(PaquetesTramos_estados_1[[#This Row],[Lead Time]]-1))</f>
        <v>listo</v>
      </c>
      <c r="AR1397" s="16" t="str">
        <f ca="1">IF(PaquetesTramos_estados_1[[#This Row],[estado_paquete]]="empaquetado","listo",TEXT((DAY(TODAY())-DAY(PaquetesTramos_estados_1[[#This Row],[pagado]])),"dd")&amp;" Dias")</f>
        <v>listo</v>
      </c>
      <c r="AS1397" s="14" t="str">
        <f ca="1">IF(PaquetesTramos_estados_1[[#This Row],[estado_paquete]]="Empaquetado","listo",IF(NOW()&lt;PaquetesTramos_estados_1[[#This Row],[TimeLimite]],"Dentro de Tiempo","Fuera de Tiempo"))</f>
        <v>listo</v>
      </c>
      <c r="AT1397" s="19" t="str">
        <f t="shared" si="21"/>
        <v>20:59</v>
      </c>
    </row>
    <row r="1398" spans="1:46" x14ac:dyDescent="0.25">
      <c r="A1398" s="14" t="s">
        <v>5004</v>
      </c>
      <c r="B1398" s="14" t="s">
        <v>17</v>
      </c>
      <c r="C1398" s="14" t="s">
        <v>63</v>
      </c>
      <c r="D1398" s="14" t="s">
        <v>64</v>
      </c>
      <c r="E1398" s="14" t="s">
        <v>65</v>
      </c>
      <c r="F1398" s="14" t="s">
        <v>66</v>
      </c>
      <c r="G1398" s="14" t="s">
        <v>35</v>
      </c>
      <c r="H1398" s="14" t="s">
        <v>288</v>
      </c>
      <c r="I1398" s="14" t="s">
        <v>288</v>
      </c>
      <c r="J1398" s="15">
        <v>45443</v>
      </c>
      <c r="K1398" s="14" t="s">
        <v>984</v>
      </c>
      <c r="L1398" s="16">
        <v>45439.938877314817</v>
      </c>
      <c r="M1398" s="16"/>
      <c r="N1398" s="16"/>
      <c r="O1398" s="14" t="s">
        <v>288</v>
      </c>
      <c r="P1398" s="14" t="s">
        <v>288</v>
      </c>
      <c r="Q1398" s="14" t="s">
        <v>288</v>
      </c>
      <c r="R1398" s="14" t="s">
        <v>288</v>
      </c>
      <c r="S1398" s="14" t="s">
        <v>288</v>
      </c>
      <c r="T1398" s="14" t="s">
        <v>17</v>
      </c>
      <c r="U1398" s="14" t="s">
        <v>18</v>
      </c>
      <c r="V1398" s="14" t="s">
        <v>6</v>
      </c>
      <c r="W1398" s="14" t="s">
        <v>63</v>
      </c>
      <c r="X1398" s="14" t="s">
        <v>64</v>
      </c>
      <c r="Y1398" s="14" t="s">
        <v>65</v>
      </c>
      <c r="Z1398" s="14" t="s">
        <v>66</v>
      </c>
      <c r="AA1398" s="14" t="s">
        <v>7</v>
      </c>
      <c r="AB1398" s="14" t="s">
        <v>985</v>
      </c>
      <c r="AC1398" s="14" t="s">
        <v>8</v>
      </c>
      <c r="AD1398" s="14" t="s">
        <v>32</v>
      </c>
      <c r="AE1398" s="14" t="s">
        <v>5</v>
      </c>
      <c r="AF1398" s="14" t="s">
        <v>290</v>
      </c>
      <c r="AG1398" s="14" t="s">
        <v>291</v>
      </c>
      <c r="AH1398" s="14" t="s">
        <v>986</v>
      </c>
      <c r="AI1398">
        <v>71040091</v>
      </c>
      <c r="AJ1398" s="16">
        <v>45439.938877314817</v>
      </c>
      <c r="AK1398">
        <v>1</v>
      </c>
      <c r="AL1398">
        <v>189.74</v>
      </c>
      <c r="AM1398">
        <v>34.159999999999997</v>
      </c>
      <c r="AN1398">
        <v>223.9</v>
      </c>
      <c r="AO1398" s="14" t="e">
        <f>VLOOKUP(PaquetesTramos_estados_1[[#This Row],[tienda_stock]],#REF!,2,0)</f>
        <v>#REF!</v>
      </c>
      <c r="AP1398" s="18"/>
      <c r="AQ1398" s="19">
        <f>IF(PaquetesTramos_estados_1[[#This Row],[estado_paquete]]="Empaquetado","listo",PaquetesTramos_estados_1[[#This Row],[pagado]]+(PaquetesTramos_estados_1[[#This Row],[Lead Time]]-1))</f>
        <v>45438.938877314817</v>
      </c>
      <c r="AR1398" s="16" t="e">
        <f ca="1">IF(PaquetesTramos_estados_1[[#This Row],[estado_paquete]]="empaquetado","listo",TEXT((DAY(TODAY())-DAY(PaquetesTramos_estados_1[[#This Row],[pagado]])),"dd")&amp;" Dias")</f>
        <v>#VALUE!</v>
      </c>
      <c r="AS13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398" s="19" t="str">
        <f t="shared" si="21"/>
        <v>22:31</v>
      </c>
    </row>
    <row r="1399" spans="1:46" x14ac:dyDescent="0.25">
      <c r="A1399" s="14" t="s">
        <v>5546</v>
      </c>
      <c r="B1399" s="14" t="s">
        <v>292</v>
      </c>
      <c r="C1399" s="14" t="s">
        <v>76</v>
      </c>
      <c r="D1399" s="14" t="s">
        <v>77</v>
      </c>
      <c r="E1399" s="14" t="s">
        <v>78</v>
      </c>
      <c r="F1399" s="14" t="s">
        <v>79</v>
      </c>
      <c r="G1399" s="14" t="s">
        <v>35</v>
      </c>
      <c r="H1399" s="14" t="s">
        <v>288</v>
      </c>
      <c r="I1399" s="14" t="s">
        <v>288</v>
      </c>
      <c r="J1399" s="15">
        <v>45446</v>
      </c>
      <c r="K1399" s="14" t="s">
        <v>3089</v>
      </c>
      <c r="L1399" s="16">
        <v>45439.609525462962</v>
      </c>
      <c r="M1399" s="16">
        <v>45439.650578703702</v>
      </c>
      <c r="N1399" s="16"/>
      <c r="O1399" s="14" t="s">
        <v>288</v>
      </c>
      <c r="P1399" s="14" t="s">
        <v>288</v>
      </c>
      <c r="Q1399" s="14" t="s">
        <v>288</v>
      </c>
      <c r="R1399" s="14" t="s">
        <v>288</v>
      </c>
      <c r="S1399" s="14" t="s">
        <v>288</v>
      </c>
      <c r="T1399" s="14" t="s">
        <v>292</v>
      </c>
      <c r="U1399" s="14" t="s">
        <v>170</v>
      </c>
      <c r="V1399" s="14" t="s">
        <v>6</v>
      </c>
      <c r="W1399" s="14" t="s">
        <v>76</v>
      </c>
      <c r="X1399" s="14" t="s">
        <v>77</v>
      </c>
      <c r="Y1399" s="14" t="s">
        <v>78</v>
      </c>
      <c r="Z1399" s="14" t="s">
        <v>79</v>
      </c>
      <c r="AA1399" s="14" t="s">
        <v>7</v>
      </c>
      <c r="AB1399" s="14" t="s">
        <v>3003</v>
      </c>
      <c r="AC1399" s="14" t="s">
        <v>8</v>
      </c>
      <c r="AD1399" s="14" t="s">
        <v>88</v>
      </c>
      <c r="AE1399" s="14" t="s">
        <v>5</v>
      </c>
      <c r="AF1399" s="14" t="s">
        <v>290</v>
      </c>
      <c r="AG1399" s="14" t="s">
        <v>291</v>
      </c>
      <c r="AH1399" s="14" t="s">
        <v>3004</v>
      </c>
      <c r="AI1399">
        <v>41205939</v>
      </c>
      <c r="AJ1399" s="16">
        <v>45439.609525462962</v>
      </c>
      <c r="AK1399">
        <v>6</v>
      </c>
      <c r="AL1399">
        <v>159.38999999999999</v>
      </c>
      <c r="AM1399">
        <v>28.71</v>
      </c>
      <c r="AN1399">
        <v>188.1</v>
      </c>
      <c r="AO1399" s="14" t="e">
        <f>VLOOKUP(PaquetesTramos_estados_1[[#This Row],[tienda_stock]],#REF!,2,0)</f>
        <v>#REF!</v>
      </c>
      <c r="AP1399" s="18"/>
      <c r="AQ1399" s="19" t="str">
        <f>IF(PaquetesTramos_estados_1[[#This Row],[estado_paquete]]="Empaquetado","listo",PaquetesTramos_estados_1[[#This Row],[pagado]]+(PaquetesTramos_estados_1[[#This Row],[Lead Time]]-1))</f>
        <v>listo</v>
      </c>
      <c r="AR1399" s="16" t="str">
        <f ca="1">IF(PaquetesTramos_estados_1[[#This Row],[estado_paquete]]="empaquetado","listo",TEXT((DAY(TODAY())-DAY(PaquetesTramos_estados_1[[#This Row],[pagado]])),"dd")&amp;" Dias")</f>
        <v>listo</v>
      </c>
      <c r="AS1399" s="14" t="str">
        <f ca="1">IF(PaquetesTramos_estados_1[[#This Row],[estado_paquete]]="Empaquetado","listo",IF(NOW()&lt;PaquetesTramos_estados_1[[#This Row],[TimeLimite]],"Dentro de Tiempo","Fuera de Tiempo"))</f>
        <v>listo</v>
      </c>
      <c r="AT1399" s="19" t="str">
        <f t="shared" si="21"/>
        <v>14:37</v>
      </c>
    </row>
    <row r="1400" spans="1:46" x14ac:dyDescent="0.25">
      <c r="A1400" s="14" t="s">
        <v>5005</v>
      </c>
      <c r="B1400" s="14" t="s">
        <v>17</v>
      </c>
      <c r="C1400" s="14" t="s">
        <v>288</v>
      </c>
      <c r="D1400" s="14" t="s">
        <v>40</v>
      </c>
      <c r="E1400" s="14" t="s">
        <v>233</v>
      </c>
      <c r="F1400" s="14" t="s">
        <v>1065</v>
      </c>
      <c r="G1400" s="14" t="s">
        <v>30</v>
      </c>
      <c r="H1400" s="14" t="s">
        <v>288</v>
      </c>
      <c r="I1400" s="14" t="s">
        <v>288</v>
      </c>
      <c r="J1400" s="15">
        <v>45446</v>
      </c>
      <c r="K1400" s="14" t="s">
        <v>1061</v>
      </c>
      <c r="L1400" s="16">
        <v>45438.821782407409</v>
      </c>
      <c r="M1400" s="16"/>
      <c r="N1400" s="16"/>
      <c r="O1400" s="14" t="s">
        <v>288</v>
      </c>
      <c r="P1400" s="14" t="s">
        <v>288</v>
      </c>
      <c r="Q1400" s="14" t="s">
        <v>288</v>
      </c>
      <c r="R1400" s="14" t="s">
        <v>288</v>
      </c>
      <c r="S1400" s="14" t="s">
        <v>288</v>
      </c>
      <c r="T1400" s="14" t="s">
        <v>17</v>
      </c>
      <c r="U1400" s="14" t="s">
        <v>18</v>
      </c>
      <c r="V1400" s="14" t="s">
        <v>87</v>
      </c>
      <c r="W1400" s="14" t="s">
        <v>288</v>
      </c>
      <c r="X1400" s="14" t="s">
        <v>288</v>
      </c>
      <c r="Y1400" s="14" t="s">
        <v>288</v>
      </c>
      <c r="Z1400" s="14" t="s">
        <v>288</v>
      </c>
      <c r="AA1400" s="14" t="s">
        <v>56</v>
      </c>
      <c r="AB1400" s="14" t="s">
        <v>1062</v>
      </c>
      <c r="AC1400" s="14" t="s">
        <v>8</v>
      </c>
      <c r="AD1400" s="14" t="s">
        <v>27</v>
      </c>
      <c r="AE1400" s="14" t="s">
        <v>5</v>
      </c>
      <c r="AF1400" s="14" t="s">
        <v>290</v>
      </c>
      <c r="AG1400" s="14" t="s">
        <v>291</v>
      </c>
      <c r="AH1400" s="14" t="s">
        <v>1063</v>
      </c>
      <c r="AI1400">
        <v>42692036</v>
      </c>
      <c r="AJ1400" s="16">
        <v>45438.821782407409</v>
      </c>
      <c r="AK1400">
        <v>2</v>
      </c>
      <c r="AL1400">
        <v>285.43</v>
      </c>
      <c r="AM1400">
        <v>51.37</v>
      </c>
      <c r="AN1400">
        <v>336.8</v>
      </c>
      <c r="AO1400" s="14" t="e">
        <f>VLOOKUP(PaquetesTramos_estados_1[[#This Row],[tienda_stock]],#REF!,2,0)</f>
        <v>#REF!</v>
      </c>
      <c r="AP1400" s="18"/>
      <c r="AQ1400" s="19">
        <f>IF(PaquetesTramos_estados_1[[#This Row],[estado_paquete]]="Empaquetado","listo",PaquetesTramos_estados_1[[#This Row],[pagado]]+(PaquetesTramos_estados_1[[#This Row],[Lead Time]]-1))</f>
        <v>45437.821782407409</v>
      </c>
      <c r="AR1400" s="16" t="e">
        <f ca="1">IF(PaquetesTramos_estados_1[[#This Row],[estado_paquete]]="empaquetado","listo",TEXT((DAY(TODAY())-DAY(PaquetesTramos_estados_1[[#This Row],[pagado]])),"dd")&amp;" Dias")</f>
        <v>#VALUE!</v>
      </c>
      <c r="AS140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00" s="19" t="str">
        <f t="shared" si="21"/>
        <v>19:43</v>
      </c>
    </row>
    <row r="1401" spans="1:46" x14ac:dyDescent="0.25">
      <c r="A1401" s="14" t="s">
        <v>5547</v>
      </c>
      <c r="B1401" s="14" t="s">
        <v>17</v>
      </c>
      <c r="C1401" s="14" t="s">
        <v>28</v>
      </c>
      <c r="D1401" s="14" t="s">
        <v>29</v>
      </c>
      <c r="E1401" s="14" t="s">
        <v>29</v>
      </c>
      <c r="F1401" s="14" t="s">
        <v>29</v>
      </c>
      <c r="G1401" s="14" t="s">
        <v>35</v>
      </c>
      <c r="H1401" s="14" t="s">
        <v>288</v>
      </c>
      <c r="I1401" s="14" t="s">
        <v>288</v>
      </c>
      <c r="J1401" s="15">
        <v>45443</v>
      </c>
      <c r="K1401" s="14" t="s">
        <v>3659</v>
      </c>
      <c r="L1401" s="16">
        <v>45439.802164351851</v>
      </c>
      <c r="M1401" s="16"/>
      <c r="N1401" s="16"/>
      <c r="O1401" s="14" t="s">
        <v>288</v>
      </c>
      <c r="P1401" s="14" t="s">
        <v>288</v>
      </c>
      <c r="Q1401" s="14" t="s">
        <v>288</v>
      </c>
      <c r="R1401" s="14" t="s">
        <v>288</v>
      </c>
      <c r="S1401" s="14" t="s">
        <v>288</v>
      </c>
      <c r="T1401" s="14" t="s">
        <v>17</v>
      </c>
      <c r="U1401" s="14" t="s">
        <v>18</v>
      </c>
      <c r="V1401" s="14" t="s">
        <v>6</v>
      </c>
      <c r="W1401" s="14" t="s">
        <v>28</v>
      </c>
      <c r="X1401" s="14" t="s">
        <v>29</v>
      </c>
      <c r="Y1401" s="14" t="s">
        <v>29</v>
      </c>
      <c r="Z1401" s="14" t="s">
        <v>29</v>
      </c>
      <c r="AA1401" s="14" t="s">
        <v>7</v>
      </c>
      <c r="AB1401" s="14" t="s">
        <v>3660</v>
      </c>
      <c r="AC1401" s="14" t="s">
        <v>8</v>
      </c>
      <c r="AD1401" s="14" t="s">
        <v>10</v>
      </c>
      <c r="AE1401" s="14" t="s">
        <v>33</v>
      </c>
      <c r="AF1401" s="14" t="s">
        <v>290</v>
      </c>
      <c r="AG1401" s="14" t="s">
        <v>291</v>
      </c>
      <c r="AH1401" s="14" t="s">
        <v>3661</v>
      </c>
      <c r="AI1401">
        <v>40714069</v>
      </c>
      <c r="AJ1401" s="16">
        <v>45439.802164351851</v>
      </c>
      <c r="AK1401">
        <v>1</v>
      </c>
      <c r="AL1401">
        <v>201.95</v>
      </c>
      <c r="AM1401">
        <v>36.35</v>
      </c>
      <c r="AN1401">
        <v>238.3</v>
      </c>
      <c r="AO1401" s="14" t="e">
        <f>VLOOKUP(PaquetesTramos_estados_1[[#This Row],[tienda_stock]],#REF!,2,0)</f>
        <v>#REF!</v>
      </c>
      <c r="AP1401" s="18"/>
      <c r="AQ1401" s="19">
        <f>IF(PaquetesTramos_estados_1[[#This Row],[estado_paquete]]="Empaquetado","listo",PaquetesTramos_estados_1[[#This Row],[pagado]]+(PaquetesTramos_estados_1[[#This Row],[Lead Time]]-1))</f>
        <v>45438.802164351851</v>
      </c>
      <c r="AR1401" s="16" t="e">
        <f ca="1">IF(PaquetesTramos_estados_1[[#This Row],[estado_paquete]]="empaquetado","listo",TEXT((DAY(TODAY())-DAY(PaquetesTramos_estados_1[[#This Row],[pagado]])),"dd")&amp;" Dias")</f>
        <v>#VALUE!</v>
      </c>
      <c r="AS140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01" s="19" t="str">
        <f t="shared" si="21"/>
        <v>19:15</v>
      </c>
    </row>
    <row r="1402" spans="1:46" x14ac:dyDescent="0.25">
      <c r="A1402" s="14" t="s">
        <v>5007</v>
      </c>
      <c r="B1402" s="14" t="s">
        <v>17</v>
      </c>
      <c r="C1402" s="14" t="s">
        <v>288</v>
      </c>
      <c r="D1402" s="14" t="s">
        <v>1</v>
      </c>
      <c r="E1402" s="14" t="s">
        <v>1</v>
      </c>
      <c r="F1402" s="14" t="s">
        <v>306</v>
      </c>
      <c r="G1402" s="14" t="s">
        <v>89</v>
      </c>
      <c r="H1402" s="14" t="s">
        <v>288</v>
      </c>
      <c r="I1402" s="14" t="s">
        <v>288</v>
      </c>
      <c r="J1402" s="15">
        <v>45440</v>
      </c>
      <c r="K1402" s="14" t="s">
        <v>3182</v>
      </c>
      <c r="L1402" s="16">
        <v>45439.749525462961</v>
      </c>
      <c r="M1402" s="16"/>
      <c r="N1402" s="16"/>
      <c r="O1402" s="14" t="s">
        <v>288</v>
      </c>
      <c r="P1402" s="14" t="s">
        <v>288</v>
      </c>
      <c r="Q1402" s="14" t="s">
        <v>288</v>
      </c>
      <c r="R1402" s="14" t="s">
        <v>288</v>
      </c>
      <c r="S1402" s="14" t="s">
        <v>288</v>
      </c>
      <c r="T1402" s="14" t="s">
        <v>17</v>
      </c>
      <c r="U1402" s="14" t="s">
        <v>18</v>
      </c>
      <c r="V1402" s="14" t="s">
        <v>87</v>
      </c>
      <c r="W1402" s="14" t="s">
        <v>288</v>
      </c>
      <c r="X1402" s="14" t="s">
        <v>288</v>
      </c>
      <c r="Y1402" s="14" t="s">
        <v>288</v>
      </c>
      <c r="Z1402" s="14" t="s">
        <v>288</v>
      </c>
      <c r="AA1402" s="14" t="s">
        <v>7</v>
      </c>
      <c r="AB1402" s="14" t="s">
        <v>3183</v>
      </c>
      <c r="AC1402" s="14" t="s">
        <v>8</v>
      </c>
      <c r="AD1402" s="14" t="s">
        <v>32</v>
      </c>
      <c r="AE1402" s="14" t="s">
        <v>5</v>
      </c>
      <c r="AF1402" s="14" t="s">
        <v>290</v>
      </c>
      <c r="AG1402" s="14" t="s">
        <v>291</v>
      </c>
      <c r="AH1402" s="14" t="s">
        <v>3184</v>
      </c>
      <c r="AI1402">
        <v>47734218</v>
      </c>
      <c r="AJ1402" s="16">
        <v>45439.749525462961</v>
      </c>
      <c r="AK1402">
        <v>1</v>
      </c>
      <c r="AL1402">
        <v>134.91999999999999</v>
      </c>
      <c r="AM1402">
        <v>24.28</v>
      </c>
      <c r="AN1402">
        <v>159.19999999999999</v>
      </c>
      <c r="AO1402" s="14" t="e">
        <f>VLOOKUP(PaquetesTramos_estados_1[[#This Row],[tienda_stock]],#REF!,2,0)</f>
        <v>#REF!</v>
      </c>
      <c r="AP1402" s="18"/>
      <c r="AQ1402" s="19">
        <f>IF(PaquetesTramos_estados_1[[#This Row],[estado_paquete]]="Empaquetado","listo",PaquetesTramos_estados_1[[#This Row],[pagado]]+(PaquetesTramos_estados_1[[#This Row],[Lead Time]]-1))</f>
        <v>45438.749525462961</v>
      </c>
      <c r="AR1402" s="16" t="e">
        <f ca="1">IF(PaquetesTramos_estados_1[[#This Row],[estado_paquete]]="empaquetado","listo",TEXT((DAY(TODAY())-DAY(PaquetesTramos_estados_1[[#This Row],[pagado]])),"dd")&amp;" Dias")</f>
        <v>#VALUE!</v>
      </c>
      <c r="AS140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02" s="19" t="str">
        <f t="shared" si="21"/>
        <v>17:59</v>
      </c>
    </row>
    <row r="1403" spans="1:46" x14ac:dyDescent="0.25">
      <c r="A1403" s="14" t="s">
        <v>5550</v>
      </c>
      <c r="B1403" s="14" t="s">
        <v>292</v>
      </c>
      <c r="C1403" s="14" t="s">
        <v>33</v>
      </c>
      <c r="D1403" s="14" t="s">
        <v>29</v>
      </c>
      <c r="E1403" s="14" t="s">
        <v>29</v>
      </c>
      <c r="F1403" s="14" t="s">
        <v>29</v>
      </c>
      <c r="G1403" s="14" t="s">
        <v>35</v>
      </c>
      <c r="H1403" s="14" t="s">
        <v>288</v>
      </c>
      <c r="I1403" s="14" t="s">
        <v>288</v>
      </c>
      <c r="J1403" s="15">
        <v>45443</v>
      </c>
      <c r="K1403" s="14" t="s">
        <v>926</v>
      </c>
      <c r="L1403" s="16">
        <v>45439.523449074077</v>
      </c>
      <c r="M1403" s="16">
        <v>45439.536203703705</v>
      </c>
      <c r="N1403" s="16"/>
      <c r="O1403" s="14" t="s">
        <v>288</v>
      </c>
      <c r="P1403" s="14" t="s">
        <v>288</v>
      </c>
      <c r="Q1403" s="14" t="s">
        <v>288</v>
      </c>
      <c r="R1403" s="14" t="s">
        <v>288</v>
      </c>
      <c r="S1403" s="14" t="s">
        <v>288</v>
      </c>
      <c r="T1403" s="14" t="s">
        <v>292</v>
      </c>
      <c r="U1403" s="14" t="s">
        <v>24</v>
      </c>
      <c r="V1403" s="14" t="s">
        <v>6</v>
      </c>
      <c r="W1403" s="14" t="s">
        <v>33</v>
      </c>
      <c r="X1403" s="14" t="s">
        <v>29</v>
      </c>
      <c r="Y1403" s="14" t="s">
        <v>29</v>
      </c>
      <c r="Z1403" s="14" t="s">
        <v>29</v>
      </c>
      <c r="AA1403" s="14" t="s">
        <v>7</v>
      </c>
      <c r="AB1403" s="14" t="s">
        <v>927</v>
      </c>
      <c r="AC1403" s="14" t="s">
        <v>8</v>
      </c>
      <c r="AD1403" s="14" t="s">
        <v>27</v>
      </c>
      <c r="AE1403" s="14" t="s">
        <v>5</v>
      </c>
      <c r="AF1403" s="14" t="s">
        <v>290</v>
      </c>
      <c r="AG1403" s="14" t="s">
        <v>291</v>
      </c>
      <c r="AH1403" s="14" t="s">
        <v>928</v>
      </c>
      <c r="AI1403">
        <v>45898581</v>
      </c>
      <c r="AJ1403" s="16">
        <v>45439.523449074077</v>
      </c>
      <c r="AK1403">
        <v>1</v>
      </c>
      <c r="AL1403">
        <v>37.96</v>
      </c>
      <c r="AM1403">
        <v>6.84</v>
      </c>
      <c r="AN1403">
        <v>44.8</v>
      </c>
      <c r="AO1403" s="14" t="e">
        <f>VLOOKUP(PaquetesTramos_estados_1[[#This Row],[tienda_stock]],#REF!,2,0)</f>
        <v>#REF!</v>
      </c>
      <c r="AP1403" s="18"/>
      <c r="AQ1403" s="19" t="str">
        <f>IF(PaquetesTramos_estados_1[[#This Row],[estado_paquete]]="Empaquetado","listo",PaquetesTramos_estados_1[[#This Row],[pagado]]+(PaquetesTramos_estados_1[[#This Row],[Lead Time]]-1))</f>
        <v>listo</v>
      </c>
      <c r="AR1403" s="16" t="str">
        <f ca="1">IF(PaquetesTramos_estados_1[[#This Row],[estado_paquete]]="empaquetado","listo",TEXT((DAY(TODAY())-DAY(PaquetesTramos_estados_1[[#This Row],[pagado]])),"dd")&amp;" Dias")</f>
        <v>listo</v>
      </c>
      <c r="AS1403" s="14" t="str">
        <f ca="1">IF(PaquetesTramos_estados_1[[#This Row],[estado_paquete]]="Empaquetado","listo",IF(NOW()&lt;PaquetesTramos_estados_1[[#This Row],[TimeLimite]],"Dentro de Tiempo","Fuera de Tiempo"))</f>
        <v>listo</v>
      </c>
      <c r="AT1403" s="19" t="str">
        <f t="shared" si="21"/>
        <v>12:33</v>
      </c>
    </row>
    <row r="1404" spans="1:46" x14ac:dyDescent="0.25">
      <c r="A1404" s="14" t="s">
        <v>5551</v>
      </c>
      <c r="B1404" s="14" t="s">
        <v>292</v>
      </c>
      <c r="C1404" s="14" t="s">
        <v>95</v>
      </c>
      <c r="D1404" s="14" t="s">
        <v>96</v>
      </c>
      <c r="E1404" s="14" t="s">
        <v>97</v>
      </c>
      <c r="F1404" s="14" t="s">
        <v>98</v>
      </c>
      <c r="G1404" s="14" t="s">
        <v>35</v>
      </c>
      <c r="H1404" s="14" t="s">
        <v>288</v>
      </c>
      <c r="I1404" s="14" t="s">
        <v>288</v>
      </c>
      <c r="J1404" s="15">
        <v>45446</v>
      </c>
      <c r="K1404" s="14" t="s">
        <v>3844</v>
      </c>
      <c r="L1404" s="16">
        <v>45439.81422453704</v>
      </c>
      <c r="M1404" s="16">
        <v>45439.888668981483</v>
      </c>
      <c r="N1404" s="16"/>
      <c r="O1404" s="14" t="s">
        <v>288</v>
      </c>
      <c r="P1404" s="14" t="s">
        <v>288</v>
      </c>
      <c r="Q1404" s="14" t="s">
        <v>288</v>
      </c>
      <c r="R1404" s="14" t="s">
        <v>288</v>
      </c>
      <c r="S1404" s="14" t="s">
        <v>288</v>
      </c>
      <c r="T1404" s="14" t="s">
        <v>292</v>
      </c>
      <c r="U1404" s="14" t="s">
        <v>161</v>
      </c>
      <c r="V1404" s="14" t="s">
        <v>6</v>
      </c>
      <c r="W1404" s="14" t="s">
        <v>95</v>
      </c>
      <c r="X1404" s="14" t="s">
        <v>96</v>
      </c>
      <c r="Y1404" s="14" t="s">
        <v>97</v>
      </c>
      <c r="Z1404" s="14" t="s">
        <v>98</v>
      </c>
      <c r="AA1404" s="14" t="s">
        <v>7</v>
      </c>
      <c r="AB1404" s="14" t="s">
        <v>3845</v>
      </c>
      <c r="AC1404" s="14" t="s">
        <v>8</v>
      </c>
      <c r="AD1404" s="14" t="s">
        <v>32</v>
      </c>
      <c r="AE1404" s="14" t="s">
        <v>5</v>
      </c>
      <c r="AF1404" s="14" t="s">
        <v>290</v>
      </c>
      <c r="AG1404" s="14" t="s">
        <v>291</v>
      </c>
      <c r="AH1404" s="14" t="s">
        <v>3846</v>
      </c>
      <c r="AI1404">
        <v>70900804</v>
      </c>
      <c r="AJ1404" s="16">
        <v>45439.81422453704</v>
      </c>
      <c r="AK1404">
        <v>6</v>
      </c>
      <c r="AL1404">
        <v>342.87</v>
      </c>
      <c r="AM1404">
        <v>61.73</v>
      </c>
      <c r="AN1404">
        <v>404.6</v>
      </c>
      <c r="AO1404" s="14" t="e">
        <f>VLOOKUP(PaquetesTramos_estados_1[[#This Row],[tienda_stock]],#REF!,2,0)</f>
        <v>#REF!</v>
      </c>
      <c r="AP1404" s="18"/>
      <c r="AQ1404" s="19" t="str">
        <f>IF(PaquetesTramos_estados_1[[#This Row],[estado_paquete]]="Empaquetado","listo",PaquetesTramos_estados_1[[#This Row],[pagado]]+(PaquetesTramos_estados_1[[#This Row],[Lead Time]]-1))</f>
        <v>listo</v>
      </c>
      <c r="AR1404" s="16" t="str">
        <f ca="1">IF(PaquetesTramos_estados_1[[#This Row],[estado_paquete]]="empaquetado","listo",TEXT((DAY(TODAY())-DAY(PaquetesTramos_estados_1[[#This Row],[pagado]])),"dd")&amp;" Dias")</f>
        <v>listo</v>
      </c>
      <c r="AS1404" s="14" t="str">
        <f ca="1">IF(PaquetesTramos_estados_1[[#This Row],[estado_paquete]]="Empaquetado","listo",IF(NOW()&lt;PaquetesTramos_estados_1[[#This Row],[TimeLimite]],"Dentro de Tiempo","Fuera de Tiempo"))</f>
        <v>listo</v>
      </c>
      <c r="AT1404" s="19" t="str">
        <f t="shared" si="21"/>
        <v>19:32</v>
      </c>
    </row>
    <row r="1405" spans="1:46" x14ac:dyDescent="0.25">
      <c r="A1405" s="14" t="s">
        <v>5552</v>
      </c>
      <c r="B1405" s="14" t="s">
        <v>17</v>
      </c>
      <c r="C1405" s="14" t="s">
        <v>145</v>
      </c>
      <c r="D1405" s="14" t="s">
        <v>1</v>
      </c>
      <c r="E1405" s="14" t="s">
        <v>1</v>
      </c>
      <c r="F1405" s="14" t="s">
        <v>121</v>
      </c>
      <c r="G1405" s="14" t="s">
        <v>332</v>
      </c>
      <c r="H1405" s="14" t="s">
        <v>288</v>
      </c>
      <c r="I1405" s="14" t="s">
        <v>288</v>
      </c>
      <c r="J1405" s="15">
        <v>45440</v>
      </c>
      <c r="K1405" s="14" t="s">
        <v>345</v>
      </c>
      <c r="L1405" s="16">
        <v>45439.644189814811</v>
      </c>
      <c r="M1405" s="16"/>
      <c r="N1405" s="16"/>
      <c r="O1405" s="14" t="s">
        <v>288</v>
      </c>
      <c r="P1405" s="14" t="s">
        <v>288</v>
      </c>
      <c r="Q1405" s="14" t="s">
        <v>288</v>
      </c>
      <c r="R1405" s="14" t="s">
        <v>288</v>
      </c>
      <c r="S1405" s="14" t="s">
        <v>288</v>
      </c>
      <c r="T1405" s="14" t="s">
        <v>17</v>
      </c>
      <c r="U1405" s="14" t="s">
        <v>18</v>
      </c>
      <c r="V1405" s="14" t="s">
        <v>6</v>
      </c>
      <c r="W1405" s="14" t="s">
        <v>145</v>
      </c>
      <c r="X1405" s="14" t="s">
        <v>1</v>
      </c>
      <c r="Y1405" s="14" t="s">
        <v>1</v>
      </c>
      <c r="Z1405" s="14" t="s">
        <v>121</v>
      </c>
      <c r="AA1405" s="14" t="s">
        <v>7</v>
      </c>
      <c r="AB1405" s="14" t="s">
        <v>346</v>
      </c>
      <c r="AC1405" s="14" t="s">
        <v>8</v>
      </c>
      <c r="AD1405" s="14" t="s">
        <v>88</v>
      </c>
      <c r="AE1405" s="14" t="s">
        <v>5</v>
      </c>
      <c r="AF1405" s="14" t="s">
        <v>290</v>
      </c>
      <c r="AG1405" s="14" t="s">
        <v>291</v>
      </c>
      <c r="AH1405" s="14" t="s">
        <v>347</v>
      </c>
      <c r="AI1405">
        <v>48122365</v>
      </c>
      <c r="AJ1405" s="16">
        <v>45439.644189814811</v>
      </c>
      <c r="AK1405">
        <v>1</v>
      </c>
      <c r="AL1405">
        <v>137.46</v>
      </c>
      <c r="AM1405">
        <v>24.74</v>
      </c>
      <c r="AN1405">
        <v>162.19999999999999</v>
      </c>
      <c r="AO1405" s="14" t="e">
        <f>VLOOKUP(PaquetesTramos_estados_1[[#This Row],[tienda_stock]],#REF!,2,0)</f>
        <v>#REF!</v>
      </c>
      <c r="AP1405" s="18"/>
      <c r="AQ1405" s="19">
        <f>IF(PaquetesTramos_estados_1[[#This Row],[estado_paquete]]="Empaquetado","listo",PaquetesTramos_estados_1[[#This Row],[pagado]]+(PaquetesTramos_estados_1[[#This Row],[Lead Time]]-1))</f>
        <v>45438.644189814811</v>
      </c>
      <c r="AR1405" s="16" t="e">
        <f ca="1">IF(PaquetesTramos_estados_1[[#This Row],[estado_paquete]]="empaquetado","listo",TEXT((DAY(TODAY())-DAY(PaquetesTramos_estados_1[[#This Row],[pagado]])),"dd")&amp;" Dias")</f>
        <v>#VALUE!</v>
      </c>
      <c r="AS140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05" s="19" t="str">
        <f t="shared" si="21"/>
        <v>15:27</v>
      </c>
    </row>
    <row r="1406" spans="1:46" x14ac:dyDescent="0.25">
      <c r="A1406" s="14" t="s">
        <v>5553</v>
      </c>
      <c r="B1406" s="14" t="s">
        <v>17</v>
      </c>
      <c r="C1406" s="14" t="s">
        <v>194</v>
      </c>
      <c r="D1406" s="14" t="s">
        <v>1</v>
      </c>
      <c r="E1406" s="14" t="s">
        <v>1</v>
      </c>
      <c r="F1406" s="14" t="s">
        <v>19</v>
      </c>
      <c r="G1406" s="14" t="s">
        <v>3</v>
      </c>
      <c r="H1406" s="14" t="s">
        <v>288</v>
      </c>
      <c r="I1406" s="14" t="s">
        <v>288</v>
      </c>
      <c r="J1406" s="15"/>
      <c r="K1406" s="14" t="s">
        <v>1202</v>
      </c>
      <c r="L1406" s="16"/>
      <c r="M1406" s="16"/>
      <c r="N1406" s="16"/>
      <c r="O1406" s="14" t="s">
        <v>288</v>
      </c>
      <c r="P1406" s="14" t="s">
        <v>288</v>
      </c>
      <c r="Q1406" s="14" t="s">
        <v>288</v>
      </c>
      <c r="R1406" s="14" t="s">
        <v>288</v>
      </c>
      <c r="S1406" s="14" t="s">
        <v>288</v>
      </c>
      <c r="T1406" s="14" t="s">
        <v>17</v>
      </c>
      <c r="U1406" s="14" t="s">
        <v>18</v>
      </c>
      <c r="V1406" s="14" t="s">
        <v>87</v>
      </c>
      <c r="W1406" s="14" t="s">
        <v>194</v>
      </c>
      <c r="X1406" s="14" t="s">
        <v>1</v>
      </c>
      <c r="Y1406" s="14" t="s">
        <v>1</v>
      </c>
      <c r="Z1406" s="14" t="s">
        <v>19</v>
      </c>
      <c r="AA1406" s="14" t="s">
        <v>7</v>
      </c>
      <c r="AB1406" s="14" t="s">
        <v>1203</v>
      </c>
      <c r="AC1406" s="14" t="s">
        <v>8</v>
      </c>
      <c r="AD1406" s="14" t="s">
        <v>10</v>
      </c>
      <c r="AE1406" s="14" t="s">
        <v>194</v>
      </c>
      <c r="AF1406" s="14" t="s">
        <v>290</v>
      </c>
      <c r="AG1406" s="14" t="s">
        <v>291</v>
      </c>
      <c r="AH1406" s="14" t="s">
        <v>1204</v>
      </c>
      <c r="AI1406">
        <v>48462509</v>
      </c>
      <c r="AJ1406" s="16">
        <v>45439.801712962966</v>
      </c>
      <c r="AK1406">
        <v>3</v>
      </c>
      <c r="AL1406">
        <v>240.68</v>
      </c>
      <c r="AM1406">
        <v>43.32</v>
      </c>
      <c r="AN1406">
        <v>284</v>
      </c>
      <c r="AO1406" s="14" t="e">
        <f>VLOOKUP(PaquetesTramos_estados_1[[#This Row],[tienda_stock]],#REF!,2,0)</f>
        <v>#REF!</v>
      </c>
      <c r="AP1406" s="18"/>
      <c r="AQ1406" s="19">
        <f>IF(PaquetesTramos_estados_1[[#This Row],[estado_paquete]]="Empaquetado","listo",PaquetesTramos_estados_1[[#This Row],[pagado]]+(PaquetesTramos_estados_1[[#This Row],[Lead Time]]-1))</f>
        <v>-1</v>
      </c>
      <c r="AR1406" s="16" t="str">
        <f ca="1">IF(PaquetesTramos_estados_1[[#This Row],[estado_paquete]]="empaquetado","listo",TEXT((DAY(TODAY())-DAY(PaquetesTramos_estados_1[[#This Row],[pagado]])),"dd")&amp;" Dias")</f>
        <v>06 Dias</v>
      </c>
      <c r="AS14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06" s="19" t="str">
        <f t="shared" si="21"/>
        <v>00:00</v>
      </c>
    </row>
    <row r="1407" spans="1:46" x14ac:dyDescent="0.25">
      <c r="A1407" s="14" t="s">
        <v>5554</v>
      </c>
      <c r="B1407" s="14" t="s">
        <v>17</v>
      </c>
      <c r="C1407" s="14" t="s">
        <v>67</v>
      </c>
      <c r="D1407" s="14" t="s">
        <v>64</v>
      </c>
      <c r="E1407" s="14" t="s">
        <v>65</v>
      </c>
      <c r="F1407" s="14" t="s">
        <v>66</v>
      </c>
      <c r="G1407" s="14" t="s">
        <v>35</v>
      </c>
      <c r="H1407" s="14" t="s">
        <v>288</v>
      </c>
      <c r="I1407" s="14" t="s">
        <v>288</v>
      </c>
      <c r="J1407" s="15">
        <v>45443</v>
      </c>
      <c r="K1407" s="14" t="s">
        <v>2786</v>
      </c>
      <c r="L1407" s="16">
        <v>45439.708715277775</v>
      </c>
      <c r="M1407" s="16"/>
      <c r="N1407" s="16"/>
      <c r="O1407" s="14" t="s">
        <v>288</v>
      </c>
      <c r="P1407" s="14" t="s">
        <v>288</v>
      </c>
      <c r="Q1407" s="14" t="s">
        <v>288</v>
      </c>
      <c r="R1407" s="14" t="s">
        <v>288</v>
      </c>
      <c r="S1407" s="14" t="s">
        <v>288</v>
      </c>
      <c r="T1407" s="14" t="s">
        <v>17</v>
      </c>
      <c r="U1407" s="14" t="s">
        <v>18</v>
      </c>
      <c r="V1407" s="14" t="s">
        <v>6</v>
      </c>
      <c r="W1407" s="14" t="s">
        <v>67</v>
      </c>
      <c r="X1407" s="14" t="s">
        <v>64</v>
      </c>
      <c r="Y1407" s="14" t="s">
        <v>65</v>
      </c>
      <c r="Z1407" s="14" t="s">
        <v>66</v>
      </c>
      <c r="AA1407" s="14" t="s">
        <v>7</v>
      </c>
      <c r="AB1407" s="14" t="s">
        <v>2787</v>
      </c>
      <c r="AC1407" s="14" t="s">
        <v>8</v>
      </c>
      <c r="AD1407" s="14" t="s">
        <v>88</v>
      </c>
      <c r="AE1407" s="14" t="s">
        <v>5</v>
      </c>
      <c r="AF1407" s="14" t="s">
        <v>290</v>
      </c>
      <c r="AG1407" s="14" t="s">
        <v>291</v>
      </c>
      <c r="AH1407" s="14" t="s">
        <v>2788</v>
      </c>
      <c r="AI1407">
        <v>70002593</v>
      </c>
      <c r="AJ1407" s="16">
        <v>45439.708715277775</v>
      </c>
      <c r="AK1407">
        <v>1</v>
      </c>
      <c r="AL1407">
        <v>171.44</v>
      </c>
      <c r="AM1407">
        <v>30.86</v>
      </c>
      <c r="AN1407">
        <v>202.3</v>
      </c>
      <c r="AO1407" s="14" t="e">
        <f>VLOOKUP(PaquetesTramos_estados_1[[#This Row],[tienda_stock]],#REF!,2,0)</f>
        <v>#REF!</v>
      </c>
      <c r="AP1407" s="18"/>
      <c r="AQ1407" s="19">
        <f>IF(PaquetesTramos_estados_1[[#This Row],[estado_paquete]]="Empaquetado","listo",PaquetesTramos_estados_1[[#This Row],[pagado]]+(PaquetesTramos_estados_1[[#This Row],[Lead Time]]-1))</f>
        <v>45438.708715277775</v>
      </c>
      <c r="AR1407" s="16" t="e">
        <f ca="1">IF(PaquetesTramos_estados_1[[#This Row],[estado_paquete]]="empaquetado","listo",TEXT((DAY(TODAY())-DAY(PaquetesTramos_estados_1[[#This Row],[pagado]])),"dd")&amp;" Dias")</f>
        <v>#VALUE!</v>
      </c>
      <c r="AS140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07" s="19" t="str">
        <f t="shared" si="21"/>
        <v>17:00</v>
      </c>
    </row>
    <row r="1408" spans="1:46" x14ac:dyDescent="0.25">
      <c r="A1408" s="14" t="s">
        <v>5555</v>
      </c>
      <c r="B1408" s="14" t="s">
        <v>292</v>
      </c>
      <c r="C1408" s="14" t="s">
        <v>293</v>
      </c>
      <c r="D1408" s="14" t="s">
        <v>1</v>
      </c>
      <c r="E1408" s="14" t="s">
        <v>1</v>
      </c>
      <c r="F1408" s="14" t="s">
        <v>128</v>
      </c>
      <c r="G1408" s="14" t="s">
        <v>437</v>
      </c>
      <c r="H1408" s="14" t="s">
        <v>288</v>
      </c>
      <c r="I1408" s="14" t="s">
        <v>288</v>
      </c>
      <c r="J1408" s="15">
        <v>45441</v>
      </c>
      <c r="K1408" s="14" t="s">
        <v>4160</v>
      </c>
      <c r="L1408" s="16">
        <v>45439.775717592594</v>
      </c>
      <c r="M1408" s="16">
        <v>45439.796030092592</v>
      </c>
      <c r="N1408" s="16"/>
      <c r="O1408" s="14" t="s">
        <v>288</v>
      </c>
      <c r="P1408" s="14" t="s">
        <v>288</v>
      </c>
      <c r="Q1408" s="14" t="s">
        <v>288</v>
      </c>
      <c r="R1408" s="14" t="s">
        <v>288</v>
      </c>
      <c r="S1408" s="14" t="s">
        <v>288</v>
      </c>
      <c r="T1408" s="14" t="s">
        <v>292</v>
      </c>
      <c r="U1408" s="14" t="s">
        <v>182</v>
      </c>
      <c r="V1408" s="14" t="s">
        <v>6</v>
      </c>
      <c r="W1408" s="14" t="s">
        <v>293</v>
      </c>
      <c r="X1408" s="14" t="s">
        <v>1</v>
      </c>
      <c r="Y1408" s="14" t="s">
        <v>1</v>
      </c>
      <c r="Z1408" s="14" t="s">
        <v>128</v>
      </c>
      <c r="AA1408" s="14" t="s">
        <v>7</v>
      </c>
      <c r="AB1408" s="14" t="s">
        <v>4161</v>
      </c>
      <c r="AC1408" s="14" t="s">
        <v>8</v>
      </c>
      <c r="AD1408" s="14" t="s">
        <v>27</v>
      </c>
      <c r="AE1408" s="14" t="s">
        <v>5</v>
      </c>
      <c r="AF1408" s="14" t="s">
        <v>290</v>
      </c>
      <c r="AG1408" s="14" t="s">
        <v>291</v>
      </c>
      <c r="AH1408" s="14" t="s">
        <v>4162</v>
      </c>
      <c r="AI1408">
        <v>72371893</v>
      </c>
      <c r="AJ1408" s="16">
        <v>45439.775717592594</v>
      </c>
      <c r="AK1408">
        <v>2</v>
      </c>
      <c r="AL1408">
        <v>121.7</v>
      </c>
      <c r="AM1408">
        <v>21.9</v>
      </c>
      <c r="AN1408">
        <v>143.6</v>
      </c>
      <c r="AO1408" s="14" t="e">
        <f>VLOOKUP(PaquetesTramos_estados_1[[#This Row],[tienda_stock]],#REF!,2,0)</f>
        <v>#REF!</v>
      </c>
      <c r="AP1408" s="18"/>
      <c r="AQ1408" s="19" t="str">
        <f>IF(PaquetesTramos_estados_1[[#This Row],[estado_paquete]]="Empaquetado","listo",PaquetesTramos_estados_1[[#This Row],[pagado]]+(PaquetesTramos_estados_1[[#This Row],[Lead Time]]-1))</f>
        <v>listo</v>
      </c>
      <c r="AR1408" s="16" t="str">
        <f ca="1">IF(PaquetesTramos_estados_1[[#This Row],[estado_paquete]]="empaquetado","listo",TEXT((DAY(TODAY())-DAY(PaquetesTramos_estados_1[[#This Row],[pagado]])),"dd")&amp;" Dias")</f>
        <v>listo</v>
      </c>
      <c r="AS1408" s="14" t="str">
        <f ca="1">IF(PaquetesTramos_estados_1[[#This Row],[estado_paquete]]="Empaquetado","listo",IF(NOW()&lt;PaquetesTramos_estados_1[[#This Row],[TimeLimite]],"Dentro de Tiempo","Fuera de Tiempo"))</f>
        <v>listo</v>
      </c>
      <c r="AT1408" s="19" t="str">
        <f t="shared" si="21"/>
        <v>18:37</v>
      </c>
    </row>
    <row r="1409" spans="1:46" x14ac:dyDescent="0.25">
      <c r="A1409" s="14" t="s">
        <v>5556</v>
      </c>
      <c r="B1409" s="14" t="s">
        <v>292</v>
      </c>
      <c r="C1409" s="14" t="s">
        <v>52</v>
      </c>
      <c r="D1409" s="14" t="s">
        <v>53</v>
      </c>
      <c r="E1409" s="14" t="s">
        <v>54</v>
      </c>
      <c r="F1409" s="14" t="s">
        <v>55</v>
      </c>
      <c r="G1409" s="14" t="s">
        <v>35</v>
      </c>
      <c r="H1409" s="14" t="s">
        <v>288</v>
      </c>
      <c r="I1409" s="14" t="s">
        <v>288</v>
      </c>
      <c r="J1409" s="15">
        <v>45446</v>
      </c>
      <c r="K1409" s="14" t="s">
        <v>3822</v>
      </c>
      <c r="L1409" s="16">
        <v>45439.771921296298</v>
      </c>
      <c r="M1409" s="16">
        <v>45439.906770833331</v>
      </c>
      <c r="N1409" s="16"/>
      <c r="O1409" s="14" t="s">
        <v>288</v>
      </c>
      <c r="P1409" s="14" t="s">
        <v>288</v>
      </c>
      <c r="Q1409" s="14" t="s">
        <v>288</v>
      </c>
      <c r="R1409" s="14" t="s">
        <v>288</v>
      </c>
      <c r="S1409" s="14" t="s">
        <v>288</v>
      </c>
      <c r="T1409" s="14" t="s">
        <v>292</v>
      </c>
      <c r="U1409" s="14" t="s">
        <v>86</v>
      </c>
      <c r="V1409" s="14" t="s">
        <v>6</v>
      </c>
      <c r="W1409" s="14" t="s">
        <v>52</v>
      </c>
      <c r="X1409" s="14" t="s">
        <v>53</v>
      </c>
      <c r="Y1409" s="14" t="s">
        <v>54</v>
      </c>
      <c r="Z1409" s="14" t="s">
        <v>55</v>
      </c>
      <c r="AA1409" s="14" t="s">
        <v>7</v>
      </c>
      <c r="AB1409" s="14" t="s">
        <v>3467</v>
      </c>
      <c r="AC1409" s="14" t="s">
        <v>8</v>
      </c>
      <c r="AD1409" s="14" t="s">
        <v>10</v>
      </c>
      <c r="AE1409" s="14" t="s">
        <v>52</v>
      </c>
      <c r="AF1409" s="14" t="s">
        <v>290</v>
      </c>
      <c r="AG1409" s="14" t="s">
        <v>291</v>
      </c>
      <c r="AH1409" s="14" t="s">
        <v>3468</v>
      </c>
      <c r="AI1409">
        <v>1322427</v>
      </c>
      <c r="AJ1409" s="16">
        <v>45439.771921296298</v>
      </c>
      <c r="AK1409">
        <v>5</v>
      </c>
      <c r="AL1409">
        <v>266.25</v>
      </c>
      <c r="AM1409">
        <v>47.95</v>
      </c>
      <c r="AN1409">
        <v>314.2</v>
      </c>
      <c r="AO1409" s="14" t="e">
        <f>VLOOKUP(PaquetesTramos_estados_1[[#This Row],[tienda_stock]],#REF!,2,0)</f>
        <v>#REF!</v>
      </c>
      <c r="AP1409" s="18"/>
      <c r="AQ1409" s="19" t="str">
        <f>IF(PaquetesTramos_estados_1[[#This Row],[estado_paquete]]="Empaquetado","listo",PaquetesTramos_estados_1[[#This Row],[pagado]]+(PaquetesTramos_estados_1[[#This Row],[Lead Time]]-1))</f>
        <v>listo</v>
      </c>
      <c r="AR1409" s="16" t="str">
        <f ca="1">IF(PaquetesTramos_estados_1[[#This Row],[estado_paquete]]="empaquetado","listo",TEXT((DAY(TODAY())-DAY(PaquetesTramos_estados_1[[#This Row],[pagado]])),"dd")&amp;" Dias")</f>
        <v>listo</v>
      </c>
      <c r="AS1409" s="14" t="str">
        <f ca="1">IF(PaquetesTramos_estados_1[[#This Row],[estado_paquete]]="Empaquetado","listo",IF(NOW()&lt;PaquetesTramos_estados_1[[#This Row],[TimeLimite]],"Dentro de Tiempo","Fuera de Tiempo"))</f>
        <v>listo</v>
      </c>
      <c r="AT1409" s="19" t="str">
        <f t="shared" si="21"/>
        <v>18:31</v>
      </c>
    </row>
    <row r="1410" spans="1:46" x14ac:dyDescent="0.25">
      <c r="A1410" s="14" t="s">
        <v>5002</v>
      </c>
      <c r="B1410" s="14" t="s">
        <v>17</v>
      </c>
      <c r="C1410" s="14" t="s">
        <v>67</v>
      </c>
      <c r="D1410" s="14" t="s">
        <v>64</v>
      </c>
      <c r="E1410" s="14" t="s">
        <v>65</v>
      </c>
      <c r="F1410" s="14" t="s">
        <v>66</v>
      </c>
      <c r="G1410" s="14" t="s">
        <v>35</v>
      </c>
      <c r="H1410" s="14" t="s">
        <v>288</v>
      </c>
      <c r="I1410" s="14" t="s">
        <v>288</v>
      </c>
      <c r="J1410" s="15">
        <v>45443</v>
      </c>
      <c r="K1410" s="14" t="s">
        <v>1447</v>
      </c>
      <c r="L1410" s="16">
        <v>45439.496053240742</v>
      </c>
      <c r="M1410" s="16"/>
      <c r="N1410" s="16"/>
      <c r="O1410" s="14" t="s">
        <v>288</v>
      </c>
      <c r="P1410" s="14" t="s">
        <v>288</v>
      </c>
      <c r="Q1410" s="14" t="s">
        <v>288</v>
      </c>
      <c r="R1410" s="14" t="s">
        <v>288</v>
      </c>
      <c r="S1410" s="14" t="s">
        <v>288</v>
      </c>
      <c r="T1410" s="14" t="s">
        <v>17</v>
      </c>
      <c r="U1410" s="14" t="s">
        <v>18</v>
      </c>
      <c r="V1410" s="14" t="s">
        <v>6</v>
      </c>
      <c r="W1410" s="14" t="s">
        <v>67</v>
      </c>
      <c r="X1410" s="14" t="s">
        <v>64</v>
      </c>
      <c r="Y1410" s="14" t="s">
        <v>65</v>
      </c>
      <c r="Z1410" s="14" t="s">
        <v>66</v>
      </c>
      <c r="AA1410" s="14" t="s">
        <v>56</v>
      </c>
      <c r="AB1410" s="14" t="s">
        <v>1326</v>
      </c>
      <c r="AC1410" s="14" t="s">
        <v>8</v>
      </c>
      <c r="AD1410" s="14" t="s">
        <v>10</v>
      </c>
      <c r="AE1410" s="14" t="s">
        <v>67</v>
      </c>
      <c r="AF1410" s="14" t="s">
        <v>290</v>
      </c>
      <c r="AG1410" s="14" t="s">
        <v>291</v>
      </c>
      <c r="AH1410" s="14" t="s">
        <v>1327</v>
      </c>
      <c r="AI1410">
        <v>80206244</v>
      </c>
      <c r="AJ1410" s="16">
        <v>45439.496053240742</v>
      </c>
      <c r="AK1410">
        <v>3</v>
      </c>
      <c r="AL1410">
        <v>261.77999999999997</v>
      </c>
      <c r="AM1410">
        <v>47.12</v>
      </c>
      <c r="AN1410">
        <v>308.89999999999998</v>
      </c>
      <c r="AO1410" s="14" t="e">
        <f>VLOOKUP(PaquetesTramos_estados_1[[#This Row],[tienda_stock]],#REF!,2,0)</f>
        <v>#REF!</v>
      </c>
      <c r="AP1410" s="18"/>
      <c r="AQ1410" s="19">
        <f>IF(PaquetesTramos_estados_1[[#This Row],[estado_paquete]]="Empaquetado","listo",PaquetesTramos_estados_1[[#This Row],[pagado]]+(PaquetesTramos_estados_1[[#This Row],[Lead Time]]-1))</f>
        <v>45438.496053240742</v>
      </c>
      <c r="AR1410" s="16" t="e">
        <f ca="1">IF(PaquetesTramos_estados_1[[#This Row],[estado_paquete]]="empaquetado","listo",TEXT((DAY(TODAY())-DAY(PaquetesTramos_estados_1[[#This Row],[pagado]])),"dd")&amp;" Dias")</f>
        <v>#VALUE!</v>
      </c>
      <c r="AS14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10" s="19" t="str">
        <f t="shared" ref="AT1410:AT1473" si="22">TEXT(L1410,"HH:MM")</f>
        <v>11:54</v>
      </c>
    </row>
    <row r="1411" spans="1:46" x14ac:dyDescent="0.25">
      <c r="A1411" s="14" t="s">
        <v>5557</v>
      </c>
      <c r="B1411" s="14" t="s">
        <v>17</v>
      </c>
      <c r="C1411" s="14" t="s">
        <v>86</v>
      </c>
      <c r="D1411" s="14" t="s">
        <v>1</v>
      </c>
      <c r="E1411" s="14" t="s">
        <v>1</v>
      </c>
      <c r="F1411" s="14" t="s">
        <v>106</v>
      </c>
      <c r="G1411" s="14" t="s">
        <v>332</v>
      </c>
      <c r="H1411" s="14" t="s">
        <v>288</v>
      </c>
      <c r="I1411" s="14" t="s">
        <v>288</v>
      </c>
      <c r="J1411" s="15">
        <v>45439</v>
      </c>
      <c r="K1411" s="14" t="s">
        <v>2840</v>
      </c>
      <c r="L1411" s="16">
        <v>45438.798148148147</v>
      </c>
      <c r="M1411" s="16"/>
      <c r="N1411" s="16"/>
      <c r="O1411" s="14" t="s">
        <v>288</v>
      </c>
      <c r="P1411" s="14" t="s">
        <v>288</v>
      </c>
      <c r="Q1411" s="14" t="s">
        <v>288</v>
      </c>
      <c r="R1411" s="14" t="s">
        <v>288</v>
      </c>
      <c r="S1411" s="14" t="s">
        <v>288</v>
      </c>
      <c r="T1411" s="14" t="s">
        <v>17</v>
      </c>
      <c r="U1411" s="14" t="s">
        <v>18</v>
      </c>
      <c r="V1411" s="14" t="s">
        <v>6</v>
      </c>
      <c r="W1411" s="14" t="s">
        <v>86</v>
      </c>
      <c r="X1411" s="14" t="s">
        <v>1</v>
      </c>
      <c r="Y1411" s="14" t="s">
        <v>1</v>
      </c>
      <c r="Z1411" s="14" t="s">
        <v>106</v>
      </c>
      <c r="AA1411" s="14" t="s">
        <v>7</v>
      </c>
      <c r="AB1411" s="14" t="s">
        <v>2841</v>
      </c>
      <c r="AC1411" s="14" t="s">
        <v>8</v>
      </c>
      <c r="AD1411" s="14" t="s">
        <v>9</v>
      </c>
      <c r="AE1411" s="14" t="s">
        <v>86</v>
      </c>
      <c r="AF1411" s="14" t="s">
        <v>290</v>
      </c>
      <c r="AG1411" s="14" t="s">
        <v>291</v>
      </c>
      <c r="AH1411" s="14" t="s">
        <v>2842</v>
      </c>
      <c r="AI1411">
        <v>72937494</v>
      </c>
      <c r="AJ1411" s="16">
        <v>45438.798148148147</v>
      </c>
      <c r="AK1411">
        <v>1</v>
      </c>
      <c r="AL1411">
        <v>111.69</v>
      </c>
      <c r="AM1411">
        <v>20.11</v>
      </c>
      <c r="AN1411">
        <v>131.80000000000001</v>
      </c>
      <c r="AO1411" s="14" t="e">
        <f>VLOOKUP(PaquetesTramos_estados_1[[#This Row],[tienda_stock]],#REF!,2,0)</f>
        <v>#REF!</v>
      </c>
      <c r="AP1411" s="18"/>
      <c r="AQ1411" s="19">
        <f>IF(PaquetesTramos_estados_1[[#This Row],[estado_paquete]]="Empaquetado","listo",PaquetesTramos_estados_1[[#This Row],[pagado]]+(PaquetesTramos_estados_1[[#This Row],[Lead Time]]-1))</f>
        <v>45437.798148148147</v>
      </c>
      <c r="AR1411" s="16" t="e">
        <f ca="1">IF(PaquetesTramos_estados_1[[#This Row],[estado_paquete]]="empaquetado","listo",TEXT((DAY(TODAY())-DAY(PaquetesTramos_estados_1[[#This Row],[pagado]])),"dd")&amp;" Dias")</f>
        <v>#VALUE!</v>
      </c>
      <c r="AS141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11" s="19" t="str">
        <f t="shared" si="22"/>
        <v>19:09</v>
      </c>
    </row>
    <row r="1412" spans="1:46" x14ac:dyDescent="0.25">
      <c r="A1412" s="14" t="s">
        <v>5024</v>
      </c>
      <c r="B1412" s="14" t="s">
        <v>17</v>
      </c>
      <c r="C1412" s="14" t="s">
        <v>288</v>
      </c>
      <c r="D1412" s="14" t="s">
        <v>1</v>
      </c>
      <c r="E1412" s="14" t="s">
        <v>1</v>
      </c>
      <c r="F1412" s="14" t="s">
        <v>204</v>
      </c>
      <c r="G1412" s="14" t="s">
        <v>30</v>
      </c>
      <c r="H1412" s="14" t="s">
        <v>288</v>
      </c>
      <c r="I1412" s="14" t="s">
        <v>288</v>
      </c>
      <c r="J1412" s="15">
        <v>45442</v>
      </c>
      <c r="K1412" s="14" t="s">
        <v>3604</v>
      </c>
      <c r="L1412" s="16">
        <v>45440.312557870369</v>
      </c>
      <c r="M1412" s="16"/>
      <c r="N1412" s="16"/>
      <c r="O1412" s="14" t="s">
        <v>288</v>
      </c>
      <c r="P1412" s="14" t="s">
        <v>288</v>
      </c>
      <c r="Q1412" s="14" t="s">
        <v>288</v>
      </c>
      <c r="R1412" s="14" t="s">
        <v>288</v>
      </c>
      <c r="S1412" s="14" t="s">
        <v>288</v>
      </c>
      <c r="T1412" s="14" t="s">
        <v>17</v>
      </c>
      <c r="U1412" s="14" t="s">
        <v>75</v>
      </c>
      <c r="V1412" s="14" t="s">
        <v>87</v>
      </c>
      <c r="W1412" s="14" t="s">
        <v>288</v>
      </c>
      <c r="X1412" s="14" t="s">
        <v>288</v>
      </c>
      <c r="Y1412" s="14" t="s">
        <v>288</v>
      </c>
      <c r="Z1412" s="14" t="s">
        <v>288</v>
      </c>
      <c r="AA1412" s="14" t="s">
        <v>56</v>
      </c>
      <c r="AB1412" s="14" t="s">
        <v>3599</v>
      </c>
      <c r="AC1412" s="14" t="s">
        <v>8</v>
      </c>
      <c r="AD1412" s="14" t="s">
        <v>32</v>
      </c>
      <c r="AE1412" s="14" t="s">
        <v>5</v>
      </c>
      <c r="AF1412" s="14" t="s">
        <v>290</v>
      </c>
      <c r="AG1412" s="14" t="s">
        <v>291</v>
      </c>
      <c r="AH1412" s="14" t="s">
        <v>3600</v>
      </c>
      <c r="AI1412">
        <v>46920522</v>
      </c>
      <c r="AJ1412" s="16">
        <v>45440.312557870369</v>
      </c>
      <c r="AK1412">
        <v>22</v>
      </c>
      <c r="AL1412">
        <v>677.16</v>
      </c>
      <c r="AM1412">
        <v>121.94</v>
      </c>
      <c r="AN1412">
        <v>799.1</v>
      </c>
      <c r="AO1412" s="14" t="e">
        <f>VLOOKUP(PaquetesTramos_estados_1[[#This Row],[tienda_stock]],#REF!,2,0)</f>
        <v>#REF!</v>
      </c>
      <c r="AP1412" s="18"/>
      <c r="AQ1412" s="19">
        <f>IF(PaquetesTramos_estados_1[[#This Row],[estado_paquete]]="Empaquetado","listo",PaquetesTramos_estados_1[[#This Row],[pagado]]+(PaquetesTramos_estados_1[[#This Row],[Lead Time]]-1))</f>
        <v>45439.312557870369</v>
      </c>
      <c r="AR1412" s="16" t="e">
        <f ca="1">IF(PaquetesTramos_estados_1[[#This Row],[estado_paquete]]="empaquetado","listo",TEXT((DAY(TODAY())-DAY(PaquetesTramos_estados_1[[#This Row],[pagado]])),"dd")&amp;" Dias")</f>
        <v>#VALUE!</v>
      </c>
      <c r="AS141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12" s="19" t="str">
        <f t="shared" si="22"/>
        <v>07:30</v>
      </c>
    </row>
    <row r="1413" spans="1:46" x14ac:dyDescent="0.25">
      <c r="A1413" s="14" t="s">
        <v>5026</v>
      </c>
      <c r="B1413" s="14" t="s">
        <v>17</v>
      </c>
      <c r="C1413" s="14" t="s">
        <v>288</v>
      </c>
      <c r="D1413" s="14" t="s">
        <v>1</v>
      </c>
      <c r="E1413" s="14" t="s">
        <v>1</v>
      </c>
      <c r="F1413" s="14" t="s">
        <v>37</v>
      </c>
      <c r="G1413" s="14" t="s">
        <v>89</v>
      </c>
      <c r="H1413" s="14" t="s">
        <v>288</v>
      </c>
      <c r="I1413" s="14" t="s">
        <v>288</v>
      </c>
      <c r="J1413" s="15">
        <v>45440</v>
      </c>
      <c r="K1413" s="14" t="s">
        <v>1812</v>
      </c>
      <c r="L1413" s="16">
        <v>45439.69458333333</v>
      </c>
      <c r="M1413" s="16"/>
      <c r="N1413" s="16"/>
      <c r="O1413" s="14" t="s">
        <v>288</v>
      </c>
      <c r="P1413" s="14" t="s">
        <v>288</v>
      </c>
      <c r="Q1413" s="14" t="s">
        <v>288</v>
      </c>
      <c r="R1413" s="14" t="s">
        <v>288</v>
      </c>
      <c r="S1413" s="14" t="s">
        <v>288</v>
      </c>
      <c r="T1413" s="14" t="s">
        <v>17</v>
      </c>
      <c r="U1413" s="14" t="s">
        <v>18</v>
      </c>
      <c r="V1413" s="14" t="s">
        <v>87</v>
      </c>
      <c r="W1413" s="14" t="s">
        <v>288</v>
      </c>
      <c r="X1413" s="14" t="s">
        <v>288</v>
      </c>
      <c r="Y1413" s="14" t="s">
        <v>288</v>
      </c>
      <c r="Z1413" s="14" t="s">
        <v>288</v>
      </c>
      <c r="AA1413" s="14" t="s">
        <v>7</v>
      </c>
      <c r="AB1413" s="14" t="s">
        <v>1813</v>
      </c>
      <c r="AC1413" s="14" t="s">
        <v>8</v>
      </c>
      <c r="AD1413" s="14" t="s">
        <v>32</v>
      </c>
      <c r="AE1413" s="14" t="s">
        <v>5</v>
      </c>
      <c r="AF1413" s="14" t="s">
        <v>290</v>
      </c>
      <c r="AG1413" s="14" t="s">
        <v>291</v>
      </c>
      <c r="AH1413" s="14" t="s">
        <v>1814</v>
      </c>
      <c r="AI1413">
        <v>41257882</v>
      </c>
      <c r="AJ1413" s="16">
        <v>45439.69458333333</v>
      </c>
      <c r="AK1413">
        <v>1</v>
      </c>
      <c r="AL1413">
        <v>202.8</v>
      </c>
      <c r="AM1413">
        <v>36.5</v>
      </c>
      <c r="AN1413">
        <v>239.3</v>
      </c>
      <c r="AO1413" s="14" t="e">
        <f>VLOOKUP(PaquetesTramos_estados_1[[#This Row],[tienda_stock]],#REF!,2,0)</f>
        <v>#REF!</v>
      </c>
      <c r="AP1413" s="18"/>
      <c r="AQ1413" s="19">
        <f>IF(PaquetesTramos_estados_1[[#This Row],[estado_paquete]]="Empaquetado","listo",PaquetesTramos_estados_1[[#This Row],[pagado]]+(PaquetesTramos_estados_1[[#This Row],[Lead Time]]-1))</f>
        <v>45438.69458333333</v>
      </c>
      <c r="AR1413" s="16" t="e">
        <f ca="1">IF(PaquetesTramos_estados_1[[#This Row],[estado_paquete]]="empaquetado","listo",TEXT((DAY(TODAY())-DAY(PaquetesTramos_estados_1[[#This Row],[pagado]])),"dd")&amp;" Dias")</f>
        <v>#VALUE!</v>
      </c>
      <c r="AS141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13" s="19" t="str">
        <f t="shared" si="22"/>
        <v>16:40</v>
      </c>
    </row>
    <row r="1414" spans="1:46" x14ac:dyDescent="0.25">
      <c r="A1414" s="14" t="s">
        <v>5572</v>
      </c>
      <c r="B1414" s="14" t="s">
        <v>17</v>
      </c>
      <c r="C1414" s="14" t="s">
        <v>288</v>
      </c>
      <c r="D1414" s="14" t="s">
        <v>1</v>
      </c>
      <c r="E1414" s="14" t="s">
        <v>1</v>
      </c>
      <c r="F1414" s="14" t="s">
        <v>1</v>
      </c>
      <c r="G1414" s="14" t="s">
        <v>30</v>
      </c>
      <c r="H1414" s="14" t="s">
        <v>288</v>
      </c>
      <c r="I1414" s="14" t="s">
        <v>288</v>
      </c>
      <c r="J1414" s="15">
        <v>45440</v>
      </c>
      <c r="K1414" s="14" t="s">
        <v>1716</v>
      </c>
      <c r="L1414" s="16">
        <v>45439.844317129631</v>
      </c>
      <c r="M1414" s="16"/>
      <c r="N1414" s="16"/>
      <c r="O1414" s="14" t="s">
        <v>288</v>
      </c>
      <c r="P1414" s="14" t="s">
        <v>288</v>
      </c>
      <c r="Q1414" s="14" t="s">
        <v>288</v>
      </c>
      <c r="R1414" s="14" t="s">
        <v>288</v>
      </c>
      <c r="S1414" s="14" t="s">
        <v>288</v>
      </c>
      <c r="T1414" s="14" t="s">
        <v>17</v>
      </c>
      <c r="U1414" s="14" t="s">
        <v>92</v>
      </c>
      <c r="V1414" s="14" t="s">
        <v>87</v>
      </c>
      <c r="W1414" s="14" t="s">
        <v>288</v>
      </c>
      <c r="X1414" s="14" t="s">
        <v>288</v>
      </c>
      <c r="Y1414" s="14" t="s">
        <v>288</v>
      </c>
      <c r="Z1414" s="14" t="s">
        <v>288</v>
      </c>
      <c r="AA1414" s="14" t="s">
        <v>56</v>
      </c>
      <c r="AB1414" s="14" t="s">
        <v>1717</v>
      </c>
      <c r="AC1414" s="14" t="s">
        <v>8</v>
      </c>
      <c r="AD1414" s="14" t="s">
        <v>27</v>
      </c>
      <c r="AE1414" s="14" t="s">
        <v>5</v>
      </c>
      <c r="AF1414" s="14" t="s">
        <v>290</v>
      </c>
      <c r="AG1414" s="14" t="s">
        <v>291</v>
      </c>
      <c r="AH1414" s="14" t="s">
        <v>1718</v>
      </c>
      <c r="AI1414">
        <v>41566401</v>
      </c>
      <c r="AJ1414" s="16">
        <v>45439.844317129631</v>
      </c>
      <c r="AK1414">
        <v>2</v>
      </c>
      <c r="AL1414">
        <v>248.81</v>
      </c>
      <c r="AM1414">
        <v>44.79</v>
      </c>
      <c r="AN1414">
        <v>293.60000000000002</v>
      </c>
      <c r="AO1414" s="14" t="e">
        <f>VLOOKUP(PaquetesTramos_estados_1[[#This Row],[tienda_stock]],#REF!,2,0)</f>
        <v>#REF!</v>
      </c>
      <c r="AP1414" s="18"/>
      <c r="AQ1414" s="19">
        <f>IF(PaquetesTramos_estados_1[[#This Row],[estado_paquete]]="Empaquetado","listo",PaquetesTramos_estados_1[[#This Row],[pagado]]+(PaquetesTramos_estados_1[[#This Row],[Lead Time]]-1))</f>
        <v>45438.844317129631</v>
      </c>
      <c r="AR1414" s="16" t="e">
        <f ca="1">IF(PaquetesTramos_estados_1[[#This Row],[estado_paquete]]="empaquetado","listo",TEXT((DAY(TODAY())-DAY(PaquetesTramos_estados_1[[#This Row],[pagado]])),"dd")&amp;" Dias")</f>
        <v>#VALUE!</v>
      </c>
      <c r="AS141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14" s="19" t="str">
        <f t="shared" si="22"/>
        <v>20:15</v>
      </c>
    </row>
    <row r="1415" spans="1:46" x14ac:dyDescent="0.25">
      <c r="A1415" s="14" t="s">
        <v>5035</v>
      </c>
      <c r="B1415" s="14" t="s">
        <v>17</v>
      </c>
      <c r="C1415" s="14" t="s">
        <v>288</v>
      </c>
      <c r="D1415" s="14" t="s">
        <v>1</v>
      </c>
      <c r="E1415" s="14" t="s">
        <v>1</v>
      </c>
      <c r="F1415" s="14" t="s">
        <v>23</v>
      </c>
      <c r="G1415" s="14" t="s">
        <v>89</v>
      </c>
      <c r="H1415" s="14" t="s">
        <v>288</v>
      </c>
      <c r="I1415" s="14" t="s">
        <v>288</v>
      </c>
      <c r="J1415" s="15">
        <v>45440</v>
      </c>
      <c r="K1415" s="14" t="s">
        <v>3848</v>
      </c>
      <c r="L1415" s="16">
        <v>45439.821886574071</v>
      </c>
      <c r="M1415" s="16"/>
      <c r="N1415" s="16"/>
      <c r="O1415" s="14" t="s">
        <v>288</v>
      </c>
      <c r="P1415" s="14" t="s">
        <v>288</v>
      </c>
      <c r="Q1415" s="14" t="s">
        <v>288</v>
      </c>
      <c r="R1415" s="14" t="s">
        <v>288</v>
      </c>
      <c r="S1415" s="14" t="s">
        <v>288</v>
      </c>
      <c r="T1415" s="14" t="s">
        <v>17</v>
      </c>
      <c r="U1415" s="14" t="s">
        <v>18</v>
      </c>
      <c r="V1415" s="14" t="s">
        <v>87</v>
      </c>
      <c r="W1415" s="14" t="s">
        <v>288</v>
      </c>
      <c r="X1415" s="14" t="s">
        <v>288</v>
      </c>
      <c r="Y1415" s="14" t="s">
        <v>288</v>
      </c>
      <c r="Z1415" s="14" t="s">
        <v>288</v>
      </c>
      <c r="AA1415" s="14" t="s">
        <v>56</v>
      </c>
      <c r="AB1415" s="14" t="s">
        <v>3849</v>
      </c>
      <c r="AC1415" s="14" t="s">
        <v>8</v>
      </c>
      <c r="AD1415" s="14" t="s">
        <v>88</v>
      </c>
      <c r="AE1415" s="14" t="s">
        <v>5</v>
      </c>
      <c r="AF1415" s="14" t="s">
        <v>290</v>
      </c>
      <c r="AG1415" s="14" t="s">
        <v>291</v>
      </c>
      <c r="AH1415" s="14" t="s">
        <v>3850</v>
      </c>
      <c r="AI1415">
        <v>75402149</v>
      </c>
      <c r="AJ1415" s="16">
        <v>45439.821886574071</v>
      </c>
      <c r="AK1415">
        <v>2</v>
      </c>
      <c r="AL1415">
        <v>232.37</v>
      </c>
      <c r="AM1415">
        <v>41.83</v>
      </c>
      <c r="AN1415">
        <v>274.2</v>
      </c>
      <c r="AO1415" s="14" t="e">
        <f>VLOOKUP(PaquetesTramos_estados_1[[#This Row],[tienda_stock]],#REF!,2,0)</f>
        <v>#REF!</v>
      </c>
      <c r="AP1415" s="18"/>
      <c r="AQ1415" s="19">
        <f>IF(PaquetesTramos_estados_1[[#This Row],[estado_paquete]]="Empaquetado","listo",PaquetesTramos_estados_1[[#This Row],[pagado]]+(PaquetesTramos_estados_1[[#This Row],[Lead Time]]-1))</f>
        <v>45438.821886574071</v>
      </c>
      <c r="AR1415" s="16" t="e">
        <f ca="1">IF(PaquetesTramos_estados_1[[#This Row],[estado_paquete]]="empaquetado","listo",TEXT((DAY(TODAY())-DAY(PaquetesTramos_estados_1[[#This Row],[pagado]])),"dd")&amp;" Dias")</f>
        <v>#VALUE!</v>
      </c>
      <c r="AS141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15" s="19" t="str">
        <f t="shared" si="22"/>
        <v>19:43</v>
      </c>
    </row>
    <row r="1416" spans="1:46" x14ac:dyDescent="0.25">
      <c r="A1416" s="14" t="s">
        <v>5036</v>
      </c>
      <c r="B1416" s="14" t="s">
        <v>292</v>
      </c>
      <c r="C1416" s="14" t="s">
        <v>86</v>
      </c>
      <c r="D1416" s="14" t="s">
        <v>1</v>
      </c>
      <c r="E1416" s="14" t="s">
        <v>1</v>
      </c>
      <c r="F1416" s="14" t="s">
        <v>106</v>
      </c>
      <c r="G1416" s="14" t="s">
        <v>332</v>
      </c>
      <c r="H1416" s="14" t="s">
        <v>288</v>
      </c>
      <c r="I1416" s="14" t="s">
        <v>288</v>
      </c>
      <c r="J1416" s="15">
        <v>45441</v>
      </c>
      <c r="K1416" s="14" t="s">
        <v>5037</v>
      </c>
      <c r="L1416" s="16">
        <v>45439.687997685185</v>
      </c>
      <c r="M1416" s="16">
        <v>45439.712997685187</v>
      </c>
      <c r="N1416" s="16"/>
      <c r="O1416" s="14" t="s">
        <v>288</v>
      </c>
      <c r="P1416" s="14" t="s">
        <v>288</v>
      </c>
      <c r="Q1416" s="14" t="s">
        <v>288</v>
      </c>
      <c r="R1416" s="14" t="s">
        <v>288</v>
      </c>
      <c r="S1416" s="14" t="s">
        <v>288</v>
      </c>
      <c r="T1416" s="14" t="s">
        <v>292</v>
      </c>
      <c r="U1416" s="14" t="s">
        <v>36</v>
      </c>
      <c r="V1416" s="14" t="s">
        <v>6</v>
      </c>
      <c r="W1416" s="14" t="s">
        <v>86</v>
      </c>
      <c r="X1416" s="14" t="s">
        <v>1</v>
      </c>
      <c r="Y1416" s="14" t="s">
        <v>1</v>
      </c>
      <c r="Z1416" s="14" t="s">
        <v>106</v>
      </c>
      <c r="AA1416" s="14" t="s">
        <v>7</v>
      </c>
      <c r="AB1416" s="14" t="s">
        <v>5038</v>
      </c>
      <c r="AC1416" s="14" t="s">
        <v>8</v>
      </c>
      <c r="AD1416" s="14" t="s">
        <v>88</v>
      </c>
      <c r="AE1416" s="14" t="s">
        <v>5</v>
      </c>
      <c r="AF1416" s="14" t="s">
        <v>290</v>
      </c>
      <c r="AG1416" s="14" t="s">
        <v>291</v>
      </c>
      <c r="AH1416" s="14" t="s">
        <v>1634</v>
      </c>
      <c r="AI1416">
        <v>45768931</v>
      </c>
      <c r="AJ1416" s="16">
        <v>45439.687997685185</v>
      </c>
      <c r="AK1416">
        <v>2</v>
      </c>
      <c r="AL1416">
        <v>70.84</v>
      </c>
      <c r="AM1416">
        <v>12.76</v>
      </c>
      <c r="AN1416">
        <v>83.6</v>
      </c>
      <c r="AO1416" s="14" t="e">
        <f>VLOOKUP(PaquetesTramos_estados_1[[#This Row],[tienda_stock]],#REF!,2,0)</f>
        <v>#REF!</v>
      </c>
      <c r="AP1416" s="18"/>
      <c r="AQ1416" s="19" t="str">
        <f>IF(PaquetesTramos_estados_1[[#This Row],[estado_paquete]]="Empaquetado","listo",PaquetesTramos_estados_1[[#This Row],[pagado]]+(PaquetesTramos_estados_1[[#This Row],[Lead Time]]-1))</f>
        <v>listo</v>
      </c>
      <c r="AR1416" s="16" t="str">
        <f ca="1">IF(PaquetesTramos_estados_1[[#This Row],[estado_paquete]]="empaquetado","listo",TEXT((DAY(TODAY())-DAY(PaquetesTramos_estados_1[[#This Row],[pagado]])),"dd")&amp;" Dias")</f>
        <v>listo</v>
      </c>
      <c r="AS1416" s="14" t="str">
        <f ca="1">IF(PaquetesTramos_estados_1[[#This Row],[estado_paquete]]="Empaquetado","listo",IF(NOW()&lt;PaquetesTramos_estados_1[[#This Row],[TimeLimite]],"Dentro de Tiempo","Fuera de Tiempo"))</f>
        <v>listo</v>
      </c>
      <c r="AT1416" s="19" t="str">
        <f t="shared" si="22"/>
        <v>16:30</v>
      </c>
    </row>
    <row r="1417" spans="1:46" x14ac:dyDescent="0.25">
      <c r="A1417" s="14" t="s">
        <v>5039</v>
      </c>
      <c r="B1417" s="14" t="s">
        <v>292</v>
      </c>
      <c r="C1417" s="14" t="s">
        <v>177</v>
      </c>
      <c r="D1417" s="14" t="s">
        <v>1</v>
      </c>
      <c r="E1417" s="14" t="s">
        <v>1</v>
      </c>
      <c r="F1417" s="14" t="s">
        <v>94</v>
      </c>
      <c r="G1417" s="14" t="s">
        <v>437</v>
      </c>
      <c r="H1417" s="14" t="s">
        <v>288</v>
      </c>
      <c r="I1417" s="14" t="s">
        <v>288</v>
      </c>
      <c r="J1417" s="15">
        <v>45441</v>
      </c>
      <c r="K1417" s="14" t="s">
        <v>3735</v>
      </c>
      <c r="L1417" s="16">
        <v>45439.662372685183</v>
      </c>
      <c r="M1417" s="16">
        <v>45439.702337962961</v>
      </c>
      <c r="N1417" s="16"/>
      <c r="O1417" s="14" t="s">
        <v>288</v>
      </c>
      <c r="P1417" s="14" t="s">
        <v>288</v>
      </c>
      <c r="Q1417" s="14" t="s">
        <v>288</v>
      </c>
      <c r="R1417" s="14" t="s">
        <v>288</v>
      </c>
      <c r="S1417" s="14" t="s">
        <v>288</v>
      </c>
      <c r="T1417" s="14" t="s">
        <v>292</v>
      </c>
      <c r="U1417" s="14" t="s">
        <v>0</v>
      </c>
      <c r="V1417" s="14" t="s">
        <v>6</v>
      </c>
      <c r="W1417" s="14" t="s">
        <v>177</v>
      </c>
      <c r="X1417" s="14" t="s">
        <v>1</v>
      </c>
      <c r="Y1417" s="14" t="s">
        <v>1</v>
      </c>
      <c r="Z1417" s="14" t="s">
        <v>94</v>
      </c>
      <c r="AA1417" s="14" t="s">
        <v>7</v>
      </c>
      <c r="AB1417" s="14" t="s">
        <v>3736</v>
      </c>
      <c r="AC1417" s="14" t="s">
        <v>8</v>
      </c>
      <c r="AD1417" s="14" t="s">
        <v>88</v>
      </c>
      <c r="AE1417" s="14" t="s">
        <v>5</v>
      </c>
      <c r="AF1417" s="14" t="s">
        <v>290</v>
      </c>
      <c r="AG1417" s="14" t="s">
        <v>291</v>
      </c>
      <c r="AH1417" s="14" t="s">
        <v>3737</v>
      </c>
      <c r="AI1417">
        <v>76766242</v>
      </c>
      <c r="AJ1417" s="16">
        <v>45439.662372685183</v>
      </c>
      <c r="AK1417">
        <v>1</v>
      </c>
      <c r="AL1417">
        <v>255</v>
      </c>
      <c r="AM1417">
        <v>45.9</v>
      </c>
      <c r="AN1417">
        <v>300.89999999999998</v>
      </c>
      <c r="AO1417" s="14" t="e">
        <f>VLOOKUP(PaquetesTramos_estados_1[[#This Row],[tienda_stock]],#REF!,2,0)</f>
        <v>#REF!</v>
      </c>
      <c r="AP1417" s="18"/>
      <c r="AQ1417" s="19" t="str">
        <f>IF(PaquetesTramos_estados_1[[#This Row],[estado_paquete]]="Empaquetado","listo",PaquetesTramos_estados_1[[#This Row],[pagado]]+(PaquetesTramos_estados_1[[#This Row],[Lead Time]]-1))</f>
        <v>listo</v>
      </c>
      <c r="AR1417" s="16" t="str">
        <f ca="1">IF(PaquetesTramos_estados_1[[#This Row],[estado_paquete]]="empaquetado","listo",TEXT((DAY(TODAY())-DAY(PaquetesTramos_estados_1[[#This Row],[pagado]])),"dd")&amp;" Dias")</f>
        <v>listo</v>
      </c>
      <c r="AS1417" s="14" t="str">
        <f ca="1">IF(PaquetesTramos_estados_1[[#This Row],[estado_paquete]]="Empaquetado","listo",IF(NOW()&lt;PaquetesTramos_estados_1[[#This Row],[TimeLimite]],"Dentro de Tiempo","Fuera de Tiempo"))</f>
        <v>listo</v>
      </c>
      <c r="AT1417" s="19" t="str">
        <f t="shared" si="22"/>
        <v>15:53</v>
      </c>
    </row>
    <row r="1418" spans="1:46" x14ac:dyDescent="0.25">
      <c r="A1418" s="14" t="s">
        <v>5040</v>
      </c>
      <c r="B1418" s="14" t="s">
        <v>17</v>
      </c>
      <c r="C1418" s="14" t="s">
        <v>24</v>
      </c>
      <c r="D1418" s="14" t="s">
        <v>1</v>
      </c>
      <c r="E1418" s="14" t="s">
        <v>1</v>
      </c>
      <c r="F1418" s="14" t="s">
        <v>25</v>
      </c>
      <c r="G1418" s="14" t="s">
        <v>332</v>
      </c>
      <c r="H1418" s="14" t="s">
        <v>288</v>
      </c>
      <c r="I1418" s="14" t="s">
        <v>288</v>
      </c>
      <c r="J1418" s="15">
        <v>45440</v>
      </c>
      <c r="K1418" s="14" t="s">
        <v>1360</v>
      </c>
      <c r="L1418" s="16">
        <v>45439.684537037036</v>
      </c>
      <c r="M1418" s="16"/>
      <c r="N1418" s="16"/>
      <c r="O1418" s="14" t="s">
        <v>288</v>
      </c>
      <c r="P1418" s="14" t="s">
        <v>288</v>
      </c>
      <c r="Q1418" s="14" t="s">
        <v>288</v>
      </c>
      <c r="R1418" s="14" t="s">
        <v>288</v>
      </c>
      <c r="S1418" s="14" t="s">
        <v>288</v>
      </c>
      <c r="T1418" s="14" t="s">
        <v>17</v>
      </c>
      <c r="U1418" s="14" t="s">
        <v>18</v>
      </c>
      <c r="V1418" s="14" t="s">
        <v>6</v>
      </c>
      <c r="W1418" s="14" t="s">
        <v>24</v>
      </c>
      <c r="X1418" s="14" t="s">
        <v>1</v>
      </c>
      <c r="Y1418" s="14" t="s">
        <v>1</v>
      </c>
      <c r="Z1418" s="14" t="s">
        <v>25</v>
      </c>
      <c r="AA1418" s="14" t="s">
        <v>7</v>
      </c>
      <c r="AB1418" s="14" t="s">
        <v>1361</v>
      </c>
      <c r="AC1418" s="14" t="s">
        <v>8</v>
      </c>
      <c r="AD1418" s="14" t="s">
        <v>88</v>
      </c>
      <c r="AE1418" s="14" t="s">
        <v>5</v>
      </c>
      <c r="AF1418" s="14" t="s">
        <v>290</v>
      </c>
      <c r="AG1418" s="14" t="s">
        <v>291</v>
      </c>
      <c r="AH1418" s="14" t="s">
        <v>1362</v>
      </c>
      <c r="AI1418">
        <v>72992306</v>
      </c>
      <c r="AJ1418" s="16">
        <v>45439.684537037036</v>
      </c>
      <c r="AK1418">
        <v>1</v>
      </c>
      <c r="AL1418">
        <v>137.46</v>
      </c>
      <c r="AM1418">
        <v>24.74</v>
      </c>
      <c r="AN1418">
        <v>162.19999999999999</v>
      </c>
      <c r="AO1418" s="14" t="e">
        <f>VLOOKUP(PaquetesTramos_estados_1[[#This Row],[tienda_stock]],#REF!,2,0)</f>
        <v>#REF!</v>
      </c>
      <c r="AP1418" s="18"/>
      <c r="AQ1418" s="19">
        <f>IF(PaquetesTramos_estados_1[[#This Row],[estado_paquete]]="Empaquetado","listo",PaquetesTramos_estados_1[[#This Row],[pagado]]+(PaquetesTramos_estados_1[[#This Row],[Lead Time]]-1))</f>
        <v>45438.684537037036</v>
      </c>
      <c r="AR1418" s="16" t="e">
        <f ca="1">IF(PaquetesTramos_estados_1[[#This Row],[estado_paquete]]="empaquetado","listo",TEXT((DAY(TODAY())-DAY(PaquetesTramos_estados_1[[#This Row],[pagado]])),"dd")&amp;" Dias")</f>
        <v>#VALUE!</v>
      </c>
      <c r="AS14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18" s="19" t="str">
        <f t="shared" si="22"/>
        <v>16:25</v>
      </c>
    </row>
    <row r="1419" spans="1:46" x14ac:dyDescent="0.25">
      <c r="A1419" s="14" t="s">
        <v>5041</v>
      </c>
      <c r="B1419" s="14" t="s">
        <v>292</v>
      </c>
      <c r="C1419" s="14" t="s">
        <v>75</v>
      </c>
      <c r="D1419" s="14" t="s">
        <v>1</v>
      </c>
      <c r="E1419" s="14" t="s">
        <v>1</v>
      </c>
      <c r="F1419" s="14" t="s">
        <v>19</v>
      </c>
      <c r="G1419" s="14" t="s">
        <v>3</v>
      </c>
      <c r="H1419" s="14" t="s">
        <v>288</v>
      </c>
      <c r="I1419" s="14" t="s">
        <v>288</v>
      </c>
      <c r="J1419" s="15">
        <v>45441</v>
      </c>
      <c r="K1419" s="14" t="s">
        <v>3262</v>
      </c>
      <c r="L1419" s="16">
        <v>45439.703761574077</v>
      </c>
      <c r="M1419" s="16">
        <v>45439.893217592595</v>
      </c>
      <c r="N1419" s="16"/>
      <c r="O1419" s="14" t="s">
        <v>288</v>
      </c>
      <c r="P1419" s="14" t="s">
        <v>288</v>
      </c>
      <c r="Q1419" s="14" t="s">
        <v>288</v>
      </c>
      <c r="R1419" s="14" t="s">
        <v>288</v>
      </c>
      <c r="S1419" s="14" t="s">
        <v>288</v>
      </c>
      <c r="T1419" s="14" t="s">
        <v>292</v>
      </c>
      <c r="U1419" s="14" t="s">
        <v>100</v>
      </c>
      <c r="V1419" s="14" t="s">
        <v>6</v>
      </c>
      <c r="W1419" s="14" t="s">
        <v>75</v>
      </c>
      <c r="X1419" s="14" t="s">
        <v>1</v>
      </c>
      <c r="Y1419" s="14" t="s">
        <v>1</v>
      </c>
      <c r="Z1419" s="14" t="s">
        <v>19</v>
      </c>
      <c r="AA1419" s="14" t="s">
        <v>7</v>
      </c>
      <c r="AB1419" s="14" t="s">
        <v>3263</v>
      </c>
      <c r="AC1419" s="14" t="s">
        <v>8</v>
      </c>
      <c r="AD1419" s="14" t="s">
        <v>10</v>
      </c>
      <c r="AE1419" s="14" t="s">
        <v>75</v>
      </c>
      <c r="AF1419" s="14" t="s">
        <v>290</v>
      </c>
      <c r="AG1419" s="14" t="s">
        <v>291</v>
      </c>
      <c r="AH1419" s="14" t="s">
        <v>3264</v>
      </c>
      <c r="AI1419">
        <v>10059967</v>
      </c>
      <c r="AJ1419" s="16">
        <v>45439.703761574077</v>
      </c>
      <c r="AK1419">
        <v>2</v>
      </c>
      <c r="AL1419">
        <v>50.09</v>
      </c>
      <c r="AM1419">
        <v>9.01</v>
      </c>
      <c r="AN1419">
        <v>59.1</v>
      </c>
      <c r="AO1419" s="14" t="e">
        <f>VLOOKUP(PaquetesTramos_estados_1[[#This Row],[tienda_stock]],#REF!,2,0)</f>
        <v>#REF!</v>
      </c>
      <c r="AP1419" s="18"/>
      <c r="AQ1419" s="19" t="str">
        <f>IF(PaquetesTramos_estados_1[[#This Row],[estado_paquete]]="Empaquetado","listo",PaquetesTramos_estados_1[[#This Row],[pagado]]+(PaquetesTramos_estados_1[[#This Row],[Lead Time]]-1))</f>
        <v>listo</v>
      </c>
      <c r="AR1419" s="16" t="str">
        <f ca="1">IF(PaquetesTramos_estados_1[[#This Row],[estado_paquete]]="empaquetado","listo",TEXT((DAY(TODAY())-DAY(PaquetesTramos_estados_1[[#This Row],[pagado]])),"dd")&amp;" Dias")</f>
        <v>listo</v>
      </c>
      <c r="AS1419" s="14" t="str">
        <f ca="1">IF(PaquetesTramos_estados_1[[#This Row],[estado_paquete]]="Empaquetado","listo",IF(NOW()&lt;PaquetesTramos_estados_1[[#This Row],[TimeLimite]],"Dentro de Tiempo","Fuera de Tiempo"))</f>
        <v>listo</v>
      </c>
      <c r="AT1419" s="19" t="str">
        <f t="shared" si="22"/>
        <v>16:53</v>
      </c>
    </row>
    <row r="1420" spans="1:46" x14ac:dyDescent="0.25">
      <c r="A1420" s="14" t="s">
        <v>5042</v>
      </c>
      <c r="B1420" s="14" t="s">
        <v>292</v>
      </c>
      <c r="C1420" s="14" t="s">
        <v>43</v>
      </c>
      <c r="D1420" s="14" t="s">
        <v>1</v>
      </c>
      <c r="E1420" s="14" t="s">
        <v>137</v>
      </c>
      <c r="F1420" s="14" t="s">
        <v>138</v>
      </c>
      <c r="G1420" s="14" t="s">
        <v>35</v>
      </c>
      <c r="H1420" s="14" t="s">
        <v>288</v>
      </c>
      <c r="I1420" s="14" t="s">
        <v>288</v>
      </c>
      <c r="J1420" s="15">
        <v>45443</v>
      </c>
      <c r="K1420" s="14" t="s">
        <v>438</v>
      </c>
      <c r="L1420" s="16">
        <v>45439.742638888885</v>
      </c>
      <c r="M1420" s="16">
        <v>45439.806793981479</v>
      </c>
      <c r="N1420" s="16"/>
      <c r="O1420" s="14" t="s">
        <v>288</v>
      </c>
      <c r="P1420" s="14" t="s">
        <v>288</v>
      </c>
      <c r="Q1420" s="14" t="s">
        <v>288</v>
      </c>
      <c r="R1420" s="14" t="s">
        <v>288</v>
      </c>
      <c r="S1420" s="14" t="s">
        <v>288</v>
      </c>
      <c r="T1420" s="14" t="s">
        <v>292</v>
      </c>
      <c r="U1420" s="14" t="s">
        <v>149</v>
      </c>
      <c r="V1420" s="14" t="s">
        <v>6</v>
      </c>
      <c r="W1420" s="14" t="s">
        <v>43</v>
      </c>
      <c r="X1420" s="14" t="s">
        <v>1</v>
      </c>
      <c r="Y1420" s="14" t="s">
        <v>137</v>
      </c>
      <c r="Z1420" s="14" t="s">
        <v>138</v>
      </c>
      <c r="AA1420" s="14" t="s">
        <v>7</v>
      </c>
      <c r="AB1420" s="14" t="s">
        <v>439</v>
      </c>
      <c r="AC1420" s="14" t="s">
        <v>8</v>
      </c>
      <c r="AD1420" s="14" t="s">
        <v>27</v>
      </c>
      <c r="AE1420" s="14" t="s">
        <v>5</v>
      </c>
      <c r="AF1420" s="14" t="s">
        <v>290</v>
      </c>
      <c r="AG1420" s="14" t="s">
        <v>291</v>
      </c>
      <c r="AH1420" s="14" t="s">
        <v>440</v>
      </c>
      <c r="AI1420">
        <v>45905215</v>
      </c>
      <c r="AJ1420" s="16">
        <v>45439.742638888885</v>
      </c>
      <c r="AK1420">
        <v>2</v>
      </c>
      <c r="AL1420">
        <v>84.4</v>
      </c>
      <c r="AM1420">
        <v>15.2</v>
      </c>
      <c r="AN1420">
        <v>99.6</v>
      </c>
      <c r="AO1420" s="14" t="e">
        <f>VLOOKUP(PaquetesTramos_estados_1[[#This Row],[tienda_stock]],#REF!,2,0)</f>
        <v>#REF!</v>
      </c>
      <c r="AP1420" s="18"/>
      <c r="AQ1420" s="19" t="str">
        <f>IF(PaquetesTramos_estados_1[[#This Row],[estado_paquete]]="Empaquetado","listo",PaquetesTramos_estados_1[[#This Row],[pagado]]+(PaquetesTramos_estados_1[[#This Row],[Lead Time]]-1))</f>
        <v>listo</v>
      </c>
      <c r="AR1420" s="16" t="str">
        <f ca="1">IF(PaquetesTramos_estados_1[[#This Row],[estado_paquete]]="empaquetado","listo",TEXT((DAY(TODAY())-DAY(PaquetesTramos_estados_1[[#This Row],[pagado]])),"dd")&amp;" Dias")</f>
        <v>listo</v>
      </c>
      <c r="AS1420" s="14" t="str">
        <f ca="1">IF(PaquetesTramos_estados_1[[#This Row],[estado_paquete]]="Empaquetado","listo",IF(NOW()&lt;PaquetesTramos_estados_1[[#This Row],[TimeLimite]],"Dentro de Tiempo","Fuera de Tiempo"))</f>
        <v>listo</v>
      </c>
      <c r="AT1420" s="19" t="str">
        <f t="shared" si="22"/>
        <v>17:49</v>
      </c>
    </row>
    <row r="1421" spans="1:46" x14ac:dyDescent="0.25">
      <c r="A1421" s="14" t="s">
        <v>5044</v>
      </c>
      <c r="B1421" s="14" t="s">
        <v>17</v>
      </c>
      <c r="C1421" s="14" t="s">
        <v>100</v>
      </c>
      <c r="D1421" s="14" t="s">
        <v>1</v>
      </c>
      <c r="E1421" s="14" t="s">
        <v>1</v>
      </c>
      <c r="F1421" s="14" t="s">
        <v>62</v>
      </c>
      <c r="G1421" s="14" t="s">
        <v>399</v>
      </c>
      <c r="H1421" s="14" t="s">
        <v>288</v>
      </c>
      <c r="I1421" s="14" t="s">
        <v>288</v>
      </c>
      <c r="J1421" s="15">
        <v>45440</v>
      </c>
      <c r="K1421" s="14" t="s">
        <v>1899</v>
      </c>
      <c r="L1421" s="16">
        <v>45439.831782407404</v>
      </c>
      <c r="M1421" s="16"/>
      <c r="N1421" s="16"/>
      <c r="O1421" s="14" t="s">
        <v>288</v>
      </c>
      <c r="P1421" s="14" t="s">
        <v>288</v>
      </c>
      <c r="Q1421" s="14" t="s">
        <v>288</v>
      </c>
      <c r="R1421" s="14" t="s">
        <v>288</v>
      </c>
      <c r="S1421" s="14" t="s">
        <v>288</v>
      </c>
      <c r="T1421" s="14" t="s">
        <v>17</v>
      </c>
      <c r="U1421" s="14" t="s">
        <v>18</v>
      </c>
      <c r="V1421" s="14" t="s">
        <v>6</v>
      </c>
      <c r="W1421" s="14" t="s">
        <v>100</v>
      </c>
      <c r="X1421" s="14" t="s">
        <v>1</v>
      </c>
      <c r="Y1421" s="14" t="s">
        <v>1</v>
      </c>
      <c r="Z1421" s="14" t="s">
        <v>62</v>
      </c>
      <c r="AA1421" s="14" t="s">
        <v>7</v>
      </c>
      <c r="AB1421" s="14" t="s">
        <v>1900</v>
      </c>
      <c r="AC1421" s="14" t="s">
        <v>8</v>
      </c>
      <c r="AD1421" s="14" t="s">
        <v>88</v>
      </c>
      <c r="AE1421" s="14" t="s">
        <v>5</v>
      </c>
      <c r="AF1421" s="14" t="s">
        <v>290</v>
      </c>
      <c r="AG1421" s="14" t="s">
        <v>291</v>
      </c>
      <c r="AH1421" s="14" t="s">
        <v>1901</v>
      </c>
      <c r="AI1421">
        <v>71502446</v>
      </c>
      <c r="AJ1421" s="16">
        <v>45439.831782407404</v>
      </c>
      <c r="AK1421">
        <v>1</v>
      </c>
      <c r="AL1421">
        <v>108.3</v>
      </c>
      <c r="AM1421">
        <v>19.5</v>
      </c>
      <c r="AN1421">
        <v>127.8</v>
      </c>
      <c r="AO1421" s="14" t="e">
        <f>VLOOKUP(PaquetesTramos_estados_1[[#This Row],[tienda_stock]],#REF!,2,0)</f>
        <v>#REF!</v>
      </c>
      <c r="AP1421" s="18"/>
      <c r="AQ1421" s="19">
        <f>IF(PaquetesTramos_estados_1[[#This Row],[estado_paquete]]="Empaquetado","listo",PaquetesTramos_estados_1[[#This Row],[pagado]]+(PaquetesTramos_estados_1[[#This Row],[Lead Time]]-1))</f>
        <v>45438.831782407404</v>
      </c>
      <c r="AR1421" s="16" t="e">
        <f ca="1">IF(PaquetesTramos_estados_1[[#This Row],[estado_paquete]]="empaquetado","listo",TEXT((DAY(TODAY())-DAY(PaquetesTramos_estados_1[[#This Row],[pagado]])),"dd")&amp;" Dias")</f>
        <v>#VALUE!</v>
      </c>
      <c r="AS142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21" s="19" t="str">
        <f t="shared" si="22"/>
        <v>19:57</v>
      </c>
    </row>
    <row r="1422" spans="1:46" x14ac:dyDescent="0.25">
      <c r="A1422" s="14" t="s">
        <v>5045</v>
      </c>
      <c r="B1422" s="14" t="s">
        <v>17</v>
      </c>
      <c r="C1422" s="14" t="s">
        <v>72</v>
      </c>
      <c r="D1422" s="14" t="s">
        <v>73</v>
      </c>
      <c r="E1422" s="14" t="s">
        <v>74</v>
      </c>
      <c r="F1422" s="14" t="s">
        <v>74</v>
      </c>
      <c r="G1422" s="14" t="s">
        <v>35</v>
      </c>
      <c r="H1422" s="14" t="s">
        <v>288</v>
      </c>
      <c r="I1422" s="14" t="s">
        <v>288</v>
      </c>
      <c r="J1422" s="15">
        <v>45443</v>
      </c>
      <c r="K1422" s="14" t="s">
        <v>1980</v>
      </c>
      <c r="L1422" s="16">
        <v>45439.866018518522</v>
      </c>
      <c r="M1422" s="16"/>
      <c r="N1422" s="16"/>
      <c r="O1422" s="14" t="s">
        <v>288</v>
      </c>
      <c r="P1422" s="14" t="s">
        <v>288</v>
      </c>
      <c r="Q1422" s="14" t="s">
        <v>288</v>
      </c>
      <c r="R1422" s="14" t="s">
        <v>288</v>
      </c>
      <c r="S1422" s="14" t="s">
        <v>288</v>
      </c>
      <c r="T1422" s="14" t="s">
        <v>17</v>
      </c>
      <c r="U1422" s="14" t="s">
        <v>75</v>
      </c>
      <c r="V1422" s="14" t="s">
        <v>6</v>
      </c>
      <c r="W1422" s="14" t="s">
        <v>72</v>
      </c>
      <c r="X1422" s="14" t="s">
        <v>73</v>
      </c>
      <c r="Y1422" s="14" t="s">
        <v>74</v>
      </c>
      <c r="Z1422" s="14" t="s">
        <v>74</v>
      </c>
      <c r="AA1422" s="14" t="s">
        <v>56</v>
      </c>
      <c r="AB1422" s="14" t="s">
        <v>1954</v>
      </c>
      <c r="AC1422" s="14" t="s">
        <v>8</v>
      </c>
      <c r="AD1422" s="14" t="s">
        <v>27</v>
      </c>
      <c r="AE1422" s="14" t="s">
        <v>5</v>
      </c>
      <c r="AF1422" s="14" t="s">
        <v>290</v>
      </c>
      <c r="AG1422" s="14" t="s">
        <v>291</v>
      </c>
      <c r="AH1422" s="14" t="s">
        <v>1955</v>
      </c>
      <c r="AI1422">
        <v>45042317</v>
      </c>
      <c r="AJ1422" s="16">
        <v>45439.866018518522</v>
      </c>
      <c r="AK1422">
        <v>3</v>
      </c>
      <c r="AL1422">
        <v>109.73</v>
      </c>
      <c r="AM1422">
        <v>19.77</v>
      </c>
      <c r="AN1422">
        <v>129.5</v>
      </c>
      <c r="AO1422" s="14" t="e">
        <f>VLOOKUP(PaquetesTramos_estados_1[[#This Row],[tienda_stock]],#REF!,2,0)</f>
        <v>#REF!</v>
      </c>
      <c r="AP1422" s="18"/>
      <c r="AQ1422" s="19">
        <f>IF(PaquetesTramos_estados_1[[#This Row],[estado_paquete]]="Empaquetado","listo",PaquetesTramos_estados_1[[#This Row],[pagado]]+(PaquetesTramos_estados_1[[#This Row],[Lead Time]]-1))</f>
        <v>45438.866018518522</v>
      </c>
      <c r="AR1422" s="16" t="e">
        <f ca="1">IF(PaquetesTramos_estados_1[[#This Row],[estado_paquete]]="empaquetado","listo",TEXT((DAY(TODAY())-DAY(PaquetesTramos_estados_1[[#This Row],[pagado]])),"dd")&amp;" Dias")</f>
        <v>#VALUE!</v>
      </c>
      <c r="AS14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22" s="19" t="str">
        <f t="shared" si="22"/>
        <v>20:47</v>
      </c>
    </row>
    <row r="1423" spans="1:46" x14ac:dyDescent="0.25">
      <c r="A1423" s="14" t="s">
        <v>5046</v>
      </c>
      <c r="B1423" s="14" t="s">
        <v>17</v>
      </c>
      <c r="C1423" s="14" t="s">
        <v>71</v>
      </c>
      <c r="D1423" s="14" t="s">
        <v>69</v>
      </c>
      <c r="E1423" s="14" t="s">
        <v>70</v>
      </c>
      <c r="F1423" s="14" t="s">
        <v>70</v>
      </c>
      <c r="G1423" s="14" t="s">
        <v>35</v>
      </c>
      <c r="H1423" s="14" t="s">
        <v>288</v>
      </c>
      <c r="I1423" s="14" t="s">
        <v>288</v>
      </c>
      <c r="J1423" s="15">
        <v>45446</v>
      </c>
      <c r="K1423" s="14" t="s">
        <v>632</v>
      </c>
      <c r="L1423" s="16">
        <v>45440.323298611111</v>
      </c>
      <c r="M1423" s="16"/>
      <c r="N1423" s="16"/>
      <c r="O1423" s="14" t="s">
        <v>288</v>
      </c>
      <c r="P1423" s="14" t="s">
        <v>288</v>
      </c>
      <c r="Q1423" s="14" t="s">
        <v>288</v>
      </c>
      <c r="R1423" s="14" t="s">
        <v>288</v>
      </c>
      <c r="S1423" s="14" t="s">
        <v>288</v>
      </c>
      <c r="T1423" s="14" t="s">
        <v>17</v>
      </c>
      <c r="U1423" s="14" t="s">
        <v>149</v>
      </c>
      <c r="V1423" s="14" t="s">
        <v>6</v>
      </c>
      <c r="W1423" s="14" t="s">
        <v>71</v>
      </c>
      <c r="X1423" s="14" t="s">
        <v>69</v>
      </c>
      <c r="Y1423" s="14" t="s">
        <v>70</v>
      </c>
      <c r="Z1423" s="14" t="s">
        <v>70</v>
      </c>
      <c r="AA1423" s="14" t="s">
        <v>7</v>
      </c>
      <c r="AB1423" s="14" t="s">
        <v>572</v>
      </c>
      <c r="AC1423" s="14" t="s">
        <v>8</v>
      </c>
      <c r="AD1423" s="14" t="s">
        <v>27</v>
      </c>
      <c r="AE1423" s="14" t="s">
        <v>5</v>
      </c>
      <c r="AF1423" s="14" t="s">
        <v>290</v>
      </c>
      <c r="AG1423" s="14" t="s">
        <v>291</v>
      </c>
      <c r="AH1423" s="14" t="s">
        <v>573</v>
      </c>
      <c r="AI1423">
        <v>41714490</v>
      </c>
      <c r="AJ1423" s="16">
        <v>45440.323298611111</v>
      </c>
      <c r="AK1423">
        <v>12</v>
      </c>
      <c r="AL1423">
        <v>490.21</v>
      </c>
      <c r="AM1423">
        <v>88.29</v>
      </c>
      <c r="AN1423">
        <v>578.5</v>
      </c>
      <c r="AO1423" s="14" t="e">
        <f>VLOOKUP(PaquetesTramos_estados_1[[#This Row],[tienda_stock]],#REF!,2,0)</f>
        <v>#REF!</v>
      </c>
      <c r="AP1423" s="18"/>
      <c r="AQ1423" s="19">
        <f>IF(PaquetesTramos_estados_1[[#This Row],[estado_paquete]]="Empaquetado","listo",PaquetesTramos_estados_1[[#This Row],[pagado]]+(PaquetesTramos_estados_1[[#This Row],[Lead Time]]-1))</f>
        <v>45439.323298611111</v>
      </c>
      <c r="AR1423" s="16" t="e">
        <f ca="1">IF(PaquetesTramos_estados_1[[#This Row],[estado_paquete]]="empaquetado","listo",TEXT((DAY(TODAY())-DAY(PaquetesTramos_estados_1[[#This Row],[pagado]])),"dd")&amp;" Dias")</f>
        <v>#VALUE!</v>
      </c>
      <c r="AS14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23" s="19" t="str">
        <f t="shared" si="22"/>
        <v>07:45</v>
      </c>
    </row>
    <row r="1424" spans="1:46" x14ac:dyDescent="0.25">
      <c r="A1424" s="14" t="s">
        <v>5047</v>
      </c>
      <c r="B1424" s="14" t="s">
        <v>292</v>
      </c>
      <c r="C1424" s="14" t="s">
        <v>130</v>
      </c>
      <c r="D1424" s="14" t="s">
        <v>96</v>
      </c>
      <c r="E1424" s="14" t="s">
        <v>131</v>
      </c>
      <c r="F1424" s="14" t="s">
        <v>131</v>
      </c>
      <c r="G1424" s="14" t="s">
        <v>35</v>
      </c>
      <c r="H1424" s="14" t="s">
        <v>288</v>
      </c>
      <c r="I1424" s="14" t="s">
        <v>288</v>
      </c>
      <c r="J1424" s="15">
        <v>45448</v>
      </c>
      <c r="K1424" s="14" t="s">
        <v>1268</v>
      </c>
      <c r="L1424" s="16">
        <v>45439.848657407405</v>
      </c>
      <c r="M1424" s="16">
        <v>45439.949907407405</v>
      </c>
      <c r="N1424" s="16"/>
      <c r="O1424" s="14" t="s">
        <v>288</v>
      </c>
      <c r="P1424" s="14" t="s">
        <v>288</v>
      </c>
      <c r="Q1424" s="14" t="s">
        <v>288</v>
      </c>
      <c r="R1424" s="14" t="s">
        <v>288</v>
      </c>
      <c r="S1424" s="14" t="s">
        <v>288</v>
      </c>
      <c r="T1424" s="14" t="s">
        <v>292</v>
      </c>
      <c r="U1424" s="14" t="s">
        <v>36</v>
      </c>
      <c r="V1424" s="14" t="s">
        <v>6</v>
      </c>
      <c r="W1424" s="14" t="s">
        <v>130</v>
      </c>
      <c r="X1424" s="14" t="s">
        <v>96</v>
      </c>
      <c r="Y1424" s="14" t="s">
        <v>131</v>
      </c>
      <c r="Z1424" s="14" t="s">
        <v>131</v>
      </c>
      <c r="AA1424" s="14" t="s">
        <v>7</v>
      </c>
      <c r="AB1424" s="14" t="s">
        <v>1269</v>
      </c>
      <c r="AC1424" s="14" t="s">
        <v>8</v>
      </c>
      <c r="AD1424" s="14" t="s">
        <v>9</v>
      </c>
      <c r="AE1424" s="14" t="s">
        <v>130</v>
      </c>
      <c r="AF1424" s="14" t="s">
        <v>296</v>
      </c>
      <c r="AG1424" s="14" t="s">
        <v>291</v>
      </c>
      <c r="AH1424" s="14" t="s">
        <v>1270</v>
      </c>
      <c r="AI1424">
        <v>817509</v>
      </c>
      <c r="AJ1424" s="16">
        <v>45439.848657407405</v>
      </c>
      <c r="AK1424">
        <v>1</v>
      </c>
      <c r="AL1424">
        <v>44.8</v>
      </c>
      <c r="AM1424">
        <v>0</v>
      </c>
      <c r="AN1424">
        <v>44.8</v>
      </c>
      <c r="AO1424" s="14" t="e">
        <f>VLOOKUP(PaquetesTramos_estados_1[[#This Row],[tienda_stock]],#REF!,2,0)</f>
        <v>#REF!</v>
      </c>
      <c r="AP1424" s="18"/>
      <c r="AQ1424" s="19" t="str">
        <f>IF(PaquetesTramos_estados_1[[#This Row],[estado_paquete]]="Empaquetado","listo",PaquetesTramos_estados_1[[#This Row],[pagado]]+(PaquetesTramos_estados_1[[#This Row],[Lead Time]]-1))</f>
        <v>listo</v>
      </c>
      <c r="AR1424" s="16" t="str">
        <f ca="1">IF(PaquetesTramos_estados_1[[#This Row],[estado_paquete]]="empaquetado","listo",TEXT((DAY(TODAY())-DAY(PaquetesTramos_estados_1[[#This Row],[pagado]])),"dd")&amp;" Dias")</f>
        <v>listo</v>
      </c>
      <c r="AS1424" s="14" t="str">
        <f ca="1">IF(PaquetesTramos_estados_1[[#This Row],[estado_paquete]]="Empaquetado","listo",IF(NOW()&lt;PaquetesTramos_estados_1[[#This Row],[TimeLimite]],"Dentro de Tiempo","Fuera de Tiempo"))</f>
        <v>listo</v>
      </c>
      <c r="AT1424" s="19" t="str">
        <f t="shared" si="22"/>
        <v>20:22</v>
      </c>
    </row>
    <row r="1425" spans="1:46" x14ac:dyDescent="0.25">
      <c r="A1425" s="14" t="s">
        <v>5049</v>
      </c>
      <c r="B1425" s="14" t="s">
        <v>17</v>
      </c>
      <c r="C1425" s="14" t="s">
        <v>36</v>
      </c>
      <c r="D1425" s="14" t="s">
        <v>1</v>
      </c>
      <c r="E1425" s="14" t="s">
        <v>1</v>
      </c>
      <c r="F1425" s="14" t="s">
        <v>37</v>
      </c>
      <c r="G1425" s="14" t="s">
        <v>332</v>
      </c>
      <c r="H1425" s="14" t="s">
        <v>288</v>
      </c>
      <c r="I1425" s="14" t="s">
        <v>288</v>
      </c>
      <c r="J1425" s="15">
        <v>45441</v>
      </c>
      <c r="K1425" s="14" t="s">
        <v>1758</v>
      </c>
      <c r="L1425" s="16">
        <v>45439.939918981479</v>
      </c>
      <c r="M1425" s="16"/>
      <c r="N1425" s="16"/>
      <c r="O1425" s="14" t="s">
        <v>288</v>
      </c>
      <c r="P1425" s="14" t="s">
        <v>288</v>
      </c>
      <c r="Q1425" s="14" t="s">
        <v>288</v>
      </c>
      <c r="R1425" s="14" t="s">
        <v>288</v>
      </c>
      <c r="S1425" s="14" t="s">
        <v>288</v>
      </c>
      <c r="T1425" s="14" t="s">
        <v>17</v>
      </c>
      <c r="U1425" s="14" t="s">
        <v>142</v>
      </c>
      <c r="V1425" s="14" t="s">
        <v>6</v>
      </c>
      <c r="W1425" s="14" t="s">
        <v>36</v>
      </c>
      <c r="X1425" s="14" t="s">
        <v>1</v>
      </c>
      <c r="Y1425" s="14" t="s">
        <v>1</v>
      </c>
      <c r="Z1425" s="14" t="s">
        <v>37</v>
      </c>
      <c r="AA1425" s="14" t="s">
        <v>7</v>
      </c>
      <c r="AB1425" s="14" t="s">
        <v>1652</v>
      </c>
      <c r="AC1425" s="14" t="s">
        <v>8</v>
      </c>
      <c r="AD1425" s="14" t="s">
        <v>27</v>
      </c>
      <c r="AE1425" s="14" t="s">
        <v>5</v>
      </c>
      <c r="AF1425" s="14" t="s">
        <v>290</v>
      </c>
      <c r="AG1425" s="14" t="s">
        <v>291</v>
      </c>
      <c r="AH1425" s="14" t="s">
        <v>1653</v>
      </c>
      <c r="AI1425">
        <v>42750467</v>
      </c>
      <c r="AJ1425" s="16">
        <v>45439.939918981479</v>
      </c>
      <c r="AK1425">
        <v>4</v>
      </c>
      <c r="AL1425">
        <v>141</v>
      </c>
      <c r="AM1425">
        <v>25.4</v>
      </c>
      <c r="AN1425">
        <v>166.4</v>
      </c>
      <c r="AO1425" s="14" t="e">
        <f>VLOOKUP(PaquetesTramos_estados_1[[#This Row],[tienda_stock]],#REF!,2,0)</f>
        <v>#REF!</v>
      </c>
      <c r="AP1425" s="18"/>
      <c r="AQ1425" s="19">
        <f>IF(PaquetesTramos_estados_1[[#This Row],[estado_paquete]]="Empaquetado","listo",PaquetesTramos_estados_1[[#This Row],[pagado]]+(PaquetesTramos_estados_1[[#This Row],[Lead Time]]-1))</f>
        <v>45438.939918981479</v>
      </c>
      <c r="AR1425" s="16" t="e">
        <f ca="1">IF(PaquetesTramos_estados_1[[#This Row],[estado_paquete]]="empaquetado","listo",TEXT((DAY(TODAY())-DAY(PaquetesTramos_estados_1[[#This Row],[pagado]])),"dd")&amp;" Dias")</f>
        <v>#VALUE!</v>
      </c>
      <c r="AS142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25" s="19" t="str">
        <f t="shared" si="22"/>
        <v>22:33</v>
      </c>
    </row>
    <row r="1426" spans="1:46" x14ac:dyDescent="0.25">
      <c r="A1426" s="14" t="s">
        <v>5051</v>
      </c>
      <c r="B1426" s="14" t="s">
        <v>17</v>
      </c>
      <c r="C1426" s="14" t="s">
        <v>43</v>
      </c>
      <c r="D1426" s="14" t="s">
        <v>1</v>
      </c>
      <c r="E1426" s="14" t="s">
        <v>137</v>
      </c>
      <c r="F1426" s="14" t="s">
        <v>138</v>
      </c>
      <c r="G1426" s="14" t="s">
        <v>35</v>
      </c>
      <c r="H1426" s="14" t="s">
        <v>288</v>
      </c>
      <c r="I1426" s="14" t="s">
        <v>288</v>
      </c>
      <c r="J1426" s="15">
        <v>45444</v>
      </c>
      <c r="K1426" s="14" t="s">
        <v>404</v>
      </c>
      <c r="L1426" s="16">
        <v>45440.227349537039</v>
      </c>
      <c r="M1426" s="16"/>
      <c r="N1426" s="16"/>
      <c r="O1426" s="14" t="s">
        <v>288</v>
      </c>
      <c r="P1426" s="14" t="s">
        <v>288</v>
      </c>
      <c r="Q1426" s="14" t="s">
        <v>288</v>
      </c>
      <c r="R1426" s="14" t="s">
        <v>288</v>
      </c>
      <c r="S1426" s="14" t="s">
        <v>288</v>
      </c>
      <c r="T1426" s="14" t="s">
        <v>17</v>
      </c>
      <c r="U1426" s="14" t="s">
        <v>120</v>
      </c>
      <c r="V1426" s="14" t="s">
        <v>6</v>
      </c>
      <c r="W1426" s="14" t="s">
        <v>43</v>
      </c>
      <c r="X1426" s="14" t="s">
        <v>1</v>
      </c>
      <c r="Y1426" s="14" t="s">
        <v>137</v>
      </c>
      <c r="Z1426" s="14" t="s">
        <v>138</v>
      </c>
      <c r="AA1426" s="14" t="s">
        <v>7</v>
      </c>
      <c r="AB1426" s="14" t="s">
        <v>401</v>
      </c>
      <c r="AC1426" s="14" t="s">
        <v>8</v>
      </c>
      <c r="AD1426" s="14" t="s">
        <v>27</v>
      </c>
      <c r="AE1426" s="14" t="s">
        <v>5</v>
      </c>
      <c r="AF1426" s="14" t="s">
        <v>290</v>
      </c>
      <c r="AG1426" s="14" t="s">
        <v>291</v>
      </c>
      <c r="AH1426" s="14" t="s">
        <v>402</v>
      </c>
      <c r="AI1426">
        <v>42232273</v>
      </c>
      <c r="AJ1426" s="16">
        <v>45440.227349537039</v>
      </c>
      <c r="AK1426">
        <v>3</v>
      </c>
      <c r="AL1426">
        <v>113.88</v>
      </c>
      <c r="AM1426">
        <v>20.52</v>
      </c>
      <c r="AN1426">
        <v>134.4</v>
      </c>
      <c r="AO1426" s="14" t="e">
        <f>VLOOKUP(PaquetesTramos_estados_1[[#This Row],[tienda_stock]],#REF!,2,0)</f>
        <v>#REF!</v>
      </c>
      <c r="AP1426" s="18"/>
      <c r="AQ1426" s="19">
        <f>IF(PaquetesTramos_estados_1[[#This Row],[estado_paquete]]="Empaquetado","listo",PaquetesTramos_estados_1[[#This Row],[pagado]]+(PaquetesTramos_estados_1[[#This Row],[Lead Time]]-1))</f>
        <v>45439.227349537039</v>
      </c>
      <c r="AR1426" s="16" t="e">
        <f ca="1">IF(PaquetesTramos_estados_1[[#This Row],[estado_paquete]]="empaquetado","listo",TEXT((DAY(TODAY())-DAY(PaquetesTramos_estados_1[[#This Row],[pagado]])),"dd")&amp;" Dias")</f>
        <v>#VALUE!</v>
      </c>
      <c r="AS142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26" s="19" t="str">
        <f t="shared" si="22"/>
        <v>05:27</v>
      </c>
    </row>
    <row r="1427" spans="1:46" x14ac:dyDescent="0.25">
      <c r="A1427" s="14" t="s">
        <v>5052</v>
      </c>
      <c r="B1427" s="14" t="s">
        <v>17</v>
      </c>
      <c r="C1427" s="14" t="s">
        <v>43</v>
      </c>
      <c r="D1427" s="14" t="s">
        <v>1</v>
      </c>
      <c r="E1427" s="14" t="s">
        <v>137</v>
      </c>
      <c r="F1427" s="14" t="s">
        <v>138</v>
      </c>
      <c r="G1427" s="14" t="s">
        <v>35</v>
      </c>
      <c r="H1427" s="14" t="s">
        <v>288</v>
      </c>
      <c r="I1427" s="14" t="s">
        <v>288</v>
      </c>
      <c r="J1427" s="15">
        <v>45444</v>
      </c>
      <c r="K1427" s="14" t="s">
        <v>400</v>
      </c>
      <c r="L1427" s="16">
        <v>45440.227349537039</v>
      </c>
      <c r="M1427" s="16"/>
      <c r="N1427" s="16"/>
      <c r="O1427" s="14" t="s">
        <v>288</v>
      </c>
      <c r="P1427" s="14" t="s">
        <v>288</v>
      </c>
      <c r="Q1427" s="14" t="s">
        <v>288</v>
      </c>
      <c r="R1427" s="14" t="s">
        <v>288</v>
      </c>
      <c r="S1427" s="14" t="s">
        <v>288</v>
      </c>
      <c r="T1427" s="14" t="s">
        <v>17</v>
      </c>
      <c r="U1427" s="14" t="s">
        <v>47</v>
      </c>
      <c r="V1427" s="14" t="s">
        <v>6</v>
      </c>
      <c r="W1427" s="14" t="s">
        <v>43</v>
      </c>
      <c r="X1427" s="14" t="s">
        <v>1</v>
      </c>
      <c r="Y1427" s="14" t="s">
        <v>137</v>
      </c>
      <c r="Z1427" s="14" t="s">
        <v>138</v>
      </c>
      <c r="AA1427" s="14" t="s">
        <v>7</v>
      </c>
      <c r="AB1427" s="14" t="s">
        <v>401</v>
      </c>
      <c r="AC1427" s="14" t="s">
        <v>8</v>
      </c>
      <c r="AD1427" s="14" t="s">
        <v>27</v>
      </c>
      <c r="AE1427" s="14" t="s">
        <v>5</v>
      </c>
      <c r="AF1427" s="14" t="s">
        <v>290</v>
      </c>
      <c r="AG1427" s="14" t="s">
        <v>291</v>
      </c>
      <c r="AH1427" s="14" t="s">
        <v>402</v>
      </c>
      <c r="AI1427">
        <v>42232273</v>
      </c>
      <c r="AJ1427" s="16">
        <v>45440.227349537039</v>
      </c>
      <c r="AK1427">
        <v>3</v>
      </c>
      <c r="AL1427">
        <v>113.88</v>
      </c>
      <c r="AM1427">
        <v>20.52</v>
      </c>
      <c r="AN1427">
        <v>134.4</v>
      </c>
      <c r="AO1427" s="14" t="e">
        <f>VLOOKUP(PaquetesTramos_estados_1[[#This Row],[tienda_stock]],#REF!,2,0)</f>
        <v>#REF!</v>
      </c>
      <c r="AP1427" s="18"/>
      <c r="AQ1427" s="19">
        <f>IF(PaquetesTramos_estados_1[[#This Row],[estado_paquete]]="Empaquetado","listo",PaquetesTramos_estados_1[[#This Row],[pagado]]+(PaquetesTramos_estados_1[[#This Row],[Lead Time]]-1))</f>
        <v>45439.227349537039</v>
      </c>
      <c r="AR1427" s="16" t="e">
        <f ca="1">IF(PaquetesTramos_estados_1[[#This Row],[estado_paquete]]="empaquetado","listo",TEXT((DAY(TODAY())-DAY(PaquetesTramos_estados_1[[#This Row],[pagado]])),"dd")&amp;" Dias")</f>
        <v>#VALUE!</v>
      </c>
      <c r="AS14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27" s="19" t="str">
        <f t="shared" si="22"/>
        <v>05:27</v>
      </c>
    </row>
    <row r="1428" spans="1:46" x14ac:dyDescent="0.25">
      <c r="A1428" s="14" t="s">
        <v>5281</v>
      </c>
      <c r="B1428" s="14" t="s">
        <v>292</v>
      </c>
      <c r="C1428" s="14" t="s">
        <v>168</v>
      </c>
      <c r="D1428" s="14" t="s">
        <v>1</v>
      </c>
      <c r="E1428" s="14" t="s">
        <v>1</v>
      </c>
      <c r="F1428" s="14" t="s">
        <v>176</v>
      </c>
      <c r="G1428" s="14" t="s">
        <v>35</v>
      </c>
      <c r="H1428" s="14" t="s">
        <v>288</v>
      </c>
      <c r="I1428" s="14" t="s">
        <v>288</v>
      </c>
      <c r="J1428" s="15">
        <v>45441</v>
      </c>
      <c r="K1428" s="14" t="s">
        <v>5282</v>
      </c>
      <c r="L1428" s="16">
        <v>45439.631192129629</v>
      </c>
      <c r="M1428" s="16">
        <v>45439.749849537038</v>
      </c>
      <c r="N1428" s="16"/>
      <c r="O1428" s="14" t="s">
        <v>288</v>
      </c>
      <c r="P1428" s="14" t="s">
        <v>288</v>
      </c>
      <c r="Q1428" s="14" t="s">
        <v>288</v>
      </c>
      <c r="R1428" s="14" t="s">
        <v>288</v>
      </c>
      <c r="S1428" s="14" t="s">
        <v>288</v>
      </c>
      <c r="T1428" s="14" t="s">
        <v>292</v>
      </c>
      <c r="U1428" s="14" t="s">
        <v>5</v>
      </c>
      <c r="V1428" s="14" t="s">
        <v>6</v>
      </c>
      <c r="W1428" s="14" t="s">
        <v>168</v>
      </c>
      <c r="X1428" s="14" t="s">
        <v>1</v>
      </c>
      <c r="Y1428" s="14" t="s">
        <v>1</v>
      </c>
      <c r="Z1428" s="14" t="s">
        <v>176</v>
      </c>
      <c r="AA1428" s="14" t="s">
        <v>7</v>
      </c>
      <c r="AB1428" s="14" t="s">
        <v>5283</v>
      </c>
      <c r="AC1428" s="14" t="s">
        <v>8</v>
      </c>
      <c r="AD1428" s="14" t="s">
        <v>32</v>
      </c>
      <c r="AE1428" s="14" t="s">
        <v>5</v>
      </c>
      <c r="AF1428" s="14" t="s">
        <v>290</v>
      </c>
      <c r="AG1428" s="14" t="s">
        <v>291</v>
      </c>
      <c r="AH1428" s="14" t="s">
        <v>5284</v>
      </c>
      <c r="AI1428">
        <v>45228452</v>
      </c>
      <c r="AJ1428" s="16">
        <v>45439.631192129629</v>
      </c>
      <c r="AK1428">
        <v>1</v>
      </c>
      <c r="AL1428">
        <v>35.42</v>
      </c>
      <c r="AM1428">
        <v>6.38</v>
      </c>
      <c r="AN1428">
        <v>41.8</v>
      </c>
      <c r="AO1428" s="14" t="e">
        <f>VLOOKUP(PaquetesTramos_estados_1[[#This Row],[tienda_stock]],#REF!,2,0)</f>
        <v>#REF!</v>
      </c>
      <c r="AP1428" s="18"/>
      <c r="AQ1428" s="19" t="str">
        <f>IF(PaquetesTramos_estados_1[[#This Row],[estado_paquete]]="Empaquetado","listo",PaquetesTramos_estados_1[[#This Row],[pagado]]+(PaquetesTramos_estados_1[[#This Row],[Lead Time]]-1))</f>
        <v>listo</v>
      </c>
      <c r="AR1428" s="16" t="str">
        <f ca="1">IF(PaquetesTramos_estados_1[[#This Row],[estado_paquete]]="empaquetado","listo",TEXT((DAY(TODAY())-DAY(PaquetesTramos_estados_1[[#This Row],[pagado]])),"dd")&amp;" Dias")</f>
        <v>listo</v>
      </c>
      <c r="AS1428" s="14" t="str">
        <f ca="1">IF(PaquetesTramos_estados_1[[#This Row],[estado_paquete]]="Empaquetado","listo",IF(NOW()&lt;PaquetesTramos_estados_1[[#This Row],[TimeLimite]],"Dentro de Tiempo","Fuera de Tiempo"))</f>
        <v>listo</v>
      </c>
      <c r="AT1428" s="19" t="str">
        <f t="shared" si="22"/>
        <v>15:08</v>
      </c>
    </row>
    <row r="1429" spans="1:46" x14ac:dyDescent="0.25">
      <c r="A1429" s="14" t="s">
        <v>5285</v>
      </c>
      <c r="B1429" s="14" t="s">
        <v>292</v>
      </c>
      <c r="C1429" s="14" t="s">
        <v>288</v>
      </c>
      <c r="D1429" s="14" t="s">
        <v>219</v>
      </c>
      <c r="E1429" s="14" t="s">
        <v>5286</v>
      </c>
      <c r="F1429" s="14" t="s">
        <v>5287</v>
      </c>
      <c r="G1429" s="14" t="s">
        <v>494</v>
      </c>
      <c r="H1429" s="14" t="s">
        <v>288</v>
      </c>
      <c r="I1429" s="14" t="s">
        <v>288</v>
      </c>
      <c r="J1429" s="15">
        <v>45443</v>
      </c>
      <c r="K1429" s="14" t="s">
        <v>5288</v>
      </c>
      <c r="L1429" s="16">
        <v>45439.719537037039</v>
      </c>
      <c r="M1429" s="16">
        <v>45439.902013888888</v>
      </c>
      <c r="N1429" s="16"/>
      <c r="O1429" s="14" t="s">
        <v>288</v>
      </c>
      <c r="P1429" s="14" t="s">
        <v>288</v>
      </c>
      <c r="Q1429" s="14" t="s">
        <v>288</v>
      </c>
      <c r="R1429" s="14" t="s">
        <v>288</v>
      </c>
      <c r="S1429" s="14" t="s">
        <v>288</v>
      </c>
      <c r="T1429" s="14" t="s">
        <v>292</v>
      </c>
      <c r="U1429" s="14" t="s">
        <v>5</v>
      </c>
      <c r="V1429" s="14" t="s">
        <v>87</v>
      </c>
      <c r="W1429" s="14" t="s">
        <v>288</v>
      </c>
      <c r="X1429" s="14" t="s">
        <v>288</v>
      </c>
      <c r="Y1429" s="14" t="s">
        <v>288</v>
      </c>
      <c r="Z1429" s="14" t="s">
        <v>288</v>
      </c>
      <c r="AA1429" s="14" t="s">
        <v>56</v>
      </c>
      <c r="AB1429" s="14" t="s">
        <v>4480</v>
      </c>
      <c r="AC1429" s="14" t="s">
        <v>8</v>
      </c>
      <c r="AD1429" s="14" t="s">
        <v>88</v>
      </c>
      <c r="AE1429" s="14" t="s">
        <v>5</v>
      </c>
      <c r="AF1429" s="14" t="s">
        <v>290</v>
      </c>
      <c r="AG1429" s="14" t="s">
        <v>291</v>
      </c>
      <c r="AH1429" s="14" t="s">
        <v>4481</v>
      </c>
      <c r="AI1429">
        <v>42298811</v>
      </c>
      <c r="AJ1429" s="16">
        <v>45439.719537037039</v>
      </c>
      <c r="AK1429">
        <v>3</v>
      </c>
      <c r="AL1429">
        <v>504.24</v>
      </c>
      <c r="AM1429">
        <v>90.76</v>
      </c>
      <c r="AN1429">
        <v>595</v>
      </c>
      <c r="AO1429" s="14" t="e">
        <f>VLOOKUP(PaquetesTramos_estados_1[[#This Row],[tienda_stock]],#REF!,2,0)</f>
        <v>#REF!</v>
      </c>
      <c r="AP1429" s="18"/>
      <c r="AQ1429" s="19" t="str">
        <f>IF(PaquetesTramos_estados_1[[#This Row],[estado_paquete]]="Empaquetado","listo",PaquetesTramos_estados_1[[#This Row],[pagado]]+(PaquetesTramos_estados_1[[#This Row],[Lead Time]]-1))</f>
        <v>listo</v>
      </c>
      <c r="AR1429" s="16" t="str">
        <f ca="1">IF(PaquetesTramos_estados_1[[#This Row],[estado_paquete]]="empaquetado","listo",TEXT((DAY(TODAY())-DAY(PaquetesTramos_estados_1[[#This Row],[pagado]])),"dd")&amp;" Dias")</f>
        <v>listo</v>
      </c>
      <c r="AS1429" s="14" t="str">
        <f ca="1">IF(PaquetesTramos_estados_1[[#This Row],[estado_paquete]]="Empaquetado","listo",IF(NOW()&lt;PaquetesTramos_estados_1[[#This Row],[TimeLimite]],"Dentro de Tiempo","Fuera de Tiempo"))</f>
        <v>listo</v>
      </c>
      <c r="AT1429" s="19" t="str">
        <f t="shared" si="22"/>
        <v>17:16</v>
      </c>
    </row>
    <row r="1430" spans="1:46" x14ac:dyDescent="0.25">
      <c r="A1430" s="14" t="s">
        <v>5289</v>
      </c>
      <c r="B1430" s="14" t="s">
        <v>292</v>
      </c>
      <c r="C1430" s="14" t="s">
        <v>0</v>
      </c>
      <c r="D1430" s="14" t="s">
        <v>1</v>
      </c>
      <c r="E1430" s="14" t="s">
        <v>1</v>
      </c>
      <c r="F1430" s="14" t="s">
        <v>2</v>
      </c>
      <c r="G1430" s="14" t="s">
        <v>399</v>
      </c>
      <c r="H1430" s="14" t="s">
        <v>288</v>
      </c>
      <c r="I1430" s="14" t="s">
        <v>288</v>
      </c>
      <c r="J1430" s="15">
        <v>45440</v>
      </c>
      <c r="K1430" s="14" t="s">
        <v>5290</v>
      </c>
      <c r="L1430" s="16">
        <v>45439.729097222225</v>
      </c>
      <c r="M1430" s="16">
        <v>45440.14099537037</v>
      </c>
      <c r="N1430" s="16"/>
      <c r="O1430" s="14" t="s">
        <v>288</v>
      </c>
      <c r="P1430" s="14" t="s">
        <v>288</v>
      </c>
      <c r="Q1430" s="14" t="s">
        <v>288</v>
      </c>
      <c r="R1430" s="14" t="s">
        <v>288</v>
      </c>
      <c r="S1430" s="14" t="s">
        <v>288</v>
      </c>
      <c r="T1430" s="14" t="s">
        <v>292</v>
      </c>
      <c r="U1430" s="14" t="s">
        <v>5</v>
      </c>
      <c r="V1430" s="14" t="s">
        <v>6</v>
      </c>
      <c r="W1430" s="14" t="s">
        <v>0</v>
      </c>
      <c r="X1430" s="14" t="s">
        <v>1</v>
      </c>
      <c r="Y1430" s="14" t="s">
        <v>1</v>
      </c>
      <c r="Z1430" s="14" t="s">
        <v>2</v>
      </c>
      <c r="AA1430" s="14" t="s">
        <v>7</v>
      </c>
      <c r="AB1430" s="14" t="s">
        <v>5291</v>
      </c>
      <c r="AC1430" s="14" t="s">
        <v>8</v>
      </c>
      <c r="AD1430" s="14" t="s">
        <v>10</v>
      </c>
      <c r="AE1430" s="14" t="s">
        <v>0</v>
      </c>
      <c r="AF1430" s="14" t="s">
        <v>290</v>
      </c>
      <c r="AG1430" s="14" t="s">
        <v>291</v>
      </c>
      <c r="AH1430" s="14" t="s">
        <v>5292</v>
      </c>
      <c r="AI1430">
        <v>10044420</v>
      </c>
      <c r="AJ1430" s="16">
        <v>45439.729097222225</v>
      </c>
      <c r="AK1430">
        <v>1</v>
      </c>
      <c r="AL1430">
        <v>47.8</v>
      </c>
      <c r="AM1430">
        <v>8.6</v>
      </c>
      <c r="AN1430">
        <v>56.4</v>
      </c>
      <c r="AO1430" s="14" t="e">
        <f>VLOOKUP(PaquetesTramos_estados_1[[#This Row],[tienda_stock]],#REF!,2,0)</f>
        <v>#REF!</v>
      </c>
      <c r="AP1430" s="18"/>
      <c r="AQ1430" s="19" t="str">
        <f>IF(PaquetesTramos_estados_1[[#This Row],[estado_paquete]]="Empaquetado","listo",PaquetesTramos_estados_1[[#This Row],[pagado]]+(PaquetesTramos_estados_1[[#This Row],[Lead Time]]-1))</f>
        <v>listo</v>
      </c>
      <c r="AR1430" s="16" t="str">
        <f ca="1">IF(PaquetesTramos_estados_1[[#This Row],[estado_paquete]]="empaquetado","listo",TEXT((DAY(TODAY())-DAY(PaquetesTramos_estados_1[[#This Row],[pagado]])),"dd")&amp;" Dias")</f>
        <v>listo</v>
      </c>
      <c r="AS1430" s="14" t="str">
        <f ca="1">IF(PaquetesTramos_estados_1[[#This Row],[estado_paquete]]="Empaquetado","listo",IF(NOW()&lt;PaquetesTramos_estados_1[[#This Row],[TimeLimite]],"Dentro de Tiempo","Fuera de Tiempo"))</f>
        <v>listo</v>
      </c>
      <c r="AT1430" s="19" t="str">
        <f t="shared" si="22"/>
        <v>17:29</v>
      </c>
    </row>
    <row r="1431" spans="1:46" x14ac:dyDescent="0.25">
      <c r="A1431" s="14" t="s">
        <v>5293</v>
      </c>
      <c r="B1431" s="14" t="s">
        <v>17</v>
      </c>
      <c r="C1431" s="14" t="s">
        <v>5</v>
      </c>
      <c r="D1431" s="14" t="s">
        <v>1</v>
      </c>
      <c r="E1431" s="14" t="s">
        <v>1</v>
      </c>
      <c r="F1431" s="14" t="s">
        <v>19</v>
      </c>
      <c r="G1431" s="14" t="s">
        <v>3</v>
      </c>
      <c r="H1431" s="14" t="s">
        <v>288</v>
      </c>
      <c r="I1431" s="14" t="s">
        <v>288</v>
      </c>
      <c r="J1431" s="15">
        <v>45440</v>
      </c>
      <c r="K1431" s="14" t="s">
        <v>5294</v>
      </c>
      <c r="L1431" s="16">
        <v>45439.741620370369</v>
      </c>
      <c r="M1431" s="16"/>
      <c r="N1431" s="16"/>
      <c r="O1431" s="14" t="s">
        <v>288</v>
      </c>
      <c r="P1431" s="14" t="s">
        <v>288</v>
      </c>
      <c r="Q1431" s="14" t="s">
        <v>288</v>
      </c>
      <c r="R1431" s="14" t="s">
        <v>288</v>
      </c>
      <c r="S1431" s="14" t="s">
        <v>288</v>
      </c>
      <c r="T1431" s="14" t="s">
        <v>17</v>
      </c>
      <c r="U1431" s="14" t="s">
        <v>18</v>
      </c>
      <c r="V1431" s="14" t="s">
        <v>6</v>
      </c>
      <c r="W1431" s="14" t="s">
        <v>145</v>
      </c>
      <c r="X1431" s="14" t="s">
        <v>1</v>
      </c>
      <c r="Y1431" s="14" t="s">
        <v>1</v>
      </c>
      <c r="Z1431" s="14" t="s">
        <v>121</v>
      </c>
      <c r="AA1431" s="14" t="s">
        <v>7</v>
      </c>
      <c r="AB1431" s="14" t="s">
        <v>5295</v>
      </c>
      <c r="AC1431" s="14" t="s">
        <v>8</v>
      </c>
      <c r="AD1431" s="14" t="s">
        <v>10</v>
      </c>
      <c r="AE1431" s="14" t="s">
        <v>5</v>
      </c>
      <c r="AF1431" s="14" t="s">
        <v>290</v>
      </c>
      <c r="AG1431" s="14" t="s">
        <v>291</v>
      </c>
      <c r="AH1431" s="14" t="s">
        <v>5296</v>
      </c>
      <c r="AI1431">
        <v>9908112</v>
      </c>
      <c r="AJ1431" s="16">
        <v>45439.741620370369</v>
      </c>
      <c r="AK1431">
        <v>1</v>
      </c>
      <c r="AL1431">
        <v>119.66</v>
      </c>
      <c r="AM1431">
        <v>21.54</v>
      </c>
      <c r="AN1431">
        <v>141.19999999999999</v>
      </c>
      <c r="AO1431" s="14" t="e">
        <f>VLOOKUP(PaquetesTramos_estados_1[[#This Row],[tienda_stock]],#REF!,2,0)</f>
        <v>#REF!</v>
      </c>
      <c r="AP1431" s="18"/>
      <c r="AQ1431" s="19">
        <f>IF(PaquetesTramos_estados_1[[#This Row],[estado_paquete]]="Empaquetado","listo",PaquetesTramos_estados_1[[#This Row],[pagado]]+(PaquetesTramos_estados_1[[#This Row],[Lead Time]]-1))</f>
        <v>45438.741620370369</v>
      </c>
      <c r="AR1431" s="16" t="e">
        <f ca="1">IF(PaquetesTramos_estados_1[[#This Row],[estado_paquete]]="empaquetado","listo",TEXT((DAY(TODAY())-DAY(PaquetesTramos_estados_1[[#This Row],[pagado]])),"dd")&amp;" Dias")</f>
        <v>#VALUE!</v>
      </c>
      <c r="AS143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31" s="19" t="str">
        <f t="shared" si="22"/>
        <v>17:47</v>
      </c>
    </row>
    <row r="1432" spans="1:46" x14ac:dyDescent="0.25">
      <c r="A1432" s="14" t="s">
        <v>5297</v>
      </c>
      <c r="B1432" s="14" t="s">
        <v>17</v>
      </c>
      <c r="C1432" s="14" t="s">
        <v>5</v>
      </c>
      <c r="D1432" s="14" t="s">
        <v>1</v>
      </c>
      <c r="E1432" s="14" t="s">
        <v>1</v>
      </c>
      <c r="F1432" s="14" t="s">
        <v>19</v>
      </c>
      <c r="G1432" s="14" t="s">
        <v>399</v>
      </c>
      <c r="H1432" s="14" t="s">
        <v>288</v>
      </c>
      <c r="I1432" s="14" t="s">
        <v>288</v>
      </c>
      <c r="J1432" s="15">
        <v>45440</v>
      </c>
      <c r="K1432" s="14" t="s">
        <v>5298</v>
      </c>
      <c r="L1432" s="16">
        <v>45439.773981481485</v>
      </c>
      <c r="M1432" s="16"/>
      <c r="N1432" s="16"/>
      <c r="O1432" s="14" t="s">
        <v>288</v>
      </c>
      <c r="P1432" s="14" t="s">
        <v>288</v>
      </c>
      <c r="Q1432" s="14" t="s">
        <v>288</v>
      </c>
      <c r="R1432" s="14" t="s">
        <v>288</v>
      </c>
      <c r="S1432" s="14" t="s">
        <v>288</v>
      </c>
      <c r="T1432" s="14" t="s">
        <v>17</v>
      </c>
      <c r="U1432" s="14" t="s">
        <v>21</v>
      </c>
      <c r="V1432" s="14" t="s">
        <v>6</v>
      </c>
      <c r="W1432" s="14" t="s">
        <v>24</v>
      </c>
      <c r="X1432" s="14" t="s">
        <v>1</v>
      </c>
      <c r="Y1432" s="14" t="s">
        <v>1</v>
      </c>
      <c r="Z1432" s="14" t="s">
        <v>25</v>
      </c>
      <c r="AA1432" s="14" t="s">
        <v>7</v>
      </c>
      <c r="AB1432" s="14" t="s">
        <v>4543</v>
      </c>
      <c r="AC1432" s="14" t="s">
        <v>8</v>
      </c>
      <c r="AD1432" s="14" t="s">
        <v>27</v>
      </c>
      <c r="AE1432" s="14" t="s">
        <v>5</v>
      </c>
      <c r="AF1432" s="14" t="s">
        <v>290</v>
      </c>
      <c r="AG1432" s="14" t="s">
        <v>291</v>
      </c>
      <c r="AH1432" s="14" t="s">
        <v>4544</v>
      </c>
      <c r="AI1432">
        <v>74194793</v>
      </c>
      <c r="AJ1432" s="16">
        <v>45439.773981481485</v>
      </c>
      <c r="AK1432">
        <v>3</v>
      </c>
      <c r="AL1432">
        <v>28.39</v>
      </c>
      <c r="AM1432">
        <v>5.1100000000000003</v>
      </c>
      <c r="AN1432">
        <v>33.5</v>
      </c>
      <c r="AO1432" s="14" t="e">
        <f>VLOOKUP(PaquetesTramos_estados_1[[#This Row],[tienda_stock]],#REF!,2,0)</f>
        <v>#REF!</v>
      </c>
      <c r="AP1432" s="18"/>
      <c r="AQ1432" s="19">
        <f>IF(PaquetesTramos_estados_1[[#This Row],[estado_paquete]]="Empaquetado","listo",PaquetesTramos_estados_1[[#This Row],[pagado]]+(PaquetesTramos_estados_1[[#This Row],[Lead Time]]-1))</f>
        <v>45438.773981481485</v>
      </c>
      <c r="AR1432" s="16" t="e">
        <f ca="1">IF(PaquetesTramos_estados_1[[#This Row],[estado_paquete]]="empaquetado","listo",TEXT((DAY(TODAY())-DAY(PaquetesTramos_estados_1[[#This Row],[pagado]])),"dd")&amp;" Dias")</f>
        <v>#VALUE!</v>
      </c>
      <c r="AS14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32" s="19" t="str">
        <f t="shared" si="22"/>
        <v>18:34</v>
      </c>
    </row>
    <row r="1433" spans="1:46" x14ac:dyDescent="0.25">
      <c r="A1433" s="14" t="s">
        <v>5299</v>
      </c>
      <c r="B1433" s="14" t="s">
        <v>292</v>
      </c>
      <c r="C1433" s="14" t="s">
        <v>61</v>
      </c>
      <c r="D1433" s="14" t="s">
        <v>1</v>
      </c>
      <c r="E1433" s="14" t="s">
        <v>1</v>
      </c>
      <c r="F1433" s="14" t="s">
        <v>62</v>
      </c>
      <c r="G1433" s="14" t="s">
        <v>399</v>
      </c>
      <c r="H1433" s="14" t="s">
        <v>288</v>
      </c>
      <c r="I1433" s="14" t="s">
        <v>288</v>
      </c>
      <c r="J1433" s="15">
        <v>45440</v>
      </c>
      <c r="K1433" s="14" t="s">
        <v>5300</v>
      </c>
      <c r="L1433" s="16">
        <v>45439.820821759262</v>
      </c>
      <c r="M1433" s="16">
        <v>45440.165231481478</v>
      </c>
      <c r="N1433" s="16"/>
      <c r="O1433" s="14" t="s">
        <v>288</v>
      </c>
      <c r="P1433" s="14" t="s">
        <v>288</v>
      </c>
      <c r="Q1433" s="14" t="s">
        <v>288</v>
      </c>
      <c r="R1433" s="14" t="s">
        <v>288</v>
      </c>
      <c r="S1433" s="14" t="s">
        <v>288</v>
      </c>
      <c r="T1433" s="14" t="s">
        <v>292</v>
      </c>
      <c r="U1433" s="14" t="s">
        <v>5</v>
      </c>
      <c r="V1433" s="14" t="s">
        <v>6</v>
      </c>
      <c r="W1433" s="14" t="s">
        <v>61</v>
      </c>
      <c r="X1433" s="14" t="s">
        <v>1</v>
      </c>
      <c r="Y1433" s="14" t="s">
        <v>1</v>
      </c>
      <c r="Z1433" s="14" t="s">
        <v>62</v>
      </c>
      <c r="AA1433" s="14" t="s">
        <v>7</v>
      </c>
      <c r="AB1433" s="14" t="s">
        <v>5301</v>
      </c>
      <c r="AC1433" s="14" t="s">
        <v>8</v>
      </c>
      <c r="AD1433" s="14" t="s">
        <v>32</v>
      </c>
      <c r="AE1433" s="14" t="s">
        <v>5</v>
      </c>
      <c r="AF1433" s="14" t="s">
        <v>290</v>
      </c>
      <c r="AG1433" s="14" t="s">
        <v>291</v>
      </c>
      <c r="AH1433" s="14" t="s">
        <v>5302</v>
      </c>
      <c r="AI1433">
        <v>44753938</v>
      </c>
      <c r="AJ1433" s="16">
        <v>45439.820821759262</v>
      </c>
      <c r="AK1433">
        <v>2</v>
      </c>
      <c r="AL1433">
        <v>77.709999999999994</v>
      </c>
      <c r="AM1433">
        <v>13.99</v>
      </c>
      <c r="AN1433">
        <v>91.7</v>
      </c>
      <c r="AO1433" s="14" t="e">
        <f>VLOOKUP(PaquetesTramos_estados_1[[#This Row],[tienda_stock]],#REF!,2,0)</f>
        <v>#REF!</v>
      </c>
      <c r="AP1433" s="18"/>
      <c r="AQ1433" s="19" t="str">
        <f>IF(PaquetesTramos_estados_1[[#This Row],[estado_paquete]]="Empaquetado","listo",PaquetesTramos_estados_1[[#This Row],[pagado]]+(PaquetesTramos_estados_1[[#This Row],[Lead Time]]-1))</f>
        <v>listo</v>
      </c>
      <c r="AR1433" s="16" t="str">
        <f ca="1">IF(PaquetesTramos_estados_1[[#This Row],[estado_paquete]]="empaquetado","listo",TEXT((DAY(TODAY())-DAY(PaquetesTramos_estados_1[[#This Row],[pagado]])),"dd")&amp;" Dias")</f>
        <v>listo</v>
      </c>
      <c r="AS1433" s="14" t="str">
        <f ca="1">IF(PaquetesTramos_estados_1[[#This Row],[estado_paquete]]="Empaquetado","listo",IF(NOW()&lt;PaquetesTramos_estados_1[[#This Row],[TimeLimite]],"Dentro de Tiempo","Fuera de Tiempo"))</f>
        <v>listo</v>
      </c>
      <c r="AT1433" s="19" t="str">
        <f t="shared" si="22"/>
        <v>19:41</v>
      </c>
    </row>
    <row r="1434" spans="1:46" x14ac:dyDescent="0.25">
      <c r="A1434" s="14" t="s">
        <v>5303</v>
      </c>
      <c r="B1434" s="14" t="s">
        <v>292</v>
      </c>
      <c r="C1434" s="14" t="s">
        <v>288</v>
      </c>
      <c r="D1434" s="14" t="s">
        <v>29</v>
      </c>
      <c r="E1434" s="14" t="s">
        <v>4470</v>
      </c>
      <c r="F1434" s="14" t="s">
        <v>4470</v>
      </c>
      <c r="G1434" s="14" t="s">
        <v>30</v>
      </c>
      <c r="H1434" s="14" t="s">
        <v>5304</v>
      </c>
      <c r="I1434" s="14" t="s">
        <v>288</v>
      </c>
      <c r="J1434" s="15">
        <v>45456</v>
      </c>
      <c r="K1434" s="14" t="s">
        <v>5305</v>
      </c>
      <c r="L1434" s="16">
        <v>45439.829456018517</v>
      </c>
      <c r="M1434" s="16">
        <v>45439.834074074075</v>
      </c>
      <c r="N1434" s="16"/>
      <c r="O1434" s="14" t="s">
        <v>288</v>
      </c>
      <c r="P1434" s="14" t="s">
        <v>288</v>
      </c>
      <c r="Q1434" s="14" t="s">
        <v>288</v>
      </c>
      <c r="R1434" s="14" t="s">
        <v>288</v>
      </c>
      <c r="S1434" s="14" t="s">
        <v>288</v>
      </c>
      <c r="T1434" s="14" t="s">
        <v>292</v>
      </c>
      <c r="U1434" s="14" t="s">
        <v>968</v>
      </c>
      <c r="V1434" s="14" t="s">
        <v>87</v>
      </c>
      <c r="W1434" s="14" t="s">
        <v>288</v>
      </c>
      <c r="X1434" s="14" t="s">
        <v>288</v>
      </c>
      <c r="Y1434" s="14" t="s">
        <v>288</v>
      </c>
      <c r="Z1434" s="14" t="s">
        <v>288</v>
      </c>
      <c r="AA1434" s="14" t="s">
        <v>7</v>
      </c>
      <c r="AB1434" s="14" t="s">
        <v>4551</v>
      </c>
      <c r="AC1434" s="14" t="s">
        <v>8</v>
      </c>
      <c r="AD1434" s="14" t="s">
        <v>88</v>
      </c>
      <c r="AE1434" s="14" t="s">
        <v>5</v>
      </c>
      <c r="AF1434" s="14" t="s">
        <v>290</v>
      </c>
      <c r="AG1434" s="14" t="s">
        <v>291</v>
      </c>
      <c r="AH1434" s="14" t="s">
        <v>4552</v>
      </c>
      <c r="AI1434">
        <v>45988908</v>
      </c>
      <c r="AJ1434" s="16">
        <v>45439.829456018517</v>
      </c>
      <c r="AK1434">
        <v>2</v>
      </c>
      <c r="AL1434">
        <v>67.459999999999994</v>
      </c>
      <c r="AM1434">
        <v>12.14</v>
      </c>
      <c r="AN1434">
        <v>79.599999999999994</v>
      </c>
      <c r="AO1434" s="14" t="e">
        <f>VLOOKUP(PaquetesTramos_estados_1[[#This Row],[tienda_stock]],#REF!,2,0)</f>
        <v>#REF!</v>
      </c>
      <c r="AP1434" s="18"/>
      <c r="AQ1434" s="19" t="str">
        <f>IF(PaquetesTramos_estados_1[[#This Row],[estado_paquete]]="Empaquetado","listo",PaquetesTramos_estados_1[[#This Row],[pagado]]+(PaquetesTramos_estados_1[[#This Row],[Lead Time]]-1))</f>
        <v>listo</v>
      </c>
      <c r="AR1434" s="16" t="str">
        <f ca="1">IF(PaquetesTramos_estados_1[[#This Row],[estado_paquete]]="empaquetado","listo",TEXT((DAY(TODAY())-DAY(PaquetesTramos_estados_1[[#This Row],[pagado]])),"dd")&amp;" Dias")</f>
        <v>listo</v>
      </c>
      <c r="AS1434" s="14" t="str">
        <f ca="1">IF(PaquetesTramos_estados_1[[#This Row],[estado_paquete]]="Empaquetado","listo",IF(NOW()&lt;PaquetesTramos_estados_1[[#This Row],[TimeLimite]],"Dentro de Tiempo","Fuera de Tiempo"))</f>
        <v>listo</v>
      </c>
      <c r="AT1434" s="19" t="str">
        <f t="shared" si="22"/>
        <v>19:54</v>
      </c>
    </row>
    <row r="1435" spans="1:46" x14ac:dyDescent="0.25">
      <c r="A1435" s="14" t="s">
        <v>5306</v>
      </c>
      <c r="B1435" s="14" t="s">
        <v>17</v>
      </c>
      <c r="C1435" s="14" t="s">
        <v>145</v>
      </c>
      <c r="D1435" s="14" t="s">
        <v>1</v>
      </c>
      <c r="E1435" s="14" t="s">
        <v>1</v>
      </c>
      <c r="F1435" s="14" t="s">
        <v>121</v>
      </c>
      <c r="G1435" s="14" t="s">
        <v>30</v>
      </c>
      <c r="H1435" s="14" t="s">
        <v>288</v>
      </c>
      <c r="I1435" s="14" t="s">
        <v>288</v>
      </c>
      <c r="J1435" s="15">
        <v>45441</v>
      </c>
      <c r="K1435" s="14" t="s">
        <v>5307</v>
      </c>
      <c r="L1435" s="16">
        <v>45439.911909722221</v>
      </c>
      <c r="M1435" s="16"/>
      <c r="N1435" s="16"/>
      <c r="O1435" s="14" t="s">
        <v>288</v>
      </c>
      <c r="P1435" s="14" t="s">
        <v>288</v>
      </c>
      <c r="Q1435" s="14" t="s">
        <v>288</v>
      </c>
      <c r="R1435" s="14" t="s">
        <v>288</v>
      </c>
      <c r="S1435" s="14" t="s">
        <v>288</v>
      </c>
      <c r="T1435" s="14" t="s">
        <v>17</v>
      </c>
      <c r="U1435" s="14" t="s">
        <v>144</v>
      </c>
      <c r="V1435" s="14" t="s">
        <v>6</v>
      </c>
      <c r="W1435" s="14" t="s">
        <v>145</v>
      </c>
      <c r="X1435" s="14" t="s">
        <v>1</v>
      </c>
      <c r="Y1435" s="14" t="s">
        <v>1</v>
      </c>
      <c r="Z1435" s="14" t="s">
        <v>121</v>
      </c>
      <c r="AA1435" s="14" t="s">
        <v>7</v>
      </c>
      <c r="AB1435" s="14" t="s">
        <v>5308</v>
      </c>
      <c r="AC1435" s="14" t="s">
        <v>8</v>
      </c>
      <c r="AD1435" s="14" t="s">
        <v>93</v>
      </c>
      <c r="AE1435" s="14" t="s">
        <v>5</v>
      </c>
      <c r="AF1435" s="14" t="s">
        <v>290</v>
      </c>
      <c r="AG1435" s="14" t="s">
        <v>291</v>
      </c>
      <c r="AH1435" s="14" t="s">
        <v>5309</v>
      </c>
      <c r="AI1435">
        <v>45864459</v>
      </c>
      <c r="AJ1435" s="16">
        <v>45439.911909722221</v>
      </c>
      <c r="AK1435">
        <v>1</v>
      </c>
      <c r="AL1435">
        <v>60.34</v>
      </c>
      <c r="AM1435">
        <v>10.86</v>
      </c>
      <c r="AN1435">
        <v>71.2</v>
      </c>
      <c r="AO1435" s="14" t="e">
        <f>VLOOKUP(PaquetesTramos_estados_1[[#This Row],[tienda_stock]],#REF!,2,0)</f>
        <v>#REF!</v>
      </c>
      <c r="AP1435" s="18"/>
      <c r="AQ1435" s="19">
        <f>IF(PaquetesTramos_estados_1[[#This Row],[estado_paquete]]="Empaquetado","listo",PaquetesTramos_estados_1[[#This Row],[pagado]]+(PaquetesTramos_estados_1[[#This Row],[Lead Time]]-1))</f>
        <v>45438.911909722221</v>
      </c>
      <c r="AR1435" s="16" t="e">
        <f ca="1">IF(PaquetesTramos_estados_1[[#This Row],[estado_paquete]]="empaquetado","listo",TEXT((DAY(TODAY())-DAY(PaquetesTramos_estados_1[[#This Row],[pagado]])),"dd")&amp;" Dias")</f>
        <v>#VALUE!</v>
      </c>
      <c r="AS143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35" s="19" t="str">
        <f t="shared" si="22"/>
        <v>21:53</v>
      </c>
    </row>
    <row r="1436" spans="1:46" x14ac:dyDescent="0.25">
      <c r="A1436" s="14" t="s">
        <v>5310</v>
      </c>
      <c r="B1436" s="14" t="s">
        <v>17</v>
      </c>
      <c r="C1436" s="14" t="s">
        <v>288</v>
      </c>
      <c r="D1436" s="14" t="s">
        <v>81</v>
      </c>
      <c r="E1436" s="14" t="s">
        <v>185</v>
      </c>
      <c r="F1436" s="14" t="s">
        <v>186</v>
      </c>
      <c r="G1436" s="14" t="s">
        <v>30</v>
      </c>
      <c r="H1436" s="14" t="s">
        <v>288</v>
      </c>
      <c r="I1436" s="14" t="s">
        <v>288</v>
      </c>
      <c r="J1436" s="15">
        <v>45444</v>
      </c>
      <c r="K1436" s="14" t="s">
        <v>5311</v>
      </c>
      <c r="L1436" s="16">
        <v>45439.922233796293</v>
      </c>
      <c r="M1436" s="16"/>
      <c r="N1436" s="16"/>
      <c r="O1436" s="14" t="s">
        <v>288</v>
      </c>
      <c r="P1436" s="14" t="s">
        <v>288</v>
      </c>
      <c r="Q1436" s="14" t="s">
        <v>288</v>
      </c>
      <c r="R1436" s="14" t="s">
        <v>288</v>
      </c>
      <c r="S1436" s="14" t="s">
        <v>288</v>
      </c>
      <c r="T1436" s="14" t="s">
        <v>17</v>
      </c>
      <c r="U1436" s="14" t="s">
        <v>0</v>
      </c>
      <c r="V1436" s="14" t="s">
        <v>87</v>
      </c>
      <c r="W1436" s="14" t="s">
        <v>288</v>
      </c>
      <c r="X1436" s="14" t="s">
        <v>288</v>
      </c>
      <c r="Y1436" s="14" t="s">
        <v>288</v>
      </c>
      <c r="Z1436" s="14" t="s">
        <v>288</v>
      </c>
      <c r="AA1436" s="14" t="s">
        <v>7</v>
      </c>
      <c r="AB1436" s="14" t="s">
        <v>5312</v>
      </c>
      <c r="AC1436" s="14" t="s">
        <v>8</v>
      </c>
      <c r="AD1436" s="14" t="s">
        <v>32</v>
      </c>
      <c r="AE1436" s="14" t="s">
        <v>5</v>
      </c>
      <c r="AF1436" s="14" t="s">
        <v>290</v>
      </c>
      <c r="AG1436" s="14" t="s">
        <v>291</v>
      </c>
      <c r="AH1436" s="14" t="s">
        <v>5313</v>
      </c>
      <c r="AI1436">
        <v>48242530</v>
      </c>
      <c r="AJ1436" s="16">
        <v>45439.922233796293</v>
      </c>
      <c r="AK1436">
        <v>2</v>
      </c>
      <c r="AL1436">
        <v>303.56</v>
      </c>
      <c r="AM1436">
        <v>54.64</v>
      </c>
      <c r="AN1436">
        <v>358.2</v>
      </c>
      <c r="AO1436" s="14" t="e">
        <f>VLOOKUP(PaquetesTramos_estados_1[[#This Row],[tienda_stock]],#REF!,2,0)</f>
        <v>#REF!</v>
      </c>
      <c r="AP1436" s="18"/>
      <c r="AQ1436" s="19">
        <f>IF(PaquetesTramos_estados_1[[#This Row],[estado_paquete]]="Empaquetado","listo",PaquetesTramos_estados_1[[#This Row],[pagado]]+(PaquetesTramos_estados_1[[#This Row],[Lead Time]]-1))</f>
        <v>45438.922233796293</v>
      </c>
      <c r="AR1436" s="16" t="e">
        <f ca="1">IF(PaquetesTramos_estados_1[[#This Row],[estado_paquete]]="empaquetado","listo",TEXT((DAY(TODAY())-DAY(PaquetesTramos_estados_1[[#This Row],[pagado]])),"dd")&amp;" Dias")</f>
        <v>#VALUE!</v>
      </c>
      <c r="AS143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36" s="19" t="str">
        <f t="shared" si="22"/>
        <v>22:08</v>
      </c>
    </row>
    <row r="1437" spans="1:46" x14ac:dyDescent="0.25">
      <c r="A1437" s="14" t="s">
        <v>5314</v>
      </c>
      <c r="B1437" s="14" t="s">
        <v>17</v>
      </c>
      <c r="C1437" s="14" t="s">
        <v>5</v>
      </c>
      <c r="D1437" s="14" t="s">
        <v>1</v>
      </c>
      <c r="E1437" s="14" t="s">
        <v>1</v>
      </c>
      <c r="F1437" s="14" t="s">
        <v>19</v>
      </c>
      <c r="G1437" s="14" t="s">
        <v>3</v>
      </c>
      <c r="H1437" s="14" t="s">
        <v>288</v>
      </c>
      <c r="I1437" s="14" t="s">
        <v>288</v>
      </c>
      <c r="J1437" s="15">
        <v>45443</v>
      </c>
      <c r="K1437" s="14" t="s">
        <v>5315</v>
      </c>
      <c r="L1437" s="16">
        <v>45439.937164351853</v>
      </c>
      <c r="M1437" s="16"/>
      <c r="N1437" s="16"/>
      <c r="O1437" s="14" t="s">
        <v>288</v>
      </c>
      <c r="P1437" s="14" t="s">
        <v>288</v>
      </c>
      <c r="Q1437" s="14" t="s">
        <v>288</v>
      </c>
      <c r="R1437" s="14" t="s">
        <v>288</v>
      </c>
      <c r="S1437" s="14" t="s">
        <v>288</v>
      </c>
      <c r="T1437" s="14" t="s">
        <v>17</v>
      </c>
      <c r="U1437" s="14" t="s">
        <v>18</v>
      </c>
      <c r="V1437" s="14" t="s">
        <v>6</v>
      </c>
      <c r="W1437" s="14" t="s">
        <v>42</v>
      </c>
      <c r="X1437" s="14" t="s">
        <v>29</v>
      </c>
      <c r="Y1437" s="14" t="s">
        <v>29</v>
      </c>
      <c r="Z1437" s="14" t="s">
        <v>29</v>
      </c>
      <c r="AA1437" s="14" t="s">
        <v>7</v>
      </c>
      <c r="AB1437" s="14" t="s">
        <v>5316</v>
      </c>
      <c r="AC1437" s="14" t="s">
        <v>8</v>
      </c>
      <c r="AD1437" s="14" t="s">
        <v>27</v>
      </c>
      <c r="AE1437" s="14" t="s">
        <v>5</v>
      </c>
      <c r="AF1437" s="14" t="s">
        <v>290</v>
      </c>
      <c r="AG1437" s="14" t="s">
        <v>291</v>
      </c>
      <c r="AH1437" s="14" t="s">
        <v>5317</v>
      </c>
      <c r="AI1437">
        <v>46042755</v>
      </c>
      <c r="AJ1437" s="16">
        <v>45439.937164351853</v>
      </c>
      <c r="AK1437">
        <v>1</v>
      </c>
      <c r="AL1437">
        <v>223.05</v>
      </c>
      <c r="AM1437">
        <v>40.15</v>
      </c>
      <c r="AN1437">
        <v>263.2</v>
      </c>
      <c r="AO1437" s="14" t="e">
        <f>VLOOKUP(PaquetesTramos_estados_1[[#This Row],[tienda_stock]],#REF!,2,0)</f>
        <v>#REF!</v>
      </c>
      <c r="AP1437" s="18"/>
      <c r="AQ1437" s="19">
        <f>IF(PaquetesTramos_estados_1[[#This Row],[estado_paquete]]="Empaquetado","listo",PaquetesTramos_estados_1[[#This Row],[pagado]]+(PaquetesTramos_estados_1[[#This Row],[Lead Time]]-1))</f>
        <v>45438.937164351853</v>
      </c>
      <c r="AR1437" s="16" t="e">
        <f ca="1">IF(PaquetesTramos_estados_1[[#This Row],[estado_paquete]]="empaquetado","listo",TEXT((DAY(TODAY())-DAY(PaquetesTramos_estados_1[[#This Row],[pagado]])),"dd")&amp;" Dias")</f>
        <v>#VALUE!</v>
      </c>
      <c r="AS143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37" s="19" t="str">
        <f t="shared" si="22"/>
        <v>22:29</v>
      </c>
    </row>
    <row r="1438" spans="1:46" x14ac:dyDescent="0.25">
      <c r="A1438" s="14" t="s">
        <v>5318</v>
      </c>
      <c r="B1438" s="14" t="s">
        <v>292</v>
      </c>
      <c r="C1438" s="14" t="s">
        <v>288</v>
      </c>
      <c r="D1438" s="14" t="s">
        <v>1</v>
      </c>
      <c r="E1438" s="14" t="s">
        <v>1</v>
      </c>
      <c r="F1438" s="14" t="s">
        <v>307</v>
      </c>
      <c r="G1438" s="14" t="s">
        <v>89</v>
      </c>
      <c r="H1438" s="14" t="s">
        <v>288</v>
      </c>
      <c r="I1438" s="14" t="s">
        <v>288</v>
      </c>
      <c r="J1438" s="15">
        <v>45441</v>
      </c>
      <c r="K1438" s="14" t="s">
        <v>5319</v>
      </c>
      <c r="L1438" s="16">
        <v>45440.03733796296</v>
      </c>
      <c r="M1438" s="16">
        <v>45440.184745370374</v>
      </c>
      <c r="N1438" s="16"/>
      <c r="O1438" s="14" t="s">
        <v>288</v>
      </c>
      <c r="P1438" s="14" t="s">
        <v>288</v>
      </c>
      <c r="Q1438" s="14" t="s">
        <v>288</v>
      </c>
      <c r="R1438" s="14" t="s">
        <v>288</v>
      </c>
      <c r="S1438" s="14" t="s">
        <v>288</v>
      </c>
      <c r="T1438" s="14" t="s">
        <v>292</v>
      </c>
      <c r="U1438" s="14" t="s">
        <v>5</v>
      </c>
      <c r="V1438" s="14" t="s">
        <v>87</v>
      </c>
      <c r="W1438" s="14" t="s">
        <v>288</v>
      </c>
      <c r="X1438" s="14" t="s">
        <v>288</v>
      </c>
      <c r="Y1438" s="14" t="s">
        <v>288</v>
      </c>
      <c r="Z1438" s="14" t="s">
        <v>288</v>
      </c>
      <c r="AA1438" s="14" t="s">
        <v>56</v>
      </c>
      <c r="AB1438" s="14" t="s">
        <v>4571</v>
      </c>
      <c r="AC1438" s="14" t="s">
        <v>8</v>
      </c>
      <c r="AD1438" s="14" t="s">
        <v>27</v>
      </c>
      <c r="AE1438" s="14" t="s">
        <v>5</v>
      </c>
      <c r="AF1438" s="14" t="s">
        <v>290</v>
      </c>
      <c r="AG1438" s="14" t="s">
        <v>291</v>
      </c>
      <c r="AH1438" s="14" t="s">
        <v>4572</v>
      </c>
      <c r="AI1438">
        <v>10329470</v>
      </c>
      <c r="AJ1438" s="16">
        <v>45440.03733796296</v>
      </c>
      <c r="AK1438">
        <v>2</v>
      </c>
      <c r="AL1438">
        <v>185.25</v>
      </c>
      <c r="AM1438">
        <v>33.35</v>
      </c>
      <c r="AN1438">
        <v>218.6</v>
      </c>
      <c r="AO1438" s="14" t="e">
        <f>VLOOKUP(PaquetesTramos_estados_1[[#This Row],[tienda_stock]],#REF!,2,0)</f>
        <v>#REF!</v>
      </c>
      <c r="AP1438" s="18"/>
      <c r="AQ1438" s="19" t="str">
        <f>IF(PaquetesTramos_estados_1[[#This Row],[estado_paquete]]="Empaquetado","listo",PaquetesTramos_estados_1[[#This Row],[pagado]]+(PaquetesTramos_estados_1[[#This Row],[Lead Time]]-1))</f>
        <v>listo</v>
      </c>
      <c r="AR1438" s="16" t="str">
        <f ca="1">IF(PaquetesTramos_estados_1[[#This Row],[estado_paquete]]="empaquetado","listo",TEXT((DAY(TODAY())-DAY(PaquetesTramos_estados_1[[#This Row],[pagado]])),"dd")&amp;" Dias")</f>
        <v>listo</v>
      </c>
      <c r="AS1438" s="14" t="str">
        <f ca="1">IF(PaquetesTramos_estados_1[[#This Row],[estado_paquete]]="Empaquetado","listo",IF(NOW()&lt;PaquetesTramos_estados_1[[#This Row],[TimeLimite]],"Dentro de Tiempo","Fuera de Tiempo"))</f>
        <v>listo</v>
      </c>
      <c r="AT1438" s="19" t="str">
        <f t="shared" si="22"/>
        <v>00:53</v>
      </c>
    </row>
    <row r="1439" spans="1:46" x14ac:dyDescent="0.25">
      <c r="A1439" s="14" t="s">
        <v>5320</v>
      </c>
      <c r="B1439" s="14" t="s">
        <v>292</v>
      </c>
      <c r="C1439" s="14" t="s">
        <v>67</v>
      </c>
      <c r="D1439" s="14" t="s">
        <v>64</v>
      </c>
      <c r="E1439" s="14" t="s">
        <v>65</v>
      </c>
      <c r="F1439" s="14" t="s">
        <v>66</v>
      </c>
      <c r="G1439" s="14" t="s">
        <v>30</v>
      </c>
      <c r="H1439" s="14" t="s">
        <v>5321</v>
      </c>
      <c r="I1439" s="14" t="s">
        <v>288</v>
      </c>
      <c r="J1439" s="15">
        <v>45447</v>
      </c>
      <c r="K1439" s="14" t="s">
        <v>5322</v>
      </c>
      <c r="L1439" s="16">
        <v>45437.486990740741</v>
      </c>
      <c r="M1439" s="16">
        <v>45437.591365740744</v>
      </c>
      <c r="N1439" s="16"/>
      <c r="O1439" s="14" t="s">
        <v>288</v>
      </c>
      <c r="P1439" s="14" t="s">
        <v>288</v>
      </c>
      <c r="Q1439" s="14" t="s">
        <v>288</v>
      </c>
      <c r="R1439" s="14" t="s">
        <v>288</v>
      </c>
      <c r="S1439" s="14" t="s">
        <v>288</v>
      </c>
      <c r="T1439" s="14" t="s">
        <v>292</v>
      </c>
      <c r="U1439" s="14" t="s">
        <v>34</v>
      </c>
      <c r="V1439" s="14" t="s">
        <v>6</v>
      </c>
      <c r="W1439" s="14" t="s">
        <v>67</v>
      </c>
      <c r="X1439" s="14" t="s">
        <v>64</v>
      </c>
      <c r="Y1439" s="14" t="s">
        <v>65</v>
      </c>
      <c r="Z1439" s="14" t="s">
        <v>66</v>
      </c>
      <c r="AA1439" s="14" t="s">
        <v>7</v>
      </c>
      <c r="AB1439" s="14" t="s">
        <v>5323</v>
      </c>
      <c r="AC1439" s="14" t="s">
        <v>8</v>
      </c>
      <c r="AD1439" s="14" t="s">
        <v>27</v>
      </c>
      <c r="AE1439" s="14" t="s">
        <v>5</v>
      </c>
      <c r="AF1439" s="14" t="s">
        <v>290</v>
      </c>
      <c r="AG1439" s="14" t="s">
        <v>291</v>
      </c>
      <c r="AH1439" s="14" t="s">
        <v>1531</v>
      </c>
      <c r="AI1439">
        <v>75490255</v>
      </c>
      <c r="AJ1439" s="16">
        <v>45437.486990740741</v>
      </c>
      <c r="AK1439">
        <v>7</v>
      </c>
      <c r="AL1439">
        <v>244.8</v>
      </c>
      <c r="AM1439">
        <v>44.1</v>
      </c>
      <c r="AN1439">
        <v>288.89999999999998</v>
      </c>
      <c r="AO1439" s="14" t="e">
        <f>VLOOKUP(PaquetesTramos_estados_1[[#This Row],[tienda_stock]],#REF!,2,0)</f>
        <v>#REF!</v>
      </c>
      <c r="AP1439" s="18"/>
      <c r="AQ1439" s="19" t="str">
        <f>IF(PaquetesTramos_estados_1[[#This Row],[estado_paquete]]="Empaquetado","listo",PaquetesTramos_estados_1[[#This Row],[pagado]]+(PaquetesTramos_estados_1[[#This Row],[Lead Time]]-1))</f>
        <v>listo</v>
      </c>
      <c r="AR1439" s="16" t="str">
        <f ca="1">IF(PaquetesTramos_estados_1[[#This Row],[estado_paquete]]="empaquetado","listo",TEXT((DAY(TODAY())-DAY(PaquetesTramos_estados_1[[#This Row],[pagado]])),"dd")&amp;" Dias")</f>
        <v>listo</v>
      </c>
      <c r="AS1439" s="14" t="str">
        <f ca="1">IF(PaquetesTramos_estados_1[[#This Row],[estado_paquete]]="Empaquetado","listo",IF(NOW()&lt;PaquetesTramos_estados_1[[#This Row],[TimeLimite]],"Dentro de Tiempo","Fuera de Tiempo"))</f>
        <v>listo</v>
      </c>
      <c r="AT1439" s="19" t="str">
        <f t="shared" si="22"/>
        <v>11:41</v>
      </c>
    </row>
    <row r="1440" spans="1:46" x14ac:dyDescent="0.25">
      <c r="A1440" s="14" t="s">
        <v>5324</v>
      </c>
      <c r="B1440" s="14" t="s">
        <v>292</v>
      </c>
      <c r="C1440" s="14" t="s">
        <v>288</v>
      </c>
      <c r="D1440" s="14" t="s">
        <v>1</v>
      </c>
      <c r="E1440" s="14" t="s">
        <v>1</v>
      </c>
      <c r="F1440" s="14" t="s">
        <v>60</v>
      </c>
      <c r="G1440" s="14" t="s">
        <v>30</v>
      </c>
      <c r="H1440" s="14" t="s">
        <v>5325</v>
      </c>
      <c r="I1440" s="14" t="s">
        <v>288</v>
      </c>
      <c r="J1440" s="15">
        <v>45441</v>
      </c>
      <c r="K1440" s="14" t="s">
        <v>5326</v>
      </c>
      <c r="L1440" s="16">
        <v>45438.938807870371</v>
      </c>
      <c r="M1440" s="16">
        <v>45439.335185185184</v>
      </c>
      <c r="N1440" s="16"/>
      <c r="O1440" s="14" t="s">
        <v>288</v>
      </c>
      <c r="P1440" s="14" t="s">
        <v>288</v>
      </c>
      <c r="Q1440" s="14" t="s">
        <v>288</v>
      </c>
      <c r="R1440" s="14" t="s">
        <v>288</v>
      </c>
      <c r="S1440" s="14" t="s">
        <v>288</v>
      </c>
      <c r="T1440" s="14" t="s">
        <v>292</v>
      </c>
      <c r="U1440" s="14" t="s">
        <v>184</v>
      </c>
      <c r="V1440" s="14" t="s">
        <v>87</v>
      </c>
      <c r="W1440" s="14" t="s">
        <v>288</v>
      </c>
      <c r="X1440" s="14" t="s">
        <v>288</v>
      </c>
      <c r="Y1440" s="14" t="s">
        <v>288</v>
      </c>
      <c r="Z1440" s="14" t="s">
        <v>288</v>
      </c>
      <c r="AA1440" s="14" t="s">
        <v>7</v>
      </c>
      <c r="AB1440" s="14" t="s">
        <v>5327</v>
      </c>
      <c r="AC1440" s="14" t="s">
        <v>8</v>
      </c>
      <c r="AD1440" s="14" t="s">
        <v>88</v>
      </c>
      <c r="AE1440" s="14" t="s">
        <v>5</v>
      </c>
      <c r="AF1440" s="14" t="s">
        <v>290</v>
      </c>
      <c r="AG1440" s="14" t="s">
        <v>291</v>
      </c>
      <c r="AH1440" s="14" t="s">
        <v>5328</v>
      </c>
      <c r="AI1440">
        <v>44766677</v>
      </c>
      <c r="AJ1440" s="16">
        <v>45438.938807870371</v>
      </c>
      <c r="AK1440">
        <v>1</v>
      </c>
      <c r="AL1440">
        <v>76.099999999999994</v>
      </c>
      <c r="AM1440">
        <v>13.7</v>
      </c>
      <c r="AN1440">
        <v>89.8</v>
      </c>
      <c r="AO1440" s="14" t="e">
        <f>VLOOKUP(PaquetesTramos_estados_1[[#This Row],[tienda_stock]],#REF!,2,0)</f>
        <v>#REF!</v>
      </c>
      <c r="AP1440" s="18"/>
      <c r="AQ1440" s="19" t="str">
        <f>IF(PaquetesTramos_estados_1[[#This Row],[estado_paquete]]="Empaquetado","listo",PaquetesTramos_estados_1[[#This Row],[pagado]]+(PaquetesTramos_estados_1[[#This Row],[Lead Time]]-1))</f>
        <v>listo</v>
      </c>
      <c r="AR1440" s="16" t="str">
        <f ca="1">IF(PaquetesTramos_estados_1[[#This Row],[estado_paquete]]="empaquetado","listo",TEXT((DAY(TODAY())-DAY(PaquetesTramos_estados_1[[#This Row],[pagado]])),"dd")&amp;" Dias")</f>
        <v>listo</v>
      </c>
      <c r="AS1440" s="14" t="str">
        <f ca="1">IF(PaquetesTramos_estados_1[[#This Row],[estado_paquete]]="Empaquetado","listo",IF(NOW()&lt;PaquetesTramos_estados_1[[#This Row],[TimeLimite]],"Dentro de Tiempo","Fuera de Tiempo"))</f>
        <v>listo</v>
      </c>
      <c r="AT1440" s="19" t="str">
        <f t="shared" si="22"/>
        <v>22:31</v>
      </c>
    </row>
    <row r="1441" spans="1:46" x14ac:dyDescent="0.25">
      <c r="A1441" s="14" t="s">
        <v>5329</v>
      </c>
      <c r="B1441" s="14" t="s">
        <v>292</v>
      </c>
      <c r="C1441" s="14" t="s">
        <v>150</v>
      </c>
      <c r="D1441" s="14" t="s">
        <v>109</v>
      </c>
      <c r="E1441" s="14" t="s">
        <v>310</v>
      </c>
      <c r="F1441" s="14" t="s">
        <v>310</v>
      </c>
      <c r="G1441" s="14" t="s">
        <v>35</v>
      </c>
      <c r="H1441" s="14" t="s">
        <v>288</v>
      </c>
      <c r="I1441" s="14" t="s">
        <v>288</v>
      </c>
      <c r="J1441" s="15">
        <v>45446</v>
      </c>
      <c r="K1441" s="14" t="s">
        <v>5330</v>
      </c>
      <c r="L1441" s="16">
        <v>45439.406770833331</v>
      </c>
      <c r="M1441" s="16">
        <v>45439.52715277778</v>
      </c>
      <c r="N1441" s="16"/>
      <c r="O1441" s="14" t="s">
        <v>288</v>
      </c>
      <c r="P1441" s="14" t="s">
        <v>288</v>
      </c>
      <c r="Q1441" s="14" t="s">
        <v>288</v>
      </c>
      <c r="R1441" s="14" t="s">
        <v>288</v>
      </c>
      <c r="S1441" s="14" t="s">
        <v>288</v>
      </c>
      <c r="T1441" s="14" t="s">
        <v>292</v>
      </c>
      <c r="U1441" s="14" t="s">
        <v>5</v>
      </c>
      <c r="V1441" s="14" t="s">
        <v>6</v>
      </c>
      <c r="W1441" s="14" t="s">
        <v>150</v>
      </c>
      <c r="X1441" s="14" t="s">
        <v>109</v>
      </c>
      <c r="Y1441" s="14" t="s">
        <v>310</v>
      </c>
      <c r="Z1441" s="14" t="s">
        <v>310</v>
      </c>
      <c r="AA1441" s="14" t="s">
        <v>7</v>
      </c>
      <c r="AB1441" s="14" t="s">
        <v>5331</v>
      </c>
      <c r="AC1441" s="14" t="s">
        <v>8</v>
      </c>
      <c r="AD1441" s="14" t="s">
        <v>9</v>
      </c>
      <c r="AE1441" s="14" t="s">
        <v>150</v>
      </c>
      <c r="AF1441" s="14" t="s">
        <v>290</v>
      </c>
      <c r="AG1441" s="14" t="s">
        <v>291</v>
      </c>
      <c r="AH1441" s="14" t="s">
        <v>5332</v>
      </c>
      <c r="AI1441">
        <v>41066413</v>
      </c>
      <c r="AJ1441" s="16">
        <v>45439.406770833331</v>
      </c>
      <c r="AK1441">
        <v>1</v>
      </c>
      <c r="AL1441">
        <v>222.71</v>
      </c>
      <c r="AM1441">
        <v>40.090000000000003</v>
      </c>
      <c r="AN1441">
        <v>262.8</v>
      </c>
      <c r="AO1441" s="14" t="e">
        <f>VLOOKUP(PaquetesTramos_estados_1[[#This Row],[tienda_stock]],#REF!,2,0)</f>
        <v>#REF!</v>
      </c>
      <c r="AP1441" s="18"/>
      <c r="AQ1441" s="19" t="str">
        <f>IF(PaquetesTramos_estados_1[[#This Row],[estado_paquete]]="Empaquetado","listo",PaquetesTramos_estados_1[[#This Row],[pagado]]+(PaquetesTramos_estados_1[[#This Row],[Lead Time]]-1))</f>
        <v>listo</v>
      </c>
      <c r="AR1441" s="16" t="str">
        <f ca="1">IF(PaquetesTramos_estados_1[[#This Row],[estado_paquete]]="empaquetado","listo",TEXT((DAY(TODAY())-DAY(PaquetesTramos_estados_1[[#This Row],[pagado]])),"dd")&amp;" Dias")</f>
        <v>listo</v>
      </c>
      <c r="AS1441" s="14" t="str">
        <f ca="1">IF(PaquetesTramos_estados_1[[#This Row],[estado_paquete]]="Empaquetado","listo",IF(NOW()&lt;PaquetesTramos_estados_1[[#This Row],[TimeLimite]],"Dentro de Tiempo","Fuera de Tiempo"))</f>
        <v>listo</v>
      </c>
      <c r="AT1441" s="19" t="str">
        <f t="shared" si="22"/>
        <v>09:45</v>
      </c>
    </row>
    <row r="1442" spans="1:46" x14ac:dyDescent="0.25">
      <c r="A1442" s="14" t="s">
        <v>5333</v>
      </c>
      <c r="B1442" s="14" t="s">
        <v>17</v>
      </c>
      <c r="C1442" s="14" t="s">
        <v>5</v>
      </c>
      <c r="D1442" s="14" t="s">
        <v>1</v>
      </c>
      <c r="E1442" s="14" t="s">
        <v>1</v>
      </c>
      <c r="F1442" s="14" t="s">
        <v>19</v>
      </c>
      <c r="G1442" s="14" t="s">
        <v>3</v>
      </c>
      <c r="H1442" s="14" t="s">
        <v>288</v>
      </c>
      <c r="I1442" s="14" t="s">
        <v>288</v>
      </c>
      <c r="J1442" s="15">
        <v>45440</v>
      </c>
      <c r="K1442" s="14" t="s">
        <v>5334</v>
      </c>
      <c r="L1442" s="16">
        <v>45439.527812499997</v>
      </c>
      <c r="M1442" s="16"/>
      <c r="N1442" s="16"/>
      <c r="O1442" s="14" t="s">
        <v>288</v>
      </c>
      <c r="P1442" s="14" t="s">
        <v>288</v>
      </c>
      <c r="Q1442" s="14" t="s">
        <v>288</v>
      </c>
      <c r="R1442" s="14" t="s">
        <v>288</v>
      </c>
      <c r="S1442" s="14" t="s">
        <v>288</v>
      </c>
      <c r="T1442" s="14" t="s">
        <v>17</v>
      </c>
      <c r="U1442" s="14" t="s">
        <v>75</v>
      </c>
      <c r="V1442" s="14" t="s">
        <v>6</v>
      </c>
      <c r="W1442" s="14" t="s">
        <v>182</v>
      </c>
      <c r="X1442" s="14" t="s">
        <v>1</v>
      </c>
      <c r="Y1442" s="14" t="s">
        <v>1</v>
      </c>
      <c r="Z1442" s="14" t="s">
        <v>201</v>
      </c>
      <c r="AA1442" s="14" t="s">
        <v>7</v>
      </c>
      <c r="AB1442" s="14" t="s">
        <v>5335</v>
      </c>
      <c r="AC1442" s="14" t="s">
        <v>8</v>
      </c>
      <c r="AD1442" s="14" t="s">
        <v>9</v>
      </c>
      <c r="AE1442" s="14" t="s">
        <v>182</v>
      </c>
      <c r="AF1442" s="14" t="s">
        <v>290</v>
      </c>
      <c r="AG1442" s="14" t="s">
        <v>291</v>
      </c>
      <c r="AH1442" s="14" t="s">
        <v>5336</v>
      </c>
      <c r="AI1442">
        <v>5058453</v>
      </c>
      <c r="AJ1442" s="16">
        <v>45439.527812499997</v>
      </c>
      <c r="AK1442">
        <v>1</v>
      </c>
      <c r="AL1442">
        <v>35.42</v>
      </c>
      <c r="AM1442">
        <v>6.38</v>
      </c>
      <c r="AN1442">
        <v>41.8</v>
      </c>
      <c r="AO1442" s="14" t="e">
        <f>VLOOKUP(PaquetesTramos_estados_1[[#This Row],[tienda_stock]],#REF!,2,0)</f>
        <v>#REF!</v>
      </c>
      <c r="AP1442" s="18"/>
      <c r="AQ1442" s="19">
        <f>IF(PaquetesTramos_estados_1[[#This Row],[estado_paquete]]="Empaquetado","listo",PaquetesTramos_estados_1[[#This Row],[pagado]]+(PaquetesTramos_estados_1[[#This Row],[Lead Time]]-1))</f>
        <v>45438.527812499997</v>
      </c>
      <c r="AR1442" s="16" t="e">
        <f ca="1">IF(PaquetesTramos_estados_1[[#This Row],[estado_paquete]]="empaquetado","listo",TEXT((DAY(TODAY())-DAY(PaquetesTramos_estados_1[[#This Row],[pagado]])),"dd")&amp;" Dias")</f>
        <v>#VALUE!</v>
      </c>
      <c r="AS144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42" s="19" t="str">
        <f t="shared" si="22"/>
        <v>12:40</v>
      </c>
    </row>
    <row r="1443" spans="1:46" x14ac:dyDescent="0.25">
      <c r="A1443" s="14" t="s">
        <v>5337</v>
      </c>
      <c r="B1443" s="14" t="s">
        <v>292</v>
      </c>
      <c r="C1443" s="14" t="s">
        <v>136</v>
      </c>
      <c r="D1443" s="14" t="s">
        <v>73</v>
      </c>
      <c r="E1443" s="14" t="s">
        <v>74</v>
      </c>
      <c r="F1443" s="14" t="s">
        <v>74</v>
      </c>
      <c r="G1443" s="14" t="s">
        <v>35</v>
      </c>
      <c r="H1443" s="14" t="s">
        <v>288</v>
      </c>
      <c r="I1443" s="14" t="s">
        <v>288</v>
      </c>
      <c r="J1443" s="15">
        <v>45443</v>
      </c>
      <c r="K1443" s="14" t="s">
        <v>5338</v>
      </c>
      <c r="L1443" s="16">
        <v>45439.593368055554</v>
      </c>
      <c r="M1443" s="16">
        <v>45439.733055555553</v>
      </c>
      <c r="N1443" s="16"/>
      <c r="O1443" s="14" t="s">
        <v>288</v>
      </c>
      <c r="P1443" s="14" t="s">
        <v>288</v>
      </c>
      <c r="Q1443" s="14" t="s">
        <v>288</v>
      </c>
      <c r="R1443" s="14" t="s">
        <v>288</v>
      </c>
      <c r="S1443" s="14" t="s">
        <v>288</v>
      </c>
      <c r="T1443" s="14" t="s">
        <v>292</v>
      </c>
      <c r="U1443" s="14" t="s">
        <v>5</v>
      </c>
      <c r="V1443" s="14" t="s">
        <v>6</v>
      </c>
      <c r="W1443" s="14" t="s">
        <v>136</v>
      </c>
      <c r="X1443" s="14" t="s">
        <v>73</v>
      </c>
      <c r="Y1443" s="14" t="s">
        <v>74</v>
      </c>
      <c r="Z1443" s="14" t="s">
        <v>74</v>
      </c>
      <c r="AA1443" s="14" t="s">
        <v>7</v>
      </c>
      <c r="AB1443" s="14" t="s">
        <v>5339</v>
      </c>
      <c r="AC1443" s="14" t="s">
        <v>8</v>
      </c>
      <c r="AD1443" s="14" t="s">
        <v>9</v>
      </c>
      <c r="AE1443" s="14" t="s">
        <v>136</v>
      </c>
      <c r="AF1443" s="14" t="s">
        <v>290</v>
      </c>
      <c r="AG1443" s="14" t="s">
        <v>291</v>
      </c>
      <c r="AH1443" s="14" t="s">
        <v>5340</v>
      </c>
      <c r="AI1443">
        <v>42134889</v>
      </c>
      <c r="AJ1443" s="16">
        <v>45439.593368055554</v>
      </c>
      <c r="AK1443">
        <v>1</v>
      </c>
      <c r="AL1443">
        <v>80.34</v>
      </c>
      <c r="AM1443">
        <v>14.46</v>
      </c>
      <c r="AN1443">
        <v>94.8</v>
      </c>
      <c r="AO1443" s="14" t="e">
        <f>VLOOKUP(PaquetesTramos_estados_1[[#This Row],[tienda_stock]],#REF!,2,0)</f>
        <v>#REF!</v>
      </c>
      <c r="AP1443" s="18"/>
      <c r="AQ1443" s="19" t="str">
        <f>IF(PaquetesTramos_estados_1[[#This Row],[estado_paquete]]="Empaquetado","listo",PaquetesTramos_estados_1[[#This Row],[pagado]]+(PaquetesTramos_estados_1[[#This Row],[Lead Time]]-1))</f>
        <v>listo</v>
      </c>
      <c r="AR1443" s="16" t="str">
        <f ca="1">IF(PaquetesTramos_estados_1[[#This Row],[estado_paquete]]="empaquetado","listo",TEXT((DAY(TODAY())-DAY(PaquetesTramos_estados_1[[#This Row],[pagado]])),"dd")&amp;" Dias")</f>
        <v>listo</v>
      </c>
      <c r="AS1443" s="14" t="str">
        <f ca="1">IF(PaquetesTramos_estados_1[[#This Row],[estado_paquete]]="Empaquetado","listo",IF(NOW()&lt;PaquetesTramos_estados_1[[#This Row],[TimeLimite]],"Dentro de Tiempo","Fuera de Tiempo"))</f>
        <v>listo</v>
      </c>
      <c r="AT1443" s="19" t="str">
        <f t="shared" si="22"/>
        <v>14:14</v>
      </c>
    </row>
    <row r="1444" spans="1:46" x14ac:dyDescent="0.25">
      <c r="A1444" s="14" t="s">
        <v>5341</v>
      </c>
      <c r="B1444" s="14" t="s">
        <v>292</v>
      </c>
      <c r="C1444" s="14" t="s">
        <v>39</v>
      </c>
      <c r="D1444" s="14" t="s">
        <v>40</v>
      </c>
      <c r="E1444" s="14" t="s">
        <v>40</v>
      </c>
      <c r="F1444" s="14" t="s">
        <v>40</v>
      </c>
      <c r="G1444" s="14" t="s">
        <v>35</v>
      </c>
      <c r="H1444" s="14" t="s">
        <v>288</v>
      </c>
      <c r="I1444" s="14" t="s">
        <v>288</v>
      </c>
      <c r="J1444" s="15">
        <v>45444</v>
      </c>
      <c r="K1444" s="14" t="s">
        <v>5342</v>
      </c>
      <c r="L1444" s="16">
        <v>45439.604942129627</v>
      </c>
      <c r="M1444" s="16">
        <v>45439.862997685188</v>
      </c>
      <c r="N1444" s="16"/>
      <c r="O1444" s="14" t="s">
        <v>288</v>
      </c>
      <c r="P1444" s="14" t="s">
        <v>288</v>
      </c>
      <c r="Q1444" s="14" t="s">
        <v>288</v>
      </c>
      <c r="R1444" s="14" t="s">
        <v>288</v>
      </c>
      <c r="S1444" s="14" t="s">
        <v>288</v>
      </c>
      <c r="T1444" s="14" t="s">
        <v>292</v>
      </c>
      <c r="U1444" s="14" t="s">
        <v>5</v>
      </c>
      <c r="V1444" s="14" t="s">
        <v>6</v>
      </c>
      <c r="W1444" s="14" t="s">
        <v>39</v>
      </c>
      <c r="X1444" s="14" t="s">
        <v>40</v>
      </c>
      <c r="Y1444" s="14" t="s">
        <v>40</v>
      </c>
      <c r="Z1444" s="14" t="s">
        <v>40</v>
      </c>
      <c r="AA1444" s="14" t="s">
        <v>7</v>
      </c>
      <c r="AB1444" s="14" t="s">
        <v>5343</v>
      </c>
      <c r="AC1444" s="14" t="s">
        <v>8</v>
      </c>
      <c r="AD1444" s="14" t="s">
        <v>10</v>
      </c>
      <c r="AE1444" s="14" t="s">
        <v>5</v>
      </c>
      <c r="AF1444" s="14" t="s">
        <v>290</v>
      </c>
      <c r="AG1444" s="14" t="s">
        <v>291</v>
      </c>
      <c r="AH1444" s="14" t="s">
        <v>5344</v>
      </c>
      <c r="AI1444">
        <v>46689661</v>
      </c>
      <c r="AJ1444" s="16">
        <v>45439.604942129627</v>
      </c>
      <c r="AK1444">
        <v>1</v>
      </c>
      <c r="AL1444">
        <v>33.81</v>
      </c>
      <c r="AM1444">
        <v>6.09</v>
      </c>
      <c r="AN1444">
        <v>39.9</v>
      </c>
      <c r="AO1444" s="14" t="e">
        <f>VLOOKUP(PaquetesTramos_estados_1[[#This Row],[tienda_stock]],#REF!,2,0)</f>
        <v>#REF!</v>
      </c>
      <c r="AP1444" s="18"/>
      <c r="AQ1444" s="19" t="str">
        <f>IF(PaquetesTramos_estados_1[[#This Row],[estado_paquete]]="Empaquetado","listo",PaquetesTramos_estados_1[[#This Row],[pagado]]+(PaquetesTramos_estados_1[[#This Row],[Lead Time]]-1))</f>
        <v>listo</v>
      </c>
      <c r="AR1444" s="16" t="str">
        <f ca="1">IF(PaquetesTramos_estados_1[[#This Row],[estado_paquete]]="empaquetado","listo",TEXT((DAY(TODAY())-DAY(PaquetesTramos_estados_1[[#This Row],[pagado]])),"dd")&amp;" Dias")</f>
        <v>listo</v>
      </c>
      <c r="AS1444" s="14" t="str">
        <f ca="1">IF(PaquetesTramos_estados_1[[#This Row],[estado_paquete]]="Empaquetado","listo",IF(NOW()&lt;PaquetesTramos_estados_1[[#This Row],[TimeLimite]],"Dentro de Tiempo","Fuera de Tiempo"))</f>
        <v>listo</v>
      </c>
      <c r="AT1444" s="19" t="str">
        <f t="shared" si="22"/>
        <v>14:31</v>
      </c>
    </row>
    <row r="1445" spans="1:46" x14ac:dyDescent="0.25">
      <c r="A1445" s="14" t="s">
        <v>5345</v>
      </c>
      <c r="B1445" s="14" t="s">
        <v>292</v>
      </c>
      <c r="C1445" s="14" t="s">
        <v>288</v>
      </c>
      <c r="D1445" s="14" t="s">
        <v>1</v>
      </c>
      <c r="E1445" s="14" t="s">
        <v>226</v>
      </c>
      <c r="F1445" s="14" t="s">
        <v>225</v>
      </c>
      <c r="G1445" s="14" t="s">
        <v>30</v>
      </c>
      <c r="H1445" s="14" t="s">
        <v>5346</v>
      </c>
      <c r="I1445" s="14" t="s">
        <v>288</v>
      </c>
      <c r="J1445" s="15">
        <v>45443</v>
      </c>
      <c r="K1445" s="14" t="s">
        <v>5347</v>
      </c>
      <c r="L1445" s="16">
        <v>45439.631620370368</v>
      </c>
      <c r="M1445" s="16">
        <v>45439.756030092591</v>
      </c>
      <c r="N1445" s="16"/>
      <c r="O1445" s="14" t="s">
        <v>288</v>
      </c>
      <c r="P1445" s="14" t="s">
        <v>288</v>
      </c>
      <c r="Q1445" s="14" t="s">
        <v>288</v>
      </c>
      <c r="R1445" s="14" t="s">
        <v>288</v>
      </c>
      <c r="S1445" s="14" t="s">
        <v>288</v>
      </c>
      <c r="T1445" s="14" t="s">
        <v>292</v>
      </c>
      <c r="U1445" s="14" t="s">
        <v>21</v>
      </c>
      <c r="V1445" s="14" t="s">
        <v>87</v>
      </c>
      <c r="W1445" s="14" t="s">
        <v>288</v>
      </c>
      <c r="X1445" s="14" t="s">
        <v>288</v>
      </c>
      <c r="Y1445" s="14" t="s">
        <v>288</v>
      </c>
      <c r="Z1445" s="14" t="s">
        <v>288</v>
      </c>
      <c r="AA1445" s="14" t="s">
        <v>7</v>
      </c>
      <c r="AB1445" s="14" t="s">
        <v>5348</v>
      </c>
      <c r="AC1445" s="14" t="s">
        <v>8</v>
      </c>
      <c r="AD1445" s="14" t="s">
        <v>27</v>
      </c>
      <c r="AE1445" s="14" t="s">
        <v>5</v>
      </c>
      <c r="AF1445" s="14" t="s">
        <v>290</v>
      </c>
      <c r="AG1445" s="14" t="s">
        <v>291</v>
      </c>
      <c r="AH1445" s="14" t="s">
        <v>5349</v>
      </c>
      <c r="AI1445">
        <v>44800619</v>
      </c>
      <c r="AJ1445" s="16">
        <v>45439.631620370368</v>
      </c>
      <c r="AK1445">
        <v>1</v>
      </c>
      <c r="AL1445">
        <v>42.2</v>
      </c>
      <c r="AM1445">
        <v>7.6</v>
      </c>
      <c r="AN1445">
        <v>49.8</v>
      </c>
      <c r="AO1445" s="14" t="e">
        <f>VLOOKUP(PaquetesTramos_estados_1[[#This Row],[tienda_stock]],#REF!,2,0)</f>
        <v>#REF!</v>
      </c>
      <c r="AP1445" s="18"/>
      <c r="AQ1445" s="19" t="str">
        <f>IF(PaquetesTramos_estados_1[[#This Row],[estado_paquete]]="Empaquetado","listo",PaquetesTramos_estados_1[[#This Row],[pagado]]+(PaquetesTramos_estados_1[[#This Row],[Lead Time]]-1))</f>
        <v>listo</v>
      </c>
      <c r="AR1445" s="16" t="str">
        <f ca="1">IF(PaquetesTramos_estados_1[[#This Row],[estado_paquete]]="empaquetado","listo",TEXT((DAY(TODAY())-DAY(PaquetesTramos_estados_1[[#This Row],[pagado]])),"dd")&amp;" Dias")</f>
        <v>listo</v>
      </c>
      <c r="AS1445" s="14" t="str">
        <f ca="1">IF(PaquetesTramos_estados_1[[#This Row],[estado_paquete]]="Empaquetado","listo",IF(NOW()&lt;PaquetesTramos_estados_1[[#This Row],[TimeLimite]],"Dentro de Tiempo","Fuera de Tiempo"))</f>
        <v>listo</v>
      </c>
      <c r="AT1445" s="19" t="str">
        <f t="shared" si="22"/>
        <v>15:09</v>
      </c>
    </row>
    <row r="1446" spans="1:46" x14ac:dyDescent="0.25">
      <c r="A1446" s="14" t="s">
        <v>5350</v>
      </c>
      <c r="B1446" s="14" t="s">
        <v>17</v>
      </c>
      <c r="C1446" s="14" t="s">
        <v>5</v>
      </c>
      <c r="D1446" s="14" t="s">
        <v>1</v>
      </c>
      <c r="E1446" s="14" t="s">
        <v>1</v>
      </c>
      <c r="F1446" s="14" t="s">
        <v>19</v>
      </c>
      <c r="G1446" s="14" t="s">
        <v>3</v>
      </c>
      <c r="H1446" s="14" t="s">
        <v>288</v>
      </c>
      <c r="I1446" s="14" t="s">
        <v>288</v>
      </c>
      <c r="J1446" s="15">
        <v>45444</v>
      </c>
      <c r="K1446" s="14" t="s">
        <v>5351</v>
      </c>
      <c r="L1446" s="16">
        <v>45439.636550925927</v>
      </c>
      <c r="M1446" s="16"/>
      <c r="N1446" s="16"/>
      <c r="O1446" s="14" t="s">
        <v>288</v>
      </c>
      <c r="P1446" s="14" t="s">
        <v>288</v>
      </c>
      <c r="Q1446" s="14" t="s">
        <v>288</v>
      </c>
      <c r="R1446" s="14" t="s">
        <v>288</v>
      </c>
      <c r="S1446" s="14" t="s">
        <v>288</v>
      </c>
      <c r="T1446" s="14" t="s">
        <v>17</v>
      </c>
      <c r="U1446" s="14" t="s">
        <v>18</v>
      </c>
      <c r="V1446" s="14" t="s">
        <v>6</v>
      </c>
      <c r="W1446" s="14" t="s">
        <v>124</v>
      </c>
      <c r="X1446" s="14" t="s">
        <v>125</v>
      </c>
      <c r="Y1446" s="14" t="s">
        <v>125</v>
      </c>
      <c r="Z1446" s="14" t="s">
        <v>125</v>
      </c>
      <c r="AA1446" s="14" t="s">
        <v>7</v>
      </c>
      <c r="AB1446" s="14" t="s">
        <v>5352</v>
      </c>
      <c r="AC1446" s="14" t="s">
        <v>8</v>
      </c>
      <c r="AD1446" s="14" t="s">
        <v>10</v>
      </c>
      <c r="AE1446" s="14" t="s">
        <v>124</v>
      </c>
      <c r="AF1446" s="14" t="s">
        <v>290</v>
      </c>
      <c r="AG1446" s="14" t="s">
        <v>291</v>
      </c>
      <c r="AH1446" s="14" t="s">
        <v>5353</v>
      </c>
      <c r="AI1446">
        <v>77038737</v>
      </c>
      <c r="AJ1446" s="16">
        <v>45439.636550925927</v>
      </c>
      <c r="AK1446">
        <v>1</v>
      </c>
      <c r="AL1446">
        <v>260.08</v>
      </c>
      <c r="AM1446">
        <v>46.82</v>
      </c>
      <c r="AN1446">
        <v>306.89999999999998</v>
      </c>
      <c r="AO1446" s="14" t="e">
        <f>VLOOKUP(PaquetesTramos_estados_1[[#This Row],[tienda_stock]],#REF!,2,0)</f>
        <v>#REF!</v>
      </c>
      <c r="AP1446" s="18"/>
      <c r="AQ1446" s="19">
        <f>IF(PaquetesTramos_estados_1[[#This Row],[estado_paquete]]="Empaquetado","listo",PaquetesTramos_estados_1[[#This Row],[pagado]]+(PaquetesTramos_estados_1[[#This Row],[Lead Time]]-1))</f>
        <v>45438.636550925927</v>
      </c>
      <c r="AR1446" s="16" t="e">
        <f ca="1">IF(PaquetesTramos_estados_1[[#This Row],[estado_paquete]]="empaquetado","listo",TEXT((DAY(TODAY())-DAY(PaquetesTramos_estados_1[[#This Row],[pagado]])),"dd")&amp;" Dias")</f>
        <v>#VALUE!</v>
      </c>
      <c r="AS144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46" s="19" t="str">
        <f t="shared" si="22"/>
        <v>15:16</v>
      </c>
    </row>
    <row r="1447" spans="1:46" x14ac:dyDescent="0.25">
      <c r="A1447" s="14" t="s">
        <v>5354</v>
      </c>
      <c r="B1447" s="14" t="s">
        <v>17</v>
      </c>
      <c r="C1447" s="14" t="s">
        <v>5</v>
      </c>
      <c r="D1447" s="14" t="s">
        <v>1</v>
      </c>
      <c r="E1447" s="14" t="s">
        <v>1</v>
      </c>
      <c r="F1447" s="14" t="s">
        <v>19</v>
      </c>
      <c r="G1447" s="14" t="s">
        <v>3</v>
      </c>
      <c r="H1447" s="14" t="s">
        <v>288</v>
      </c>
      <c r="I1447" s="14" t="s">
        <v>288</v>
      </c>
      <c r="J1447" s="15">
        <v>45440</v>
      </c>
      <c r="K1447" s="14" t="s">
        <v>4867</v>
      </c>
      <c r="L1447" s="16">
        <v>45439.651574074072</v>
      </c>
      <c r="M1447" s="16"/>
      <c r="N1447" s="16"/>
      <c r="O1447" s="14" t="s">
        <v>288</v>
      </c>
      <c r="P1447" s="14" t="s">
        <v>288</v>
      </c>
      <c r="Q1447" s="14" t="s">
        <v>288</v>
      </c>
      <c r="R1447" s="14" t="s">
        <v>288</v>
      </c>
      <c r="S1447" s="14" t="s">
        <v>288</v>
      </c>
      <c r="T1447" s="14" t="s">
        <v>17</v>
      </c>
      <c r="U1447" s="14" t="s">
        <v>193</v>
      </c>
      <c r="V1447" s="14" t="s">
        <v>6</v>
      </c>
      <c r="W1447" s="14" t="s">
        <v>4866</v>
      </c>
      <c r="X1447" s="14" t="s">
        <v>1</v>
      </c>
      <c r="Y1447" s="14" t="s">
        <v>1</v>
      </c>
      <c r="Z1447" s="14" t="s">
        <v>90</v>
      </c>
      <c r="AA1447" s="14" t="s">
        <v>7</v>
      </c>
      <c r="AB1447" s="14" t="s">
        <v>4868</v>
      </c>
      <c r="AC1447" s="14" t="s">
        <v>8</v>
      </c>
      <c r="AD1447" s="14" t="s">
        <v>27</v>
      </c>
      <c r="AE1447" s="14" t="s">
        <v>5</v>
      </c>
      <c r="AF1447" s="14" t="s">
        <v>290</v>
      </c>
      <c r="AG1447" s="14" t="s">
        <v>291</v>
      </c>
      <c r="AH1447" s="14" t="s">
        <v>4869</v>
      </c>
      <c r="AI1447">
        <v>41567962</v>
      </c>
      <c r="AJ1447" s="16">
        <v>45439.651574074072</v>
      </c>
      <c r="AK1447">
        <v>1</v>
      </c>
      <c r="AL1447">
        <v>122.71</v>
      </c>
      <c r="AM1447">
        <v>22.09</v>
      </c>
      <c r="AN1447">
        <v>144.80000000000001</v>
      </c>
      <c r="AO1447" s="14" t="e">
        <f>VLOOKUP(PaquetesTramos_estados_1[[#This Row],[tienda_stock]],#REF!,2,0)</f>
        <v>#REF!</v>
      </c>
      <c r="AP1447" s="18"/>
      <c r="AQ1447" s="19">
        <f>IF(PaquetesTramos_estados_1[[#This Row],[estado_paquete]]="Empaquetado","listo",PaquetesTramos_estados_1[[#This Row],[pagado]]+(PaquetesTramos_estados_1[[#This Row],[Lead Time]]-1))</f>
        <v>45438.651574074072</v>
      </c>
      <c r="AR1447" s="16" t="e">
        <f ca="1">IF(PaquetesTramos_estados_1[[#This Row],[estado_paquete]]="empaquetado","listo",TEXT((DAY(TODAY())-DAY(PaquetesTramos_estados_1[[#This Row],[pagado]])),"dd")&amp;" Dias")</f>
        <v>#VALUE!</v>
      </c>
      <c r="AS14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47" s="19" t="str">
        <f t="shared" si="22"/>
        <v>15:38</v>
      </c>
    </row>
    <row r="1448" spans="1:46" x14ac:dyDescent="0.25">
      <c r="A1448" s="14" t="s">
        <v>5355</v>
      </c>
      <c r="B1448" s="14" t="s">
        <v>292</v>
      </c>
      <c r="C1448" s="14" t="s">
        <v>154</v>
      </c>
      <c r="D1448" s="14" t="s">
        <v>91</v>
      </c>
      <c r="E1448" s="14" t="s">
        <v>91</v>
      </c>
      <c r="F1448" s="14" t="s">
        <v>91</v>
      </c>
      <c r="G1448" s="14" t="s">
        <v>35</v>
      </c>
      <c r="H1448" s="14" t="s">
        <v>288</v>
      </c>
      <c r="I1448" s="14" t="s">
        <v>288</v>
      </c>
      <c r="J1448" s="15">
        <v>45443</v>
      </c>
      <c r="K1448" s="14" t="s">
        <v>5356</v>
      </c>
      <c r="L1448" s="16">
        <v>45439.682395833333</v>
      </c>
      <c r="M1448" s="16">
        <v>45440.205810185187</v>
      </c>
      <c r="N1448" s="16"/>
      <c r="O1448" s="14" t="s">
        <v>288</v>
      </c>
      <c r="P1448" s="14" t="s">
        <v>288</v>
      </c>
      <c r="Q1448" s="14" t="s">
        <v>288</v>
      </c>
      <c r="R1448" s="14" t="s">
        <v>288</v>
      </c>
      <c r="S1448" s="14" t="s">
        <v>288</v>
      </c>
      <c r="T1448" s="14" t="s">
        <v>292</v>
      </c>
      <c r="U1448" s="14" t="s">
        <v>5</v>
      </c>
      <c r="V1448" s="14" t="s">
        <v>6</v>
      </c>
      <c r="W1448" s="14" t="s">
        <v>154</v>
      </c>
      <c r="X1448" s="14" t="s">
        <v>91</v>
      </c>
      <c r="Y1448" s="14" t="s">
        <v>91</v>
      </c>
      <c r="Z1448" s="14" t="s">
        <v>91</v>
      </c>
      <c r="AA1448" s="14" t="s">
        <v>7</v>
      </c>
      <c r="AB1448" s="14" t="s">
        <v>5357</v>
      </c>
      <c r="AC1448" s="14" t="s">
        <v>8</v>
      </c>
      <c r="AD1448" s="14" t="s">
        <v>9</v>
      </c>
      <c r="AE1448" s="14" t="s">
        <v>154</v>
      </c>
      <c r="AF1448" s="14" t="s">
        <v>290</v>
      </c>
      <c r="AG1448" s="14" t="s">
        <v>291</v>
      </c>
      <c r="AH1448" s="14" t="s">
        <v>5358</v>
      </c>
      <c r="AI1448">
        <v>73249397</v>
      </c>
      <c r="AJ1448" s="16">
        <v>45439.682395833333</v>
      </c>
      <c r="AK1448">
        <v>1</v>
      </c>
      <c r="AL1448">
        <v>138.9</v>
      </c>
      <c r="AM1448">
        <v>25</v>
      </c>
      <c r="AN1448">
        <v>163.9</v>
      </c>
      <c r="AO1448" s="14" t="e">
        <f>VLOOKUP(PaquetesTramos_estados_1[[#This Row],[tienda_stock]],#REF!,2,0)</f>
        <v>#REF!</v>
      </c>
      <c r="AP1448" s="18"/>
      <c r="AQ1448" s="19" t="str">
        <f>IF(PaquetesTramos_estados_1[[#This Row],[estado_paquete]]="Empaquetado","listo",PaquetesTramos_estados_1[[#This Row],[pagado]]+(PaquetesTramos_estados_1[[#This Row],[Lead Time]]-1))</f>
        <v>listo</v>
      </c>
      <c r="AR1448" s="16" t="str">
        <f ca="1">IF(PaquetesTramos_estados_1[[#This Row],[estado_paquete]]="empaquetado","listo",TEXT((DAY(TODAY())-DAY(PaquetesTramos_estados_1[[#This Row],[pagado]])),"dd")&amp;" Dias")</f>
        <v>listo</v>
      </c>
      <c r="AS1448" s="14" t="str">
        <f ca="1">IF(PaquetesTramos_estados_1[[#This Row],[estado_paquete]]="Empaquetado","listo",IF(NOW()&lt;PaquetesTramos_estados_1[[#This Row],[TimeLimite]],"Dentro de Tiempo","Fuera de Tiempo"))</f>
        <v>listo</v>
      </c>
      <c r="AT1448" s="19" t="str">
        <f t="shared" si="22"/>
        <v>16:22</v>
      </c>
    </row>
    <row r="1449" spans="1:46" x14ac:dyDescent="0.25">
      <c r="A1449" s="14" t="s">
        <v>5359</v>
      </c>
      <c r="B1449" s="14" t="s">
        <v>292</v>
      </c>
      <c r="C1449" s="14" t="s">
        <v>63</v>
      </c>
      <c r="D1449" s="14" t="s">
        <v>64</v>
      </c>
      <c r="E1449" s="14" t="s">
        <v>65</v>
      </c>
      <c r="F1449" s="14" t="s">
        <v>66</v>
      </c>
      <c r="G1449" s="14" t="s">
        <v>35</v>
      </c>
      <c r="H1449" s="14" t="s">
        <v>288</v>
      </c>
      <c r="I1449" s="14" t="s">
        <v>288</v>
      </c>
      <c r="J1449" s="15">
        <v>45443</v>
      </c>
      <c r="K1449" s="14" t="s">
        <v>5360</v>
      </c>
      <c r="L1449" s="16">
        <v>45439.689652777779</v>
      </c>
      <c r="M1449" s="16">
        <v>45439.776261574072</v>
      </c>
      <c r="N1449" s="16"/>
      <c r="O1449" s="14" t="s">
        <v>288</v>
      </c>
      <c r="P1449" s="14" t="s">
        <v>288</v>
      </c>
      <c r="Q1449" s="14" t="s">
        <v>288</v>
      </c>
      <c r="R1449" s="14" t="s">
        <v>288</v>
      </c>
      <c r="S1449" s="14" t="s">
        <v>288</v>
      </c>
      <c r="T1449" s="14" t="s">
        <v>292</v>
      </c>
      <c r="U1449" s="14" t="s">
        <v>5</v>
      </c>
      <c r="V1449" s="14" t="s">
        <v>6</v>
      </c>
      <c r="W1449" s="14" t="s">
        <v>63</v>
      </c>
      <c r="X1449" s="14" t="s">
        <v>64</v>
      </c>
      <c r="Y1449" s="14" t="s">
        <v>65</v>
      </c>
      <c r="Z1449" s="14" t="s">
        <v>66</v>
      </c>
      <c r="AA1449" s="14" t="s">
        <v>7</v>
      </c>
      <c r="AB1449" s="14" t="s">
        <v>5361</v>
      </c>
      <c r="AC1449" s="14" t="s">
        <v>8</v>
      </c>
      <c r="AD1449" s="14" t="s">
        <v>27</v>
      </c>
      <c r="AE1449" s="14" t="s">
        <v>5</v>
      </c>
      <c r="AF1449" s="14" t="s">
        <v>290</v>
      </c>
      <c r="AG1449" s="14" t="s">
        <v>291</v>
      </c>
      <c r="AH1449" s="14" t="s">
        <v>5362</v>
      </c>
      <c r="AI1449">
        <v>17938738</v>
      </c>
      <c r="AJ1449" s="16">
        <v>45439.689652777779</v>
      </c>
      <c r="AK1449">
        <v>1</v>
      </c>
      <c r="AL1449">
        <v>54.91</v>
      </c>
      <c r="AM1449">
        <v>9.89</v>
      </c>
      <c r="AN1449">
        <v>64.8</v>
      </c>
      <c r="AO1449" s="14" t="e">
        <f>VLOOKUP(PaquetesTramos_estados_1[[#This Row],[tienda_stock]],#REF!,2,0)</f>
        <v>#REF!</v>
      </c>
      <c r="AP1449" s="18"/>
      <c r="AQ1449" s="19" t="str">
        <f>IF(PaquetesTramos_estados_1[[#This Row],[estado_paquete]]="Empaquetado","listo",PaquetesTramos_estados_1[[#This Row],[pagado]]+(PaquetesTramos_estados_1[[#This Row],[Lead Time]]-1))</f>
        <v>listo</v>
      </c>
      <c r="AR1449" s="16" t="str">
        <f ca="1">IF(PaquetesTramos_estados_1[[#This Row],[estado_paquete]]="empaquetado","listo",TEXT((DAY(TODAY())-DAY(PaquetesTramos_estados_1[[#This Row],[pagado]])),"dd")&amp;" Dias")</f>
        <v>listo</v>
      </c>
      <c r="AS1449" s="14" t="str">
        <f ca="1">IF(PaquetesTramos_estados_1[[#This Row],[estado_paquete]]="Empaquetado","listo",IF(NOW()&lt;PaquetesTramos_estados_1[[#This Row],[TimeLimite]],"Dentro de Tiempo","Fuera de Tiempo"))</f>
        <v>listo</v>
      </c>
      <c r="AT1449" s="19" t="str">
        <f t="shared" si="22"/>
        <v>16:33</v>
      </c>
    </row>
    <row r="1450" spans="1:46" x14ac:dyDescent="0.25">
      <c r="A1450" s="14" t="s">
        <v>5363</v>
      </c>
      <c r="B1450" s="14" t="s">
        <v>292</v>
      </c>
      <c r="C1450" s="14" t="s">
        <v>28</v>
      </c>
      <c r="D1450" s="14" t="s">
        <v>29</v>
      </c>
      <c r="E1450" s="14" t="s">
        <v>29</v>
      </c>
      <c r="F1450" s="14" t="s">
        <v>29</v>
      </c>
      <c r="G1450" s="14" t="s">
        <v>35</v>
      </c>
      <c r="H1450" s="14" t="s">
        <v>288</v>
      </c>
      <c r="I1450" s="14" t="s">
        <v>288</v>
      </c>
      <c r="J1450" s="15">
        <v>45443</v>
      </c>
      <c r="K1450" s="14" t="s">
        <v>5364</v>
      </c>
      <c r="L1450" s="16">
        <v>45439.72</v>
      </c>
      <c r="M1450" s="16">
        <v>45439.825208333335</v>
      </c>
      <c r="N1450" s="16"/>
      <c r="O1450" s="14" t="s">
        <v>288</v>
      </c>
      <c r="P1450" s="14" t="s">
        <v>288</v>
      </c>
      <c r="Q1450" s="14" t="s">
        <v>288</v>
      </c>
      <c r="R1450" s="14" t="s">
        <v>288</v>
      </c>
      <c r="S1450" s="14" t="s">
        <v>288</v>
      </c>
      <c r="T1450" s="14" t="s">
        <v>292</v>
      </c>
      <c r="U1450" s="14" t="s">
        <v>5</v>
      </c>
      <c r="V1450" s="14" t="s">
        <v>6</v>
      </c>
      <c r="W1450" s="14" t="s">
        <v>28</v>
      </c>
      <c r="X1450" s="14" t="s">
        <v>29</v>
      </c>
      <c r="Y1450" s="14" t="s">
        <v>29</v>
      </c>
      <c r="Z1450" s="14" t="s">
        <v>29</v>
      </c>
      <c r="AA1450" s="14" t="s">
        <v>7</v>
      </c>
      <c r="AB1450" s="14" t="s">
        <v>5365</v>
      </c>
      <c r="AC1450" s="14" t="s">
        <v>8</v>
      </c>
      <c r="AD1450" s="14" t="s">
        <v>88</v>
      </c>
      <c r="AE1450" s="14" t="s">
        <v>5</v>
      </c>
      <c r="AF1450" s="14" t="s">
        <v>290</v>
      </c>
      <c r="AG1450" s="14" t="s">
        <v>291</v>
      </c>
      <c r="AH1450" s="14" t="s">
        <v>5366</v>
      </c>
      <c r="AI1450">
        <v>76430885</v>
      </c>
      <c r="AJ1450" s="16">
        <v>45439.72</v>
      </c>
      <c r="AK1450">
        <v>1</v>
      </c>
      <c r="AL1450">
        <v>37.96</v>
      </c>
      <c r="AM1450">
        <v>6.84</v>
      </c>
      <c r="AN1450">
        <v>44.8</v>
      </c>
      <c r="AO1450" s="14" t="e">
        <f>VLOOKUP(PaquetesTramos_estados_1[[#This Row],[tienda_stock]],#REF!,2,0)</f>
        <v>#REF!</v>
      </c>
      <c r="AP1450" s="18"/>
      <c r="AQ1450" s="19" t="str">
        <f>IF(PaquetesTramos_estados_1[[#This Row],[estado_paquete]]="Empaquetado","listo",PaquetesTramos_estados_1[[#This Row],[pagado]]+(PaquetesTramos_estados_1[[#This Row],[Lead Time]]-1))</f>
        <v>listo</v>
      </c>
      <c r="AR1450" s="16" t="str">
        <f ca="1">IF(PaquetesTramos_estados_1[[#This Row],[estado_paquete]]="empaquetado","listo",TEXT((DAY(TODAY())-DAY(PaquetesTramos_estados_1[[#This Row],[pagado]])),"dd")&amp;" Dias")</f>
        <v>listo</v>
      </c>
      <c r="AS1450" s="14" t="str">
        <f ca="1">IF(PaquetesTramos_estados_1[[#This Row],[estado_paquete]]="Empaquetado","listo",IF(NOW()&lt;PaquetesTramos_estados_1[[#This Row],[TimeLimite]],"Dentro de Tiempo","Fuera de Tiempo"))</f>
        <v>listo</v>
      </c>
      <c r="AT1450" s="19" t="str">
        <f t="shared" si="22"/>
        <v>17:16</v>
      </c>
    </row>
    <row r="1451" spans="1:46" x14ac:dyDescent="0.25">
      <c r="A1451" s="14" t="s">
        <v>5367</v>
      </c>
      <c r="B1451" s="14" t="s">
        <v>292</v>
      </c>
      <c r="C1451" s="14" t="s">
        <v>34</v>
      </c>
      <c r="D1451" s="14" t="s">
        <v>64</v>
      </c>
      <c r="E1451" s="14" t="s">
        <v>112</v>
      </c>
      <c r="F1451" s="14" t="s">
        <v>112</v>
      </c>
      <c r="G1451" s="14" t="s">
        <v>35</v>
      </c>
      <c r="H1451" s="14" t="s">
        <v>288</v>
      </c>
      <c r="I1451" s="14" t="s">
        <v>288</v>
      </c>
      <c r="J1451" s="15">
        <v>45443</v>
      </c>
      <c r="K1451" s="14" t="s">
        <v>5368</v>
      </c>
      <c r="L1451" s="16">
        <v>45439.736157407409</v>
      </c>
      <c r="M1451" s="16">
        <v>45440.223634259259</v>
      </c>
      <c r="N1451" s="16"/>
      <c r="O1451" s="14" t="s">
        <v>288</v>
      </c>
      <c r="P1451" s="14" t="s">
        <v>288</v>
      </c>
      <c r="Q1451" s="14" t="s">
        <v>288</v>
      </c>
      <c r="R1451" s="14" t="s">
        <v>288</v>
      </c>
      <c r="S1451" s="14" t="s">
        <v>288</v>
      </c>
      <c r="T1451" s="14" t="s">
        <v>292</v>
      </c>
      <c r="U1451" s="14" t="s">
        <v>5</v>
      </c>
      <c r="V1451" s="14" t="s">
        <v>6</v>
      </c>
      <c r="W1451" s="14" t="s">
        <v>34</v>
      </c>
      <c r="X1451" s="14" t="s">
        <v>64</v>
      </c>
      <c r="Y1451" s="14" t="s">
        <v>112</v>
      </c>
      <c r="Z1451" s="14" t="s">
        <v>112</v>
      </c>
      <c r="AA1451" s="14" t="s">
        <v>7</v>
      </c>
      <c r="AB1451" s="14" t="s">
        <v>5369</v>
      </c>
      <c r="AC1451" s="14" t="s">
        <v>8</v>
      </c>
      <c r="AD1451" s="14" t="s">
        <v>9</v>
      </c>
      <c r="AE1451" s="14" t="s">
        <v>34</v>
      </c>
      <c r="AF1451" s="14" t="s">
        <v>290</v>
      </c>
      <c r="AG1451" s="14" t="s">
        <v>291</v>
      </c>
      <c r="AH1451" s="14" t="s">
        <v>5370</v>
      </c>
      <c r="AI1451">
        <v>70503594</v>
      </c>
      <c r="AJ1451" s="16">
        <v>45439.736157407409</v>
      </c>
      <c r="AK1451">
        <v>1</v>
      </c>
      <c r="AL1451">
        <v>155.84</v>
      </c>
      <c r="AM1451">
        <v>28.06</v>
      </c>
      <c r="AN1451">
        <v>183.9</v>
      </c>
      <c r="AO1451" s="14" t="e">
        <f>VLOOKUP(PaquetesTramos_estados_1[[#This Row],[tienda_stock]],#REF!,2,0)</f>
        <v>#REF!</v>
      </c>
      <c r="AP1451" s="18"/>
      <c r="AQ1451" s="19" t="str">
        <f>IF(PaquetesTramos_estados_1[[#This Row],[estado_paquete]]="Empaquetado","listo",PaquetesTramos_estados_1[[#This Row],[pagado]]+(PaquetesTramos_estados_1[[#This Row],[Lead Time]]-1))</f>
        <v>listo</v>
      </c>
      <c r="AR1451" s="16" t="str">
        <f ca="1">IF(PaquetesTramos_estados_1[[#This Row],[estado_paquete]]="empaquetado","listo",TEXT((DAY(TODAY())-DAY(PaquetesTramos_estados_1[[#This Row],[pagado]])),"dd")&amp;" Dias")</f>
        <v>listo</v>
      </c>
      <c r="AS1451" s="14" t="str">
        <f ca="1">IF(PaquetesTramos_estados_1[[#This Row],[estado_paquete]]="Empaquetado","listo",IF(NOW()&lt;PaquetesTramos_estados_1[[#This Row],[TimeLimite]],"Dentro de Tiempo","Fuera de Tiempo"))</f>
        <v>listo</v>
      </c>
      <c r="AT1451" s="19" t="str">
        <f t="shared" si="22"/>
        <v>17:40</v>
      </c>
    </row>
    <row r="1452" spans="1:46" x14ac:dyDescent="0.25">
      <c r="A1452" s="14" t="s">
        <v>5371</v>
      </c>
      <c r="B1452" s="14" t="s">
        <v>292</v>
      </c>
      <c r="C1452" s="14" t="s">
        <v>968</v>
      </c>
      <c r="D1452" s="14" t="s">
        <v>1</v>
      </c>
      <c r="E1452" s="14" t="s">
        <v>171</v>
      </c>
      <c r="F1452" s="14" t="s">
        <v>171</v>
      </c>
      <c r="G1452" s="14" t="s">
        <v>35</v>
      </c>
      <c r="H1452" s="14" t="s">
        <v>288</v>
      </c>
      <c r="I1452" s="14" t="s">
        <v>288</v>
      </c>
      <c r="J1452" s="15">
        <v>45442</v>
      </c>
      <c r="K1452" s="14" t="s">
        <v>5372</v>
      </c>
      <c r="L1452" s="16">
        <v>45439.742569444446</v>
      </c>
      <c r="M1452" s="16">
        <v>45440.21770833333</v>
      </c>
      <c r="N1452" s="16"/>
      <c r="O1452" s="14" t="s">
        <v>288</v>
      </c>
      <c r="P1452" s="14" t="s">
        <v>288</v>
      </c>
      <c r="Q1452" s="14" t="s">
        <v>288</v>
      </c>
      <c r="R1452" s="14" t="s">
        <v>288</v>
      </c>
      <c r="S1452" s="14" t="s">
        <v>288</v>
      </c>
      <c r="T1452" s="14" t="s">
        <v>292</v>
      </c>
      <c r="U1452" s="14" t="s">
        <v>5</v>
      </c>
      <c r="V1452" s="14" t="s">
        <v>6</v>
      </c>
      <c r="W1452" s="14" t="s">
        <v>968</v>
      </c>
      <c r="X1452" s="14" t="s">
        <v>1</v>
      </c>
      <c r="Y1452" s="14" t="s">
        <v>171</v>
      </c>
      <c r="Z1452" s="14" t="s">
        <v>171</v>
      </c>
      <c r="AA1452" s="14" t="s">
        <v>7</v>
      </c>
      <c r="AB1452" s="14" t="s">
        <v>5373</v>
      </c>
      <c r="AC1452" s="14" t="s">
        <v>8</v>
      </c>
      <c r="AD1452" s="14" t="s">
        <v>10</v>
      </c>
      <c r="AE1452" s="14" t="s">
        <v>968</v>
      </c>
      <c r="AF1452" s="14" t="s">
        <v>290</v>
      </c>
      <c r="AG1452" s="14" t="s">
        <v>291</v>
      </c>
      <c r="AH1452" s="14" t="s">
        <v>5374</v>
      </c>
      <c r="AI1452">
        <v>75148357</v>
      </c>
      <c r="AJ1452" s="16">
        <v>45439.742569444446</v>
      </c>
      <c r="AK1452">
        <v>1</v>
      </c>
      <c r="AL1452">
        <v>165.08</v>
      </c>
      <c r="AM1452">
        <v>29.72</v>
      </c>
      <c r="AN1452">
        <v>194.8</v>
      </c>
      <c r="AO1452" s="14" t="e">
        <f>VLOOKUP(PaquetesTramos_estados_1[[#This Row],[tienda_stock]],#REF!,2,0)</f>
        <v>#REF!</v>
      </c>
      <c r="AP1452" s="18"/>
      <c r="AQ1452" s="19" t="str">
        <f>IF(PaquetesTramos_estados_1[[#This Row],[estado_paquete]]="Empaquetado","listo",PaquetesTramos_estados_1[[#This Row],[pagado]]+(PaquetesTramos_estados_1[[#This Row],[Lead Time]]-1))</f>
        <v>listo</v>
      </c>
      <c r="AR1452" s="16" t="str">
        <f ca="1">IF(PaquetesTramos_estados_1[[#This Row],[estado_paquete]]="empaquetado","listo",TEXT((DAY(TODAY())-DAY(PaquetesTramos_estados_1[[#This Row],[pagado]])),"dd")&amp;" Dias")</f>
        <v>listo</v>
      </c>
      <c r="AS1452" s="14" t="str">
        <f ca="1">IF(PaquetesTramos_estados_1[[#This Row],[estado_paquete]]="Empaquetado","listo",IF(NOW()&lt;PaquetesTramos_estados_1[[#This Row],[TimeLimite]],"Dentro de Tiempo","Fuera de Tiempo"))</f>
        <v>listo</v>
      </c>
      <c r="AT1452" s="19" t="str">
        <f t="shared" si="22"/>
        <v>17:49</v>
      </c>
    </row>
    <row r="1453" spans="1:46" x14ac:dyDescent="0.25">
      <c r="A1453" s="14" t="s">
        <v>5375</v>
      </c>
      <c r="B1453" s="14" t="s">
        <v>292</v>
      </c>
      <c r="C1453" s="14" t="s">
        <v>5</v>
      </c>
      <c r="D1453" s="14" t="s">
        <v>1</v>
      </c>
      <c r="E1453" s="14" t="s">
        <v>1</v>
      </c>
      <c r="F1453" s="14" t="s">
        <v>19</v>
      </c>
      <c r="G1453" s="14" t="s">
        <v>332</v>
      </c>
      <c r="H1453" s="14" t="s">
        <v>288</v>
      </c>
      <c r="I1453" s="14" t="s">
        <v>288</v>
      </c>
      <c r="J1453" s="15">
        <v>45446</v>
      </c>
      <c r="K1453" s="14" t="s">
        <v>5376</v>
      </c>
      <c r="L1453" s="16">
        <v>45439.771736111114</v>
      </c>
      <c r="M1453" s="16">
        <v>45439.78297453704</v>
      </c>
      <c r="N1453" s="16"/>
      <c r="O1453" s="14" t="s">
        <v>288</v>
      </c>
      <c r="P1453" s="14" t="s">
        <v>288</v>
      </c>
      <c r="Q1453" s="14" t="s">
        <v>288</v>
      </c>
      <c r="R1453" s="14" t="s">
        <v>288</v>
      </c>
      <c r="S1453" s="14" t="s">
        <v>288</v>
      </c>
      <c r="T1453" s="14" t="s">
        <v>292</v>
      </c>
      <c r="U1453" s="14" t="s">
        <v>24</v>
      </c>
      <c r="V1453" s="14" t="s">
        <v>6</v>
      </c>
      <c r="W1453" s="14" t="s">
        <v>39</v>
      </c>
      <c r="X1453" s="14" t="s">
        <v>40</v>
      </c>
      <c r="Y1453" s="14" t="s">
        <v>40</v>
      </c>
      <c r="Z1453" s="14" t="s">
        <v>40</v>
      </c>
      <c r="AA1453" s="14" t="s">
        <v>7</v>
      </c>
      <c r="AB1453" s="14" t="s">
        <v>4617</v>
      </c>
      <c r="AC1453" s="14" t="s">
        <v>8</v>
      </c>
      <c r="AD1453" s="14" t="s">
        <v>93</v>
      </c>
      <c r="AE1453" s="14" t="s">
        <v>5</v>
      </c>
      <c r="AF1453" s="14" t="s">
        <v>290</v>
      </c>
      <c r="AG1453" s="14" t="s">
        <v>291</v>
      </c>
      <c r="AH1453" s="14" t="s">
        <v>4618</v>
      </c>
      <c r="AI1453">
        <v>78106370</v>
      </c>
      <c r="AJ1453" s="16">
        <v>45439.771736111114</v>
      </c>
      <c r="AK1453">
        <v>5</v>
      </c>
      <c r="AL1453">
        <v>223.88</v>
      </c>
      <c r="AM1453">
        <v>40.32</v>
      </c>
      <c r="AN1453">
        <v>264.2</v>
      </c>
      <c r="AO1453" s="14" t="e">
        <f>VLOOKUP(PaquetesTramos_estados_1[[#This Row],[tienda_stock]],#REF!,2,0)</f>
        <v>#REF!</v>
      </c>
      <c r="AP1453" s="18"/>
      <c r="AQ1453" s="19" t="str">
        <f>IF(PaquetesTramos_estados_1[[#This Row],[estado_paquete]]="Empaquetado","listo",PaquetesTramos_estados_1[[#This Row],[pagado]]+(PaquetesTramos_estados_1[[#This Row],[Lead Time]]-1))</f>
        <v>listo</v>
      </c>
      <c r="AR1453" s="16" t="str">
        <f ca="1">IF(PaquetesTramos_estados_1[[#This Row],[estado_paquete]]="empaquetado","listo",TEXT((DAY(TODAY())-DAY(PaquetesTramos_estados_1[[#This Row],[pagado]])),"dd")&amp;" Dias")</f>
        <v>listo</v>
      </c>
      <c r="AS1453" s="14" t="str">
        <f ca="1">IF(PaquetesTramos_estados_1[[#This Row],[estado_paquete]]="Empaquetado","listo",IF(NOW()&lt;PaquetesTramos_estados_1[[#This Row],[TimeLimite]],"Dentro de Tiempo","Fuera de Tiempo"))</f>
        <v>listo</v>
      </c>
      <c r="AT1453" s="19" t="str">
        <f t="shared" si="22"/>
        <v>18:31</v>
      </c>
    </row>
    <row r="1454" spans="1:46" x14ac:dyDescent="0.25">
      <c r="A1454" s="14" t="s">
        <v>5377</v>
      </c>
      <c r="B1454" s="14" t="s">
        <v>20</v>
      </c>
      <c r="C1454" s="14" t="s">
        <v>39</v>
      </c>
      <c r="D1454" s="14" t="s">
        <v>40</v>
      </c>
      <c r="E1454" s="14" t="s">
        <v>40</v>
      </c>
      <c r="F1454" s="14" t="s">
        <v>40</v>
      </c>
      <c r="G1454" s="14" t="s">
        <v>35</v>
      </c>
      <c r="H1454" s="14" t="s">
        <v>288</v>
      </c>
      <c r="I1454" s="14" t="s">
        <v>288</v>
      </c>
      <c r="J1454" s="15">
        <v>45444</v>
      </c>
      <c r="K1454" s="14" t="s">
        <v>5378</v>
      </c>
      <c r="L1454" s="16">
        <v>45439.771736111114</v>
      </c>
      <c r="M1454" s="16"/>
      <c r="N1454" s="16"/>
      <c r="O1454" s="14" t="s">
        <v>288</v>
      </c>
      <c r="P1454" s="14" t="s">
        <v>288</v>
      </c>
      <c r="Q1454" s="14" t="s">
        <v>288</v>
      </c>
      <c r="R1454" s="14" t="s">
        <v>288</v>
      </c>
      <c r="S1454" s="14" t="s">
        <v>288</v>
      </c>
      <c r="T1454" s="14" t="s">
        <v>20</v>
      </c>
      <c r="U1454" s="14" t="s">
        <v>5</v>
      </c>
      <c r="V1454" s="14" t="s">
        <v>6</v>
      </c>
      <c r="W1454" s="14" t="s">
        <v>39</v>
      </c>
      <c r="X1454" s="14" t="s">
        <v>40</v>
      </c>
      <c r="Y1454" s="14" t="s">
        <v>40</v>
      </c>
      <c r="Z1454" s="14" t="s">
        <v>40</v>
      </c>
      <c r="AA1454" s="14" t="s">
        <v>7</v>
      </c>
      <c r="AB1454" s="14" t="s">
        <v>4617</v>
      </c>
      <c r="AC1454" s="14" t="s">
        <v>8</v>
      </c>
      <c r="AD1454" s="14" t="s">
        <v>93</v>
      </c>
      <c r="AE1454" s="14" t="s">
        <v>5</v>
      </c>
      <c r="AF1454" s="14" t="s">
        <v>290</v>
      </c>
      <c r="AG1454" s="14" t="s">
        <v>291</v>
      </c>
      <c r="AH1454" s="14" t="s">
        <v>4618</v>
      </c>
      <c r="AI1454">
        <v>78106370</v>
      </c>
      <c r="AJ1454" s="16">
        <v>45439.771736111114</v>
      </c>
      <c r="AK1454">
        <v>5</v>
      </c>
      <c r="AL1454">
        <v>223.88</v>
      </c>
      <c r="AM1454">
        <v>40.32</v>
      </c>
      <c r="AN1454">
        <v>264.2</v>
      </c>
      <c r="AO1454" s="14" t="e">
        <f>VLOOKUP(PaquetesTramos_estados_1[[#This Row],[tienda_stock]],#REF!,2,0)</f>
        <v>#REF!</v>
      </c>
      <c r="AP1454" s="18"/>
      <c r="AQ1454" s="19">
        <f>IF(PaquetesTramos_estados_1[[#This Row],[estado_paquete]]="Empaquetado","listo",PaquetesTramos_estados_1[[#This Row],[pagado]]+(PaquetesTramos_estados_1[[#This Row],[Lead Time]]-1))</f>
        <v>45438.771736111114</v>
      </c>
      <c r="AR1454" s="16" t="e">
        <f ca="1">IF(PaquetesTramos_estados_1[[#This Row],[estado_paquete]]="empaquetado","listo",TEXT((DAY(TODAY())-DAY(PaquetesTramos_estados_1[[#This Row],[pagado]])),"dd")&amp;" Dias")</f>
        <v>#VALUE!</v>
      </c>
      <c r="AS14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54" s="19" t="str">
        <f t="shared" si="22"/>
        <v>18:31</v>
      </c>
    </row>
    <row r="1455" spans="1:46" x14ac:dyDescent="0.25">
      <c r="A1455" s="14" t="s">
        <v>5379</v>
      </c>
      <c r="B1455" s="14" t="s">
        <v>292</v>
      </c>
      <c r="C1455" s="14" t="s">
        <v>67</v>
      </c>
      <c r="D1455" s="14" t="s">
        <v>64</v>
      </c>
      <c r="E1455" s="14" t="s">
        <v>65</v>
      </c>
      <c r="F1455" s="14" t="s">
        <v>66</v>
      </c>
      <c r="G1455" s="14" t="s">
        <v>35</v>
      </c>
      <c r="H1455" s="14" t="s">
        <v>288</v>
      </c>
      <c r="I1455" s="14" t="s">
        <v>288</v>
      </c>
      <c r="J1455" s="15">
        <v>45443</v>
      </c>
      <c r="K1455" s="14" t="s">
        <v>5380</v>
      </c>
      <c r="L1455" s="16">
        <v>45439.812361111108</v>
      </c>
      <c r="M1455" s="16">
        <v>45440.337187500001</v>
      </c>
      <c r="N1455" s="16"/>
      <c r="O1455" s="14" t="s">
        <v>288</v>
      </c>
      <c r="P1455" s="14" t="s">
        <v>288</v>
      </c>
      <c r="Q1455" s="14" t="s">
        <v>288</v>
      </c>
      <c r="R1455" s="14" t="s">
        <v>288</v>
      </c>
      <c r="S1455" s="14" t="s">
        <v>288</v>
      </c>
      <c r="T1455" s="14" t="s">
        <v>292</v>
      </c>
      <c r="U1455" s="14" t="s">
        <v>5</v>
      </c>
      <c r="V1455" s="14" t="s">
        <v>6</v>
      </c>
      <c r="W1455" s="14" t="s">
        <v>67</v>
      </c>
      <c r="X1455" s="14" t="s">
        <v>64</v>
      </c>
      <c r="Y1455" s="14" t="s">
        <v>65</v>
      </c>
      <c r="Z1455" s="14" t="s">
        <v>66</v>
      </c>
      <c r="AA1455" s="14" t="s">
        <v>7</v>
      </c>
      <c r="AB1455" s="14" t="s">
        <v>5381</v>
      </c>
      <c r="AC1455" s="14" t="s">
        <v>8</v>
      </c>
      <c r="AD1455" s="14" t="s">
        <v>9</v>
      </c>
      <c r="AE1455" s="14" t="s">
        <v>67</v>
      </c>
      <c r="AF1455" s="14" t="s">
        <v>290</v>
      </c>
      <c r="AG1455" s="14" t="s">
        <v>291</v>
      </c>
      <c r="AH1455" s="14" t="s">
        <v>5382</v>
      </c>
      <c r="AI1455">
        <v>43025712</v>
      </c>
      <c r="AJ1455" s="16">
        <v>45439.812361111108</v>
      </c>
      <c r="AK1455">
        <v>1</v>
      </c>
      <c r="AL1455">
        <v>148.13</v>
      </c>
      <c r="AM1455">
        <v>26.67</v>
      </c>
      <c r="AN1455">
        <v>174.8</v>
      </c>
      <c r="AO1455" s="14" t="e">
        <f>VLOOKUP(PaquetesTramos_estados_1[[#This Row],[tienda_stock]],#REF!,2,0)</f>
        <v>#REF!</v>
      </c>
      <c r="AP1455" s="18"/>
      <c r="AQ1455" s="19" t="str">
        <f>IF(PaquetesTramos_estados_1[[#This Row],[estado_paquete]]="Empaquetado","listo",PaquetesTramos_estados_1[[#This Row],[pagado]]+(PaquetesTramos_estados_1[[#This Row],[Lead Time]]-1))</f>
        <v>listo</v>
      </c>
      <c r="AR1455" s="16" t="str">
        <f ca="1">IF(PaquetesTramos_estados_1[[#This Row],[estado_paquete]]="empaquetado","listo",TEXT((DAY(TODAY())-DAY(PaquetesTramos_estados_1[[#This Row],[pagado]])),"dd")&amp;" Dias")</f>
        <v>listo</v>
      </c>
      <c r="AS1455" s="14" t="str">
        <f ca="1">IF(PaquetesTramos_estados_1[[#This Row],[estado_paquete]]="Empaquetado","listo",IF(NOW()&lt;PaquetesTramos_estados_1[[#This Row],[TimeLimite]],"Dentro de Tiempo","Fuera de Tiempo"))</f>
        <v>listo</v>
      </c>
      <c r="AT1455" s="19" t="str">
        <f t="shared" si="22"/>
        <v>19:29</v>
      </c>
    </row>
    <row r="1456" spans="1:46" x14ac:dyDescent="0.25">
      <c r="A1456" s="14" t="s">
        <v>5383</v>
      </c>
      <c r="B1456" s="14" t="s">
        <v>20</v>
      </c>
      <c r="C1456" s="14" t="s">
        <v>124</v>
      </c>
      <c r="D1456" s="14" t="s">
        <v>125</v>
      </c>
      <c r="E1456" s="14" t="s">
        <v>125</v>
      </c>
      <c r="F1456" s="14" t="s">
        <v>125</v>
      </c>
      <c r="G1456" s="14" t="s">
        <v>35</v>
      </c>
      <c r="H1456" s="14" t="s">
        <v>288</v>
      </c>
      <c r="I1456" s="14" t="s">
        <v>288</v>
      </c>
      <c r="J1456" s="15">
        <v>45444</v>
      </c>
      <c r="K1456" s="14" t="s">
        <v>5384</v>
      </c>
      <c r="L1456" s="16">
        <v>45439.869756944441</v>
      </c>
      <c r="M1456" s="16"/>
      <c r="N1456" s="16"/>
      <c r="O1456" s="14" t="s">
        <v>288</v>
      </c>
      <c r="P1456" s="14" t="s">
        <v>288</v>
      </c>
      <c r="Q1456" s="14" t="s">
        <v>288</v>
      </c>
      <c r="R1456" s="14" t="s">
        <v>288</v>
      </c>
      <c r="S1456" s="14" t="s">
        <v>288</v>
      </c>
      <c r="T1456" s="14" t="s">
        <v>20</v>
      </c>
      <c r="U1456" s="14" t="s">
        <v>5</v>
      </c>
      <c r="V1456" s="14" t="s">
        <v>6</v>
      </c>
      <c r="W1456" s="14" t="s">
        <v>124</v>
      </c>
      <c r="X1456" s="14" t="s">
        <v>125</v>
      </c>
      <c r="Y1456" s="14" t="s">
        <v>125</v>
      </c>
      <c r="Z1456" s="14" t="s">
        <v>125</v>
      </c>
      <c r="AA1456" s="14" t="s">
        <v>7</v>
      </c>
      <c r="AB1456" s="14" t="s">
        <v>5385</v>
      </c>
      <c r="AC1456" s="14" t="s">
        <v>8</v>
      </c>
      <c r="AD1456" s="14" t="s">
        <v>88</v>
      </c>
      <c r="AE1456" s="14" t="s">
        <v>5</v>
      </c>
      <c r="AF1456" s="14" t="s">
        <v>290</v>
      </c>
      <c r="AG1456" s="14" t="s">
        <v>291</v>
      </c>
      <c r="AH1456" s="14" t="s">
        <v>5386</v>
      </c>
      <c r="AI1456">
        <v>796772</v>
      </c>
      <c r="AJ1456" s="16">
        <v>45439.869756944441</v>
      </c>
      <c r="AK1456">
        <v>4</v>
      </c>
      <c r="AL1456">
        <v>33.729999999999997</v>
      </c>
      <c r="AM1456">
        <v>6.07</v>
      </c>
      <c r="AN1456">
        <v>39.799999999999997</v>
      </c>
      <c r="AO1456" s="14" t="e">
        <f>VLOOKUP(PaquetesTramos_estados_1[[#This Row],[tienda_stock]],#REF!,2,0)</f>
        <v>#REF!</v>
      </c>
      <c r="AP1456" s="18"/>
      <c r="AQ1456" s="19">
        <f>IF(PaquetesTramos_estados_1[[#This Row],[estado_paquete]]="Empaquetado","listo",PaquetesTramos_estados_1[[#This Row],[pagado]]+(PaquetesTramos_estados_1[[#This Row],[Lead Time]]-1))</f>
        <v>45438.869756944441</v>
      </c>
      <c r="AR1456" s="16" t="e">
        <f ca="1">IF(PaquetesTramos_estados_1[[#This Row],[estado_paquete]]="empaquetado","listo",TEXT((DAY(TODAY())-DAY(PaquetesTramos_estados_1[[#This Row],[pagado]])),"dd")&amp;" Dias")</f>
        <v>#VALUE!</v>
      </c>
      <c r="AS145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56" s="19" t="str">
        <f t="shared" si="22"/>
        <v>20:52</v>
      </c>
    </row>
    <row r="1457" spans="1:46" x14ac:dyDescent="0.25">
      <c r="A1457" s="14" t="s">
        <v>5387</v>
      </c>
      <c r="B1457" s="14" t="s">
        <v>17</v>
      </c>
      <c r="C1457" s="14" t="s">
        <v>288</v>
      </c>
      <c r="D1457" s="14" t="s">
        <v>69</v>
      </c>
      <c r="E1457" s="14" t="s">
        <v>70</v>
      </c>
      <c r="F1457" s="14" t="s">
        <v>313</v>
      </c>
      <c r="G1457" s="14" t="s">
        <v>30</v>
      </c>
      <c r="H1457" s="14" t="s">
        <v>288</v>
      </c>
      <c r="I1457" s="14" t="s">
        <v>288</v>
      </c>
      <c r="J1457" s="15">
        <v>45456</v>
      </c>
      <c r="K1457" s="14" t="s">
        <v>5388</v>
      </c>
      <c r="L1457" s="16">
        <v>45439.889085648145</v>
      </c>
      <c r="M1457" s="16"/>
      <c r="N1457" s="16"/>
      <c r="O1457" s="14" t="s">
        <v>288</v>
      </c>
      <c r="P1457" s="14" t="s">
        <v>288</v>
      </c>
      <c r="Q1457" s="14" t="s">
        <v>288</v>
      </c>
      <c r="R1457" s="14" t="s">
        <v>288</v>
      </c>
      <c r="S1457" s="14" t="s">
        <v>288</v>
      </c>
      <c r="T1457" s="14" t="s">
        <v>17</v>
      </c>
      <c r="U1457" s="14" t="s">
        <v>52</v>
      </c>
      <c r="V1457" s="14" t="s">
        <v>87</v>
      </c>
      <c r="W1457" s="14" t="s">
        <v>288</v>
      </c>
      <c r="X1457" s="14" t="s">
        <v>288</v>
      </c>
      <c r="Y1457" s="14" t="s">
        <v>288</v>
      </c>
      <c r="Z1457" s="14" t="s">
        <v>288</v>
      </c>
      <c r="AA1457" s="14" t="s">
        <v>7</v>
      </c>
      <c r="AB1457" s="14" t="s">
        <v>4637</v>
      </c>
      <c r="AC1457" s="14" t="s">
        <v>8</v>
      </c>
      <c r="AD1457" s="14" t="s">
        <v>32</v>
      </c>
      <c r="AE1457" s="14" t="s">
        <v>5</v>
      </c>
      <c r="AF1457" s="14" t="s">
        <v>290</v>
      </c>
      <c r="AG1457" s="14" t="s">
        <v>291</v>
      </c>
      <c r="AH1457" s="14" t="s">
        <v>2100</v>
      </c>
      <c r="AI1457">
        <v>90242482</v>
      </c>
      <c r="AJ1457" s="16">
        <v>45439.889085648145</v>
      </c>
      <c r="AK1457">
        <v>3</v>
      </c>
      <c r="AL1457">
        <v>337.88</v>
      </c>
      <c r="AM1457">
        <v>60.82</v>
      </c>
      <c r="AN1457">
        <v>398.7</v>
      </c>
      <c r="AO1457" s="14" t="e">
        <f>VLOOKUP(PaquetesTramos_estados_1[[#This Row],[tienda_stock]],#REF!,2,0)</f>
        <v>#REF!</v>
      </c>
      <c r="AP1457" s="18"/>
      <c r="AQ1457" s="19">
        <f>IF(PaquetesTramos_estados_1[[#This Row],[estado_paquete]]="Empaquetado","listo",PaquetesTramos_estados_1[[#This Row],[pagado]]+(PaquetesTramos_estados_1[[#This Row],[Lead Time]]-1))</f>
        <v>45438.889085648145</v>
      </c>
      <c r="AR1457" s="16" t="e">
        <f ca="1">IF(PaquetesTramos_estados_1[[#This Row],[estado_paquete]]="empaquetado","listo",TEXT((DAY(TODAY())-DAY(PaquetesTramos_estados_1[[#This Row],[pagado]])),"dd")&amp;" Dias")</f>
        <v>#VALUE!</v>
      </c>
      <c r="AS14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57" s="19" t="str">
        <f t="shared" si="22"/>
        <v>21:20</v>
      </c>
    </row>
    <row r="1458" spans="1:46" x14ac:dyDescent="0.25">
      <c r="A1458" s="14" t="s">
        <v>5389</v>
      </c>
      <c r="B1458" s="14" t="s">
        <v>17</v>
      </c>
      <c r="C1458" s="14" t="s">
        <v>5</v>
      </c>
      <c r="D1458" s="14" t="s">
        <v>1</v>
      </c>
      <c r="E1458" s="14" t="s">
        <v>1</v>
      </c>
      <c r="F1458" s="14" t="s">
        <v>19</v>
      </c>
      <c r="G1458" s="14" t="s">
        <v>399</v>
      </c>
      <c r="H1458" s="14" t="s">
        <v>288</v>
      </c>
      <c r="I1458" s="14" t="s">
        <v>288</v>
      </c>
      <c r="J1458" s="15">
        <v>45441</v>
      </c>
      <c r="K1458" s="14" t="s">
        <v>5390</v>
      </c>
      <c r="L1458" s="16">
        <v>45439.945613425924</v>
      </c>
      <c r="M1458" s="16"/>
      <c r="N1458" s="16"/>
      <c r="O1458" s="14" t="s">
        <v>288</v>
      </c>
      <c r="P1458" s="14" t="s">
        <v>288</v>
      </c>
      <c r="Q1458" s="14" t="s">
        <v>288</v>
      </c>
      <c r="R1458" s="14" t="s">
        <v>288</v>
      </c>
      <c r="S1458" s="14" t="s">
        <v>288</v>
      </c>
      <c r="T1458" s="14" t="s">
        <v>17</v>
      </c>
      <c r="U1458" s="14" t="s">
        <v>1015</v>
      </c>
      <c r="V1458" s="14" t="s">
        <v>6</v>
      </c>
      <c r="W1458" s="14" t="s">
        <v>120</v>
      </c>
      <c r="X1458" s="14" t="s">
        <v>1</v>
      </c>
      <c r="Y1458" s="14" t="s">
        <v>1</v>
      </c>
      <c r="Z1458" s="14" t="s">
        <v>121</v>
      </c>
      <c r="AA1458" s="14" t="s">
        <v>7</v>
      </c>
      <c r="AB1458" s="14" t="s">
        <v>5391</v>
      </c>
      <c r="AC1458" s="14" t="s">
        <v>8</v>
      </c>
      <c r="AD1458" s="14" t="s">
        <v>27</v>
      </c>
      <c r="AE1458" s="14" t="s">
        <v>5</v>
      </c>
      <c r="AF1458" s="14" t="s">
        <v>290</v>
      </c>
      <c r="AG1458" s="14" t="s">
        <v>291</v>
      </c>
      <c r="AH1458" s="14" t="s">
        <v>5392</v>
      </c>
      <c r="AI1458">
        <v>73058066</v>
      </c>
      <c r="AJ1458" s="16">
        <v>45439.945613425924</v>
      </c>
      <c r="AK1458">
        <v>1</v>
      </c>
      <c r="AL1458">
        <v>128.63999999999999</v>
      </c>
      <c r="AM1458">
        <v>23.16</v>
      </c>
      <c r="AN1458">
        <v>151.80000000000001</v>
      </c>
      <c r="AO1458" s="14" t="e">
        <f>VLOOKUP(PaquetesTramos_estados_1[[#This Row],[tienda_stock]],#REF!,2,0)</f>
        <v>#REF!</v>
      </c>
      <c r="AP1458" s="18"/>
      <c r="AQ1458" s="19">
        <f>IF(PaquetesTramos_estados_1[[#This Row],[estado_paquete]]="Empaquetado","listo",PaquetesTramos_estados_1[[#This Row],[pagado]]+(PaquetesTramos_estados_1[[#This Row],[Lead Time]]-1))</f>
        <v>45438.945613425924</v>
      </c>
      <c r="AR1458" s="16" t="e">
        <f ca="1">IF(PaquetesTramos_estados_1[[#This Row],[estado_paquete]]="empaquetado","listo",TEXT((DAY(TODAY())-DAY(PaquetesTramos_estados_1[[#This Row],[pagado]])),"dd")&amp;" Dias")</f>
        <v>#VALUE!</v>
      </c>
      <c r="AS14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58" s="19" t="str">
        <f t="shared" si="22"/>
        <v>22:41</v>
      </c>
    </row>
    <row r="1459" spans="1:46" x14ac:dyDescent="0.25">
      <c r="A1459" s="14" t="s">
        <v>5393</v>
      </c>
      <c r="B1459" s="14" t="s">
        <v>292</v>
      </c>
      <c r="C1459" s="14" t="s">
        <v>33</v>
      </c>
      <c r="D1459" s="14" t="s">
        <v>29</v>
      </c>
      <c r="E1459" s="14" t="s">
        <v>29</v>
      </c>
      <c r="F1459" s="14" t="s">
        <v>29</v>
      </c>
      <c r="G1459" s="14" t="s">
        <v>35</v>
      </c>
      <c r="H1459" s="14" t="s">
        <v>288</v>
      </c>
      <c r="I1459" s="14" t="s">
        <v>288</v>
      </c>
      <c r="J1459" s="15">
        <v>45443</v>
      </c>
      <c r="K1459" s="14" t="s">
        <v>5394</v>
      </c>
      <c r="L1459" s="16">
        <v>45439.988298611112</v>
      </c>
      <c r="M1459" s="16">
        <v>45440.232476851852</v>
      </c>
      <c r="N1459" s="16"/>
      <c r="O1459" s="14" t="s">
        <v>288</v>
      </c>
      <c r="P1459" s="14" t="s">
        <v>288</v>
      </c>
      <c r="Q1459" s="14" t="s">
        <v>288</v>
      </c>
      <c r="R1459" s="14" t="s">
        <v>288</v>
      </c>
      <c r="S1459" s="14" t="s">
        <v>288</v>
      </c>
      <c r="T1459" s="14" t="s">
        <v>292</v>
      </c>
      <c r="U1459" s="14" t="s">
        <v>5</v>
      </c>
      <c r="V1459" s="14" t="s">
        <v>6</v>
      </c>
      <c r="W1459" s="14" t="s">
        <v>33</v>
      </c>
      <c r="X1459" s="14" t="s">
        <v>29</v>
      </c>
      <c r="Y1459" s="14" t="s">
        <v>29</v>
      </c>
      <c r="Z1459" s="14" t="s">
        <v>29</v>
      </c>
      <c r="AA1459" s="14" t="s">
        <v>7</v>
      </c>
      <c r="AB1459" s="14" t="s">
        <v>4644</v>
      </c>
      <c r="AC1459" s="14" t="s">
        <v>8</v>
      </c>
      <c r="AD1459" s="14" t="s">
        <v>27</v>
      </c>
      <c r="AE1459" s="14" t="s">
        <v>5</v>
      </c>
      <c r="AF1459" s="14" t="s">
        <v>290</v>
      </c>
      <c r="AG1459" s="14" t="s">
        <v>291</v>
      </c>
      <c r="AH1459" s="14" t="s">
        <v>4645</v>
      </c>
      <c r="AI1459">
        <v>72302625</v>
      </c>
      <c r="AJ1459" s="16">
        <v>45439.988298611112</v>
      </c>
      <c r="AK1459">
        <v>2</v>
      </c>
      <c r="AL1459">
        <v>92.88</v>
      </c>
      <c r="AM1459">
        <v>16.72</v>
      </c>
      <c r="AN1459">
        <v>109.6</v>
      </c>
      <c r="AO1459" s="14" t="e">
        <f>VLOOKUP(PaquetesTramos_estados_1[[#This Row],[tienda_stock]],#REF!,2,0)</f>
        <v>#REF!</v>
      </c>
      <c r="AP1459" s="18"/>
      <c r="AQ1459" s="19" t="str">
        <f>IF(PaquetesTramos_estados_1[[#This Row],[estado_paquete]]="Empaquetado","listo",PaquetesTramos_estados_1[[#This Row],[pagado]]+(PaquetesTramos_estados_1[[#This Row],[Lead Time]]-1))</f>
        <v>listo</v>
      </c>
      <c r="AR1459" s="16" t="str">
        <f ca="1">IF(PaquetesTramos_estados_1[[#This Row],[estado_paquete]]="empaquetado","listo",TEXT((DAY(TODAY())-DAY(PaquetesTramos_estados_1[[#This Row],[pagado]])),"dd")&amp;" Dias")</f>
        <v>listo</v>
      </c>
      <c r="AS1459" s="14" t="str">
        <f ca="1">IF(PaquetesTramos_estados_1[[#This Row],[estado_paquete]]="Empaquetado","listo",IF(NOW()&lt;PaquetesTramos_estados_1[[#This Row],[TimeLimite]],"Dentro de Tiempo","Fuera de Tiempo"))</f>
        <v>listo</v>
      </c>
      <c r="AT1459" s="19" t="str">
        <f t="shared" si="22"/>
        <v>23:43</v>
      </c>
    </row>
    <row r="1460" spans="1:46" x14ac:dyDescent="0.25">
      <c r="A1460" s="14" t="s">
        <v>5395</v>
      </c>
      <c r="B1460" s="14" t="s">
        <v>292</v>
      </c>
      <c r="C1460" s="14" t="s">
        <v>33</v>
      </c>
      <c r="D1460" s="14" t="s">
        <v>29</v>
      </c>
      <c r="E1460" s="14" t="s">
        <v>29</v>
      </c>
      <c r="F1460" s="14" t="s">
        <v>29</v>
      </c>
      <c r="G1460" s="14" t="s">
        <v>35</v>
      </c>
      <c r="H1460" s="14" t="s">
        <v>288</v>
      </c>
      <c r="I1460" s="14" t="s">
        <v>288</v>
      </c>
      <c r="J1460" s="15">
        <v>45444</v>
      </c>
      <c r="K1460" s="14" t="s">
        <v>5396</v>
      </c>
      <c r="L1460" s="16">
        <v>45440.01939814815</v>
      </c>
      <c r="M1460" s="16">
        <v>45440.306238425925</v>
      </c>
      <c r="N1460" s="16"/>
      <c r="O1460" s="14" t="s">
        <v>288</v>
      </c>
      <c r="P1460" s="14" t="s">
        <v>288</v>
      </c>
      <c r="Q1460" s="14" t="s">
        <v>288</v>
      </c>
      <c r="R1460" s="14" t="s">
        <v>288</v>
      </c>
      <c r="S1460" s="14" t="s">
        <v>288</v>
      </c>
      <c r="T1460" s="14" t="s">
        <v>292</v>
      </c>
      <c r="U1460" s="14" t="s">
        <v>5</v>
      </c>
      <c r="V1460" s="14" t="s">
        <v>6</v>
      </c>
      <c r="W1460" s="14" t="s">
        <v>33</v>
      </c>
      <c r="X1460" s="14" t="s">
        <v>29</v>
      </c>
      <c r="Y1460" s="14" t="s">
        <v>29</v>
      </c>
      <c r="Z1460" s="14" t="s">
        <v>29</v>
      </c>
      <c r="AA1460" s="14" t="s">
        <v>7</v>
      </c>
      <c r="AB1460" s="14" t="s">
        <v>5397</v>
      </c>
      <c r="AC1460" s="14" t="s">
        <v>8</v>
      </c>
      <c r="AD1460" s="14" t="s">
        <v>27</v>
      </c>
      <c r="AE1460" s="14" t="s">
        <v>5</v>
      </c>
      <c r="AF1460" s="14" t="s">
        <v>290</v>
      </c>
      <c r="AG1460" s="14" t="s">
        <v>291</v>
      </c>
      <c r="AH1460" s="14" t="s">
        <v>5398</v>
      </c>
      <c r="AI1460">
        <v>47009406</v>
      </c>
      <c r="AJ1460" s="16">
        <v>45440.01939814815</v>
      </c>
      <c r="AK1460">
        <v>1</v>
      </c>
      <c r="AL1460">
        <v>114.23</v>
      </c>
      <c r="AM1460">
        <v>20.57</v>
      </c>
      <c r="AN1460">
        <v>134.80000000000001</v>
      </c>
      <c r="AO1460" s="14" t="e">
        <f>VLOOKUP(PaquetesTramos_estados_1[[#This Row],[tienda_stock]],#REF!,2,0)</f>
        <v>#REF!</v>
      </c>
      <c r="AP1460" s="18"/>
      <c r="AQ1460" s="19" t="str">
        <f>IF(PaquetesTramos_estados_1[[#This Row],[estado_paquete]]="Empaquetado","listo",PaquetesTramos_estados_1[[#This Row],[pagado]]+(PaquetesTramos_estados_1[[#This Row],[Lead Time]]-1))</f>
        <v>listo</v>
      </c>
      <c r="AR1460" s="16" t="str">
        <f ca="1">IF(PaquetesTramos_estados_1[[#This Row],[estado_paquete]]="empaquetado","listo",TEXT((DAY(TODAY())-DAY(PaquetesTramos_estados_1[[#This Row],[pagado]])),"dd")&amp;" Dias")</f>
        <v>listo</v>
      </c>
      <c r="AS1460" s="14" t="str">
        <f ca="1">IF(PaquetesTramos_estados_1[[#This Row],[estado_paquete]]="Empaquetado","listo",IF(NOW()&lt;PaquetesTramos_estados_1[[#This Row],[TimeLimite]],"Dentro de Tiempo","Fuera de Tiempo"))</f>
        <v>listo</v>
      </c>
      <c r="AT1460" s="19" t="str">
        <f t="shared" si="22"/>
        <v>00:27</v>
      </c>
    </row>
    <row r="1461" spans="1:46" x14ac:dyDescent="0.25">
      <c r="A1461" s="14" t="s">
        <v>5399</v>
      </c>
      <c r="B1461" s="14" t="s">
        <v>17</v>
      </c>
      <c r="C1461" s="14" t="s">
        <v>5</v>
      </c>
      <c r="D1461" s="14" t="s">
        <v>1</v>
      </c>
      <c r="E1461" s="14" t="s">
        <v>1</v>
      </c>
      <c r="F1461" s="14" t="s">
        <v>19</v>
      </c>
      <c r="G1461" s="14" t="s">
        <v>3</v>
      </c>
      <c r="H1461" s="14" t="s">
        <v>288</v>
      </c>
      <c r="I1461" s="14" t="s">
        <v>288</v>
      </c>
      <c r="J1461" s="15">
        <v>45441</v>
      </c>
      <c r="K1461" s="14" t="s">
        <v>5400</v>
      </c>
      <c r="L1461" s="16">
        <v>45440.20821759259</v>
      </c>
      <c r="M1461" s="16"/>
      <c r="N1461" s="16"/>
      <c r="O1461" s="14" t="s">
        <v>288</v>
      </c>
      <c r="P1461" s="14" t="s">
        <v>288</v>
      </c>
      <c r="Q1461" s="14" t="s">
        <v>288</v>
      </c>
      <c r="R1461" s="14" t="s">
        <v>288</v>
      </c>
      <c r="S1461" s="14" t="s">
        <v>288</v>
      </c>
      <c r="T1461" s="14" t="s">
        <v>17</v>
      </c>
      <c r="U1461" s="14" t="s">
        <v>18</v>
      </c>
      <c r="V1461" s="14" t="s">
        <v>87</v>
      </c>
      <c r="W1461" s="14" t="s">
        <v>288</v>
      </c>
      <c r="X1461" s="14" t="s">
        <v>288</v>
      </c>
      <c r="Y1461" s="14" t="s">
        <v>288</v>
      </c>
      <c r="Z1461" s="14" t="s">
        <v>288</v>
      </c>
      <c r="AA1461" s="14" t="s">
        <v>7</v>
      </c>
      <c r="AB1461" s="14" t="s">
        <v>5401</v>
      </c>
      <c r="AC1461" s="14" t="s">
        <v>8</v>
      </c>
      <c r="AD1461" s="14" t="s">
        <v>93</v>
      </c>
      <c r="AE1461" s="14" t="s">
        <v>5</v>
      </c>
      <c r="AF1461" s="14" t="s">
        <v>290</v>
      </c>
      <c r="AG1461" s="14" t="s">
        <v>291</v>
      </c>
      <c r="AH1461" s="14" t="s">
        <v>5402</v>
      </c>
      <c r="AI1461">
        <v>45690542</v>
      </c>
      <c r="AJ1461" s="16">
        <v>45440.20821759259</v>
      </c>
      <c r="AK1461">
        <v>1</v>
      </c>
      <c r="AL1461">
        <v>262.54000000000002</v>
      </c>
      <c r="AM1461">
        <v>47.26</v>
      </c>
      <c r="AN1461">
        <v>309.8</v>
      </c>
      <c r="AO1461" s="14" t="e">
        <f>VLOOKUP(PaquetesTramos_estados_1[[#This Row],[tienda_stock]],#REF!,2,0)</f>
        <v>#REF!</v>
      </c>
      <c r="AP1461" s="18"/>
      <c r="AQ1461" s="19">
        <f>IF(PaquetesTramos_estados_1[[#This Row],[estado_paquete]]="Empaquetado","listo",PaquetesTramos_estados_1[[#This Row],[pagado]]+(PaquetesTramos_estados_1[[#This Row],[Lead Time]]-1))</f>
        <v>45439.20821759259</v>
      </c>
      <c r="AR1461" s="16" t="e">
        <f ca="1">IF(PaquetesTramos_estados_1[[#This Row],[estado_paquete]]="empaquetado","listo",TEXT((DAY(TODAY())-DAY(PaquetesTramos_estados_1[[#This Row],[pagado]])),"dd")&amp;" Dias")</f>
        <v>#VALUE!</v>
      </c>
      <c r="AS14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61" s="19" t="str">
        <f t="shared" si="22"/>
        <v>04:59</v>
      </c>
    </row>
    <row r="1462" spans="1:46" x14ac:dyDescent="0.25">
      <c r="A1462" s="14" t="s">
        <v>5403</v>
      </c>
      <c r="B1462" s="14" t="s">
        <v>17</v>
      </c>
      <c r="C1462" s="14" t="s">
        <v>5</v>
      </c>
      <c r="D1462" s="14" t="s">
        <v>1</v>
      </c>
      <c r="E1462" s="14" t="s">
        <v>1</v>
      </c>
      <c r="F1462" s="14" t="s">
        <v>19</v>
      </c>
      <c r="G1462" s="14" t="s">
        <v>3</v>
      </c>
      <c r="H1462" s="14" t="s">
        <v>288</v>
      </c>
      <c r="I1462" s="14" t="s">
        <v>288</v>
      </c>
      <c r="J1462" s="15">
        <v>45442</v>
      </c>
      <c r="K1462" s="14" t="s">
        <v>5404</v>
      </c>
      <c r="L1462" s="16">
        <v>45440.230486111112</v>
      </c>
      <c r="M1462" s="16"/>
      <c r="N1462" s="16"/>
      <c r="O1462" s="14" t="s">
        <v>288</v>
      </c>
      <c r="P1462" s="14" t="s">
        <v>288</v>
      </c>
      <c r="Q1462" s="14" t="s">
        <v>288</v>
      </c>
      <c r="R1462" s="14" t="s">
        <v>288</v>
      </c>
      <c r="S1462" s="14" t="s">
        <v>288</v>
      </c>
      <c r="T1462" s="14" t="s">
        <v>17</v>
      </c>
      <c r="U1462" s="14" t="s">
        <v>18</v>
      </c>
      <c r="V1462" s="14" t="s">
        <v>87</v>
      </c>
      <c r="W1462" s="14" t="s">
        <v>288</v>
      </c>
      <c r="X1462" s="14" t="s">
        <v>288</v>
      </c>
      <c r="Y1462" s="14" t="s">
        <v>288</v>
      </c>
      <c r="Z1462" s="14" t="s">
        <v>288</v>
      </c>
      <c r="AA1462" s="14" t="s">
        <v>56</v>
      </c>
      <c r="AB1462" s="14" t="s">
        <v>4695</v>
      </c>
      <c r="AC1462" s="14" t="s">
        <v>8</v>
      </c>
      <c r="AD1462" s="14" t="s">
        <v>27</v>
      </c>
      <c r="AE1462" s="14" t="s">
        <v>5</v>
      </c>
      <c r="AF1462" s="14" t="s">
        <v>290</v>
      </c>
      <c r="AG1462" s="14" t="s">
        <v>291</v>
      </c>
      <c r="AH1462" s="14" t="s">
        <v>4696</v>
      </c>
      <c r="AI1462">
        <v>73318046</v>
      </c>
      <c r="AJ1462" s="16">
        <v>45440.230486111112</v>
      </c>
      <c r="AK1462">
        <v>2</v>
      </c>
      <c r="AL1462">
        <v>123.48</v>
      </c>
      <c r="AM1462">
        <v>22.22</v>
      </c>
      <c r="AN1462">
        <v>145.69999999999999</v>
      </c>
      <c r="AO1462" s="14" t="e">
        <f>VLOOKUP(PaquetesTramos_estados_1[[#This Row],[tienda_stock]],#REF!,2,0)</f>
        <v>#REF!</v>
      </c>
      <c r="AP1462" s="18"/>
      <c r="AQ1462" s="19">
        <f>IF(PaquetesTramos_estados_1[[#This Row],[estado_paquete]]="Empaquetado","listo",PaquetesTramos_estados_1[[#This Row],[pagado]]+(PaquetesTramos_estados_1[[#This Row],[Lead Time]]-1))</f>
        <v>45439.230486111112</v>
      </c>
      <c r="AR1462" s="16" t="e">
        <f ca="1">IF(PaquetesTramos_estados_1[[#This Row],[estado_paquete]]="empaquetado","listo",TEXT((DAY(TODAY())-DAY(PaquetesTramos_estados_1[[#This Row],[pagado]])),"dd")&amp;" Dias")</f>
        <v>#VALUE!</v>
      </c>
      <c r="AS14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62" s="19" t="str">
        <f t="shared" si="22"/>
        <v>05:31</v>
      </c>
    </row>
    <row r="1463" spans="1:46" x14ac:dyDescent="0.25">
      <c r="A1463" s="14" t="s">
        <v>5405</v>
      </c>
      <c r="B1463" s="14" t="s">
        <v>292</v>
      </c>
      <c r="C1463" s="14" t="s">
        <v>120</v>
      </c>
      <c r="D1463" s="14" t="s">
        <v>1</v>
      </c>
      <c r="E1463" s="14" t="s">
        <v>1</v>
      </c>
      <c r="F1463" s="14" t="s">
        <v>121</v>
      </c>
      <c r="G1463" s="14" t="s">
        <v>332</v>
      </c>
      <c r="H1463" s="14" t="s">
        <v>288</v>
      </c>
      <c r="I1463" s="14" t="s">
        <v>288</v>
      </c>
      <c r="J1463" s="15"/>
      <c r="K1463" s="14" t="s">
        <v>930</v>
      </c>
      <c r="L1463" s="16"/>
      <c r="M1463" s="16">
        <v>45439.648113425923</v>
      </c>
      <c r="N1463" s="16"/>
      <c r="O1463" s="14" t="s">
        <v>288</v>
      </c>
      <c r="P1463" s="14" t="s">
        <v>288</v>
      </c>
      <c r="Q1463" s="14" t="s">
        <v>288</v>
      </c>
      <c r="R1463" s="14" t="s">
        <v>288</v>
      </c>
      <c r="S1463" s="14" t="s">
        <v>288</v>
      </c>
      <c r="T1463" s="14" t="s">
        <v>292</v>
      </c>
      <c r="U1463" s="14" t="s">
        <v>142</v>
      </c>
      <c r="V1463" s="14" t="s">
        <v>6</v>
      </c>
      <c r="W1463" s="14" t="s">
        <v>120</v>
      </c>
      <c r="X1463" s="14" t="s">
        <v>1</v>
      </c>
      <c r="Y1463" s="14" t="s">
        <v>1</v>
      </c>
      <c r="Z1463" s="14" t="s">
        <v>121</v>
      </c>
      <c r="AA1463" s="14" t="s">
        <v>7</v>
      </c>
      <c r="AB1463" s="14" t="s">
        <v>931</v>
      </c>
      <c r="AC1463" s="14" t="s">
        <v>8</v>
      </c>
      <c r="AD1463" s="14" t="s">
        <v>88</v>
      </c>
      <c r="AE1463" s="14" t="s">
        <v>5</v>
      </c>
      <c r="AF1463" s="14" t="s">
        <v>290</v>
      </c>
      <c r="AG1463" s="14" t="s">
        <v>291</v>
      </c>
      <c r="AH1463" s="14" t="s">
        <v>932</v>
      </c>
      <c r="AI1463">
        <v>47081896</v>
      </c>
      <c r="AJ1463" s="16">
        <v>45439.575127314813</v>
      </c>
      <c r="AK1463">
        <v>1</v>
      </c>
      <c r="AL1463">
        <v>127.03</v>
      </c>
      <c r="AM1463">
        <v>22.87</v>
      </c>
      <c r="AN1463">
        <v>149.9</v>
      </c>
      <c r="AO1463" s="14" t="e">
        <f>VLOOKUP(PaquetesTramos_estados_1[[#This Row],[tienda_stock]],#REF!,2,0)</f>
        <v>#REF!</v>
      </c>
      <c r="AP1463" s="18"/>
      <c r="AQ1463" s="19" t="str">
        <f>IF(PaquetesTramos_estados_1[[#This Row],[estado_paquete]]="Empaquetado","listo",PaquetesTramos_estados_1[[#This Row],[pagado]]+(PaquetesTramos_estados_1[[#This Row],[Lead Time]]-1))</f>
        <v>listo</v>
      </c>
      <c r="AR1463" s="16" t="str">
        <f ca="1">IF(PaquetesTramos_estados_1[[#This Row],[estado_paquete]]="empaquetado","listo",TEXT((DAY(TODAY())-DAY(PaquetesTramos_estados_1[[#This Row],[pagado]])),"dd")&amp;" Dias")</f>
        <v>listo</v>
      </c>
      <c r="AS1463" s="14" t="str">
        <f ca="1">IF(PaquetesTramos_estados_1[[#This Row],[estado_paquete]]="Empaquetado","listo",IF(NOW()&lt;PaquetesTramos_estados_1[[#This Row],[TimeLimite]],"Dentro de Tiempo","Fuera de Tiempo"))</f>
        <v>listo</v>
      </c>
      <c r="AT1463" s="19" t="str">
        <f t="shared" si="22"/>
        <v>00:00</v>
      </c>
    </row>
    <row r="1464" spans="1:46" x14ac:dyDescent="0.25">
      <c r="A1464" s="14" t="s">
        <v>4700</v>
      </c>
      <c r="B1464" s="14" t="s">
        <v>17</v>
      </c>
      <c r="C1464" s="14" t="s">
        <v>5</v>
      </c>
      <c r="D1464" s="14" t="s">
        <v>1</v>
      </c>
      <c r="E1464" s="14" t="s">
        <v>1</v>
      </c>
      <c r="F1464" s="14" t="s">
        <v>19</v>
      </c>
      <c r="G1464" s="14" t="s">
        <v>3</v>
      </c>
      <c r="H1464" s="14" t="s">
        <v>288</v>
      </c>
      <c r="I1464" s="14" t="s">
        <v>288</v>
      </c>
      <c r="J1464" s="15">
        <v>45439</v>
      </c>
      <c r="K1464" s="14" t="s">
        <v>4701</v>
      </c>
      <c r="L1464" s="16">
        <v>45438.832384259258</v>
      </c>
      <c r="M1464" s="16"/>
      <c r="N1464" s="16"/>
      <c r="O1464" s="14" t="s">
        <v>288</v>
      </c>
      <c r="P1464" s="14" t="s">
        <v>288</v>
      </c>
      <c r="Q1464" s="14" t="s">
        <v>288</v>
      </c>
      <c r="R1464" s="14" t="s">
        <v>288</v>
      </c>
      <c r="S1464" s="14" t="s">
        <v>288</v>
      </c>
      <c r="T1464" s="14" t="s">
        <v>17</v>
      </c>
      <c r="U1464" s="14" t="s">
        <v>18</v>
      </c>
      <c r="V1464" s="14" t="s">
        <v>6</v>
      </c>
      <c r="W1464" s="14" t="s">
        <v>180</v>
      </c>
      <c r="X1464" s="14" t="s">
        <v>1</v>
      </c>
      <c r="Y1464" s="14" t="s">
        <v>1</v>
      </c>
      <c r="Z1464" s="14" t="s">
        <v>152</v>
      </c>
      <c r="AA1464" s="14" t="s">
        <v>7</v>
      </c>
      <c r="AB1464" s="14" t="s">
        <v>4702</v>
      </c>
      <c r="AC1464" s="14" t="s">
        <v>8</v>
      </c>
      <c r="AD1464" s="14" t="s">
        <v>93</v>
      </c>
      <c r="AE1464" s="14" t="s">
        <v>5</v>
      </c>
      <c r="AF1464" s="14" t="s">
        <v>290</v>
      </c>
      <c r="AG1464" s="14" t="s">
        <v>291</v>
      </c>
      <c r="AH1464" s="14" t="s">
        <v>4703</v>
      </c>
      <c r="AI1464">
        <v>48346875</v>
      </c>
      <c r="AJ1464" s="16">
        <v>45438.832384259258</v>
      </c>
      <c r="AK1464">
        <v>1</v>
      </c>
      <c r="AL1464">
        <v>73.56</v>
      </c>
      <c r="AM1464">
        <v>13.24</v>
      </c>
      <c r="AN1464">
        <v>86.8</v>
      </c>
      <c r="AO1464" s="14" t="e">
        <f>VLOOKUP(PaquetesTramos_estados_1[[#This Row],[tienda_stock]],#REF!,2,0)</f>
        <v>#REF!</v>
      </c>
      <c r="AP1464" s="18"/>
      <c r="AQ1464" s="19">
        <f>IF(PaquetesTramos_estados_1[[#This Row],[estado_paquete]]="Empaquetado","listo",PaquetesTramos_estados_1[[#This Row],[pagado]]+(PaquetesTramos_estados_1[[#This Row],[Lead Time]]-1))</f>
        <v>45437.832384259258</v>
      </c>
      <c r="AR1464" s="16" t="e">
        <f ca="1">IF(PaquetesTramos_estados_1[[#This Row],[estado_paquete]]="empaquetado","listo",TEXT((DAY(TODAY())-DAY(PaquetesTramos_estados_1[[#This Row],[pagado]])),"dd")&amp;" Dias")</f>
        <v>#VALUE!</v>
      </c>
      <c r="AS14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64" s="19" t="str">
        <f t="shared" si="22"/>
        <v>19:58</v>
      </c>
    </row>
    <row r="1465" spans="1:46" x14ac:dyDescent="0.25">
      <c r="A1465" s="14" t="s">
        <v>4704</v>
      </c>
      <c r="B1465" s="14" t="s">
        <v>292</v>
      </c>
      <c r="C1465" s="14" t="s">
        <v>44</v>
      </c>
      <c r="D1465" s="14" t="s">
        <v>179</v>
      </c>
      <c r="E1465" s="14" t="s">
        <v>179</v>
      </c>
      <c r="F1465" s="14" t="s">
        <v>179</v>
      </c>
      <c r="G1465" s="14" t="s">
        <v>35</v>
      </c>
      <c r="H1465" s="14" t="s">
        <v>288</v>
      </c>
      <c r="I1465" s="14" t="s">
        <v>288</v>
      </c>
      <c r="J1465" s="15">
        <v>45442</v>
      </c>
      <c r="K1465" s="14" t="s">
        <v>4705</v>
      </c>
      <c r="L1465" s="16">
        <v>45438.890277777777</v>
      </c>
      <c r="M1465" s="16">
        <v>45439.392465277779</v>
      </c>
      <c r="N1465" s="16"/>
      <c r="O1465" s="14" t="s">
        <v>288</v>
      </c>
      <c r="P1465" s="14" t="s">
        <v>288</v>
      </c>
      <c r="Q1465" s="14" t="s">
        <v>288</v>
      </c>
      <c r="R1465" s="14" t="s">
        <v>288</v>
      </c>
      <c r="S1465" s="14" t="s">
        <v>288</v>
      </c>
      <c r="T1465" s="14" t="s">
        <v>292</v>
      </c>
      <c r="U1465" s="14" t="s">
        <v>5</v>
      </c>
      <c r="V1465" s="14" t="s">
        <v>6</v>
      </c>
      <c r="W1465" s="14" t="s">
        <v>44</v>
      </c>
      <c r="X1465" s="14" t="s">
        <v>179</v>
      </c>
      <c r="Y1465" s="14" t="s">
        <v>179</v>
      </c>
      <c r="Z1465" s="14" t="s">
        <v>179</v>
      </c>
      <c r="AA1465" s="14" t="s">
        <v>7</v>
      </c>
      <c r="AB1465" s="14" t="s">
        <v>4706</v>
      </c>
      <c r="AC1465" s="14" t="s">
        <v>8</v>
      </c>
      <c r="AD1465" s="14" t="s">
        <v>27</v>
      </c>
      <c r="AE1465" s="14" t="s">
        <v>5</v>
      </c>
      <c r="AF1465" s="14" t="s">
        <v>290</v>
      </c>
      <c r="AG1465" s="14" t="s">
        <v>291</v>
      </c>
      <c r="AH1465" s="14" t="s">
        <v>4707</v>
      </c>
      <c r="AI1465">
        <v>76281510</v>
      </c>
      <c r="AJ1465" s="16">
        <v>45438.890277777777</v>
      </c>
      <c r="AK1465">
        <v>1</v>
      </c>
      <c r="AL1465">
        <v>87.12</v>
      </c>
      <c r="AM1465">
        <v>15.68</v>
      </c>
      <c r="AN1465">
        <v>102.8</v>
      </c>
      <c r="AO1465" s="14" t="e">
        <f>VLOOKUP(PaquetesTramos_estados_1[[#This Row],[tienda_stock]],#REF!,2,0)</f>
        <v>#REF!</v>
      </c>
      <c r="AP1465" s="18"/>
      <c r="AQ1465" s="19" t="str">
        <f>IF(PaquetesTramos_estados_1[[#This Row],[estado_paquete]]="Empaquetado","listo",PaquetesTramos_estados_1[[#This Row],[pagado]]+(PaquetesTramos_estados_1[[#This Row],[Lead Time]]-1))</f>
        <v>listo</v>
      </c>
      <c r="AR1465" s="16" t="str">
        <f ca="1">IF(PaquetesTramos_estados_1[[#This Row],[estado_paquete]]="empaquetado","listo",TEXT((DAY(TODAY())-DAY(PaquetesTramos_estados_1[[#This Row],[pagado]])),"dd")&amp;" Dias")</f>
        <v>listo</v>
      </c>
      <c r="AS1465" s="14" t="str">
        <f ca="1">IF(PaquetesTramos_estados_1[[#This Row],[estado_paquete]]="Empaquetado","listo",IF(NOW()&lt;PaquetesTramos_estados_1[[#This Row],[TimeLimite]],"Dentro de Tiempo","Fuera de Tiempo"))</f>
        <v>listo</v>
      </c>
      <c r="AT1465" s="19" t="str">
        <f t="shared" si="22"/>
        <v>21:22</v>
      </c>
    </row>
    <row r="1466" spans="1:46" x14ac:dyDescent="0.25">
      <c r="A1466" s="14" t="s">
        <v>4708</v>
      </c>
      <c r="B1466" s="14" t="s">
        <v>292</v>
      </c>
      <c r="C1466" s="14" t="s">
        <v>84</v>
      </c>
      <c r="D1466" s="14" t="s">
        <v>81</v>
      </c>
      <c r="E1466" s="14" t="s">
        <v>82</v>
      </c>
      <c r="F1466" s="14" t="s">
        <v>82</v>
      </c>
      <c r="G1466" s="14" t="s">
        <v>3</v>
      </c>
      <c r="H1466" s="14" t="s">
        <v>288</v>
      </c>
      <c r="I1466" s="14" t="s">
        <v>288</v>
      </c>
      <c r="J1466" s="15">
        <v>45440</v>
      </c>
      <c r="K1466" s="14" t="s">
        <v>4709</v>
      </c>
      <c r="L1466" s="16">
        <v>45438.943287037036</v>
      </c>
      <c r="M1466" s="16">
        <v>45439.518113425926</v>
      </c>
      <c r="N1466" s="16"/>
      <c r="O1466" s="14" t="s">
        <v>288</v>
      </c>
      <c r="P1466" s="14" t="s">
        <v>288</v>
      </c>
      <c r="Q1466" s="14" t="s">
        <v>288</v>
      </c>
      <c r="R1466" s="14" t="s">
        <v>288</v>
      </c>
      <c r="S1466" s="14" t="s">
        <v>288</v>
      </c>
      <c r="T1466" s="14" t="s">
        <v>292</v>
      </c>
      <c r="U1466" s="14" t="s">
        <v>151</v>
      </c>
      <c r="V1466" s="14" t="s">
        <v>6</v>
      </c>
      <c r="W1466" s="14" t="s">
        <v>84</v>
      </c>
      <c r="X1466" s="14" t="s">
        <v>81</v>
      </c>
      <c r="Y1466" s="14" t="s">
        <v>82</v>
      </c>
      <c r="Z1466" s="14" t="s">
        <v>82</v>
      </c>
      <c r="AA1466" s="14" t="s">
        <v>7</v>
      </c>
      <c r="AB1466" s="14" t="s">
        <v>4710</v>
      </c>
      <c r="AC1466" s="14" t="s">
        <v>8</v>
      </c>
      <c r="AD1466" s="14" t="s">
        <v>32</v>
      </c>
      <c r="AE1466" s="14" t="s">
        <v>5</v>
      </c>
      <c r="AF1466" s="14" t="s">
        <v>290</v>
      </c>
      <c r="AG1466" s="14" t="s">
        <v>291</v>
      </c>
      <c r="AH1466" s="14" t="s">
        <v>4711</v>
      </c>
      <c r="AI1466">
        <v>41598118</v>
      </c>
      <c r="AJ1466" s="16">
        <v>45438.943287037036</v>
      </c>
      <c r="AK1466">
        <v>1</v>
      </c>
      <c r="AL1466">
        <v>86.27</v>
      </c>
      <c r="AM1466">
        <v>15.53</v>
      </c>
      <c r="AN1466">
        <v>101.8</v>
      </c>
      <c r="AO1466" s="14" t="e">
        <f>VLOOKUP(PaquetesTramos_estados_1[[#This Row],[tienda_stock]],#REF!,2,0)</f>
        <v>#REF!</v>
      </c>
      <c r="AP1466" s="18"/>
      <c r="AQ1466" s="19" t="str">
        <f>IF(PaquetesTramos_estados_1[[#This Row],[estado_paquete]]="Empaquetado","listo",PaquetesTramos_estados_1[[#This Row],[pagado]]+(PaquetesTramos_estados_1[[#This Row],[Lead Time]]-1))</f>
        <v>listo</v>
      </c>
      <c r="AR1466" s="16" t="str">
        <f ca="1">IF(PaquetesTramos_estados_1[[#This Row],[estado_paquete]]="empaquetado","listo",TEXT((DAY(TODAY())-DAY(PaquetesTramos_estados_1[[#This Row],[pagado]])),"dd")&amp;" Dias")</f>
        <v>listo</v>
      </c>
      <c r="AS1466" s="14" t="str">
        <f ca="1">IF(PaquetesTramos_estados_1[[#This Row],[estado_paquete]]="Empaquetado","listo",IF(NOW()&lt;PaquetesTramos_estados_1[[#This Row],[TimeLimite]],"Dentro de Tiempo","Fuera de Tiempo"))</f>
        <v>listo</v>
      </c>
      <c r="AT1466" s="19" t="str">
        <f t="shared" si="22"/>
        <v>22:38</v>
      </c>
    </row>
    <row r="1467" spans="1:46" x14ac:dyDescent="0.25">
      <c r="A1467" s="14" t="s">
        <v>4697</v>
      </c>
      <c r="B1467" s="14" t="s">
        <v>17</v>
      </c>
      <c r="C1467" s="14" t="s">
        <v>288</v>
      </c>
      <c r="D1467" s="14" t="s">
        <v>50</v>
      </c>
      <c r="E1467" s="14" t="s">
        <v>620</v>
      </c>
      <c r="F1467" s="14" t="s">
        <v>621</v>
      </c>
      <c r="G1467" s="14" t="s">
        <v>30</v>
      </c>
      <c r="H1467" s="14" t="s">
        <v>288</v>
      </c>
      <c r="I1467" s="14" t="s">
        <v>288</v>
      </c>
      <c r="J1467" s="15">
        <v>45442</v>
      </c>
      <c r="K1467" s="14" t="s">
        <v>616</v>
      </c>
      <c r="L1467" s="16">
        <v>45439.975659722222</v>
      </c>
      <c r="M1467" s="16"/>
      <c r="N1467" s="16"/>
      <c r="O1467" s="14" t="s">
        <v>288</v>
      </c>
      <c r="P1467" s="14" t="s">
        <v>288</v>
      </c>
      <c r="Q1467" s="14" t="s">
        <v>288</v>
      </c>
      <c r="R1467" s="14" t="s">
        <v>288</v>
      </c>
      <c r="S1467" s="14" t="s">
        <v>288</v>
      </c>
      <c r="T1467" s="14" t="s">
        <v>17</v>
      </c>
      <c r="U1467" s="14" t="s">
        <v>18</v>
      </c>
      <c r="V1467" s="14" t="s">
        <v>87</v>
      </c>
      <c r="W1467" s="14" t="s">
        <v>288</v>
      </c>
      <c r="X1467" s="14" t="s">
        <v>288</v>
      </c>
      <c r="Y1467" s="14" t="s">
        <v>288</v>
      </c>
      <c r="Z1467" s="14" t="s">
        <v>288</v>
      </c>
      <c r="AA1467" s="14" t="s">
        <v>56</v>
      </c>
      <c r="AB1467" s="14" t="s">
        <v>617</v>
      </c>
      <c r="AC1467" s="14" t="s">
        <v>8</v>
      </c>
      <c r="AD1467" s="14" t="s">
        <v>32</v>
      </c>
      <c r="AE1467" s="14" t="s">
        <v>5</v>
      </c>
      <c r="AF1467" s="14" t="s">
        <v>290</v>
      </c>
      <c r="AG1467" s="14" t="s">
        <v>291</v>
      </c>
      <c r="AH1467" s="14" t="s">
        <v>618</v>
      </c>
      <c r="AI1467">
        <v>40085222</v>
      </c>
      <c r="AJ1467" s="16">
        <v>45439.975659722222</v>
      </c>
      <c r="AK1467">
        <v>4</v>
      </c>
      <c r="AL1467">
        <v>294.57</v>
      </c>
      <c r="AM1467">
        <v>53.03</v>
      </c>
      <c r="AN1467">
        <v>347.6</v>
      </c>
      <c r="AO1467" s="14" t="e">
        <f>VLOOKUP(PaquetesTramos_estados_1[[#This Row],[tienda_stock]],#REF!,2,0)</f>
        <v>#REF!</v>
      </c>
      <c r="AP1467" s="18"/>
      <c r="AQ1467" s="19">
        <f>IF(PaquetesTramos_estados_1[[#This Row],[estado_paquete]]="Empaquetado","listo",PaquetesTramos_estados_1[[#This Row],[pagado]]+(PaquetesTramos_estados_1[[#This Row],[Lead Time]]-1))</f>
        <v>45438.975659722222</v>
      </c>
      <c r="AR1467" s="16" t="e">
        <f ca="1">IF(PaquetesTramos_estados_1[[#This Row],[estado_paquete]]="empaquetado","listo",TEXT((DAY(TODAY())-DAY(PaquetesTramos_estados_1[[#This Row],[pagado]])),"dd")&amp;" Dias")</f>
        <v>#VALUE!</v>
      </c>
      <c r="AS146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67" s="19" t="str">
        <f t="shared" si="22"/>
        <v>23:24</v>
      </c>
    </row>
    <row r="1468" spans="1:46" x14ac:dyDescent="0.25">
      <c r="A1468" s="14" t="s">
        <v>4712</v>
      </c>
      <c r="B1468" s="14" t="s">
        <v>292</v>
      </c>
      <c r="C1468" s="14" t="s">
        <v>52</v>
      </c>
      <c r="D1468" s="14" t="s">
        <v>53</v>
      </c>
      <c r="E1468" s="14" t="s">
        <v>54</v>
      </c>
      <c r="F1468" s="14" t="s">
        <v>55</v>
      </c>
      <c r="G1468" s="14" t="s">
        <v>35</v>
      </c>
      <c r="H1468" s="14" t="s">
        <v>288</v>
      </c>
      <c r="I1468" s="14" t="s">
        <v>288</v>
      </c>
      <c r="J1468" s="15">
        <v>45444</v>
      </c>
      <c r="K1468" s="14" t="s">
        <v>4713</v>
      </c>
      <c r="L1468" s="16">
        <v>45439.399027777778</v>
      </c>
      <c r="M1468" s="16">
        <v>45439.594872685186</v>
      </c>
      <c r="N1468" s="16"/>
      <c r="O1468" s="14" t="s">
        <v>288</v>
      </c>
      <c r="P1468" s="14" t="s">
        <v>288</v>
      </c>
      <c r="Q1468" s="14" t="s">
        <v>288</v>
      </c>
      <c r="R1468" s="14" t="s">
        <v>288</v>
      </c>
      <c r="S1468" s="14" t="s">
        <v>288</v>
      </c>
      <c r="T1468" s="14" t="s">
        <v>292</v>
      </c>
      <c r="U1468" s="14" t="s">
        <v>5</v>
      </c>
      <c r="V1468" s="14" t="s">
        <v>6</v>
      </c>
      <c r="W1468" s="14" t="s">
        <v>52</v>
      </c>
      <c r="X1468" s="14" t="s">
        <v>53</v>
      </c>
      <c r="Y1468" s="14" t="s">
        <v>54</v>
      </c>
      <c r="Z1468" s="14" t="s">
        <v>55</v>
      </c>
      <c r="AA1468" s="14" t="s">
        <v>7</v>
      </c>
      <c r="AB1468" s="14" t="s">
        <v>4714</v>
      </c>
      <c r="AC1468" s="14" t="s">
        <v>8</v>
      </c>
      <c r="AD1468" s="14" t="s">
        <v>32</v>
      </c>
      <c r="AE1468" s="14" t="s">
        <v>5</v>
      </c>
      <c r="AF1468" s="14" t="s">
        <v>290</v>
      </c>
      <c r="AG1468" s="14" t="s">
        <v>291</v>
      </c>
      <c r="AH1468" s="14" t="s">
        <v>4715</v>
      </c>
      <c r="AI1468">
        <v>46589438</v>
      </c>
      <c r="AJ1468" s="16">
        <v>45439.399027777778</v>
      </c>
      <c r="AK1468">
        <v>1</v>
      </c>
      <c r="AL1468">
        <v>105.34</v>
      </c>
      <c r="AM1468">
        <v>18.96</v>
      </c>
      <c r="AN1468">
        <v>124.3</v>
      </c>
      <c r="AO1468" s="14" t="e">
        <f>VLOOKUP(PaquetesTramos_estados_1[[#This Row],[tienda_stock]],#REF!,2,0)</f>
        <v>#REF!</v>
      </c>
      <c r="AP1468" s="18"/>
      <c r="AQ1468" s="19" t="str">
        <f>IF(PaquetesTramos_estados_1[[#This Row],[estado_paquete]]="Empaquetado","listo",PaquetesTramos_estados_1[[#This Row],[pagado]]+(PaquetesTramos_estados_1[[#This Row],[Lead Time]]-1))</f>
        <v>listo</v>
      </c>
      <c r="AR1468" s="16" t="str">
        <f ca="1">IF(PaquetesTramos_estados_1[[#This Row],[estado_paquete]]="empaquetado","listo",TEXT((DAY(TODAY())-DAY(PaquetesTramos_estados_1[[#This Row],[pagado]])),"dd")&amp;" Dias")</f>
        <v>listo</v>
      </c>
      <c r="AS1468" s="14" t="str">
        <f ca="1">IF(PaquetesTramos_estados_1[[#This Row],[estado_paquete]]="Empaquetado","listo",IF(NOW()&lt;PaquetesTramos_estados_1[[#This Row],[TimeLimite]],"Dentro de Tiempo","Fuera de Tiempo"))</f>
        <v>listo</v>
      </c>
      <c r="AT1468" s="19" t="str">
        <f t="shared" si="22"/>
        <v>09:34</v>
      </c>
    </row>
    <row r="1469" spans="1:46" x14ac:dyDescent="0.25">
      <c r="A1469" s="14" t="s">
        <v>4716</v>
      </c>
      <c r="B1469" s="14" t="s">
        <v>292</v>
      </c>
      <c r="C1469" s="14" t="s">
        <v>42</v>
      </c>
      <c r="D1469" s="14" t="s">
        <v>29</v>
      </c>
      <c r="E1469" s="14" t="s">
        <v>29</v>
      </c>
      <c r="F1469" s="14" t="s">
        <v>29</v>
      </c>
      <c r="G1469" s="14" t="s">
        <v>35</v>
      </c>
      <c r="H1469" s="14" t="s">
        <v>288</v>
      </c>
      <c r="I1469" s="14" t="s">
        <v>288</v>
      </c>
      <c r="J1469" s="15">
        <v>45443</v>
      </c>
      <c r="K1469" s="14" t="s">
        <v>4717</v>
      </c>
      <c r="L1469" s="16">
        <v>45439.500081018516</v>
      </c>
      <c r="M1469" s="16">
        <v>45439.870729166665</v>
      </c>
      <c r="N1469" s="16"/>
      <c r="O1469" s="14" t="s">
        <v>288</v>
      </c>
      <c r="P1469" s="14" t="s">
        <v>288</v>
      </c>
      <c r="Q1469" s="14" t="s">
        <v>288</v>
      </c>
      <c r="R1469" s="14" t="s">
        <v>288</v>
      </c>
      <c r="S1469" s="14" t="s">
        <v>288</v>
      </c>
      <c r="T1469" s="14" t="s">
        <v>292</v>
      </c>
      <c r="U1469" s="14" t="s">
        <v>5</v>
      </c>
      <c r="V1469" s="14" t="s">
        <v>6</v>
      </c>
      <c r="W1469" s="14" t="s">
        <v>42</v>
      </c>
      <c r="X1469" s="14" t="s">
        <v>29</v>
      </c>
      <c r="Y1469" s="14" t="s">
        <v>29</v>
      </c>
      <c r="Z1469" s="14" t="s">
        <v>29</v>
      </c>
      <c r="AA1469" s="14" t="s">
        <v>7</v>
      </c>
      <c r="AB1469" s="14" t="s">
        <v>4718</v>
      </c>
      <c r="AC1469" s="14" t="s">
        <v>8</v>
      </c>
      <c r="AD1469" s="14" t="s">
        <v>88</v>
      </c>
      <c r="AE1469" s="14" t="s">
        <v>5</v>
      </c>
      <c r="AF1469" s="14" t="s">
        <v>290</v>
      </c>
      <c r="AG1469" s="14" t="s">
        <v>291</v>
      </c>
      <c r="AH1469" s="14" t="s">
        <v>4719</v>
      </c>
      <c r="AI1469">
        <v>71250179</v>
      </c>
      <c r="AJ1469" s="16">
        <v>45439.500081018516</v>
      </c>
      <c r="AK1469">
        <v>1</v>
      </c>
      <c r="AL1469">
        <v>334.15</v>
      </c>
      <c r="AM1469">
        <v>60.15</v>
      </c>
      <c r="AN1469">
        <v>394.3</v>
      </c>
      <c r="AO1469" s="14" t="e">
        <f>VLOOKUP(PaquetesTramos_estados_1[[#This Row],[tienda_stock]],#REF!,2,0)</f>
        <v>#REF!</v>
      </c>
      <c r="AP1469" s="18"/>
      <c r="AQ1469" s="19" t="str">
        <f>IF(PaquetesTramos_estados_1[[#This Row],[estado_paquete]]="Empaquetado","listo",PaquetesTramos_estados_1[[#This Row],[pagado]]+(PaquetesTramos_estados_1[[#This Row],[Lead Time]]-1))</f>
        <v>listo</v>
      </c>
      <c r="AR1469" s="16" t="str">
        <f ca="1">IF(PaquetesTramos_estados_1[[#This Row],[estado_paquete]]="empaquetado","listo",TEXT((DAY(TODAY())-DAY(PaquetesTramos_estados_1[[#This Row],[pagado]])),"dd")&amp;" Dias")</f>
        <v>listo</v>
      </c>
      <c r="AS1469" s="14" t="str">
        <f ca="1">IF(PaquetesTramos_estados_1[[#This Row],[estado_paquete]]="Empaquetado","listo",IF(NOW()&lt;PaquetesTramos_estados_1[[#This Row],[TimeLimite]],"Dentro de Tiempo","Fuera de Tiempo"))</f>
        <v>listo</v>
      </c>
      <c r="AT1469" s="19" t="str">
        <f t="shared" si="22"/>
        <v>12:00</v>
      </c>
    </row>
    <row r="1470" spans="1:46" x14ac:dyDescent="0.25">
      <c r="A1470" s="14" t="s">
        <v>4720</v>
      </c>
      <c r="B1470" s="14" t="s">
        <v>17</v>
      </c>
      <c r="C1470" s="14" t="s">
        <v>182</v>
      </c>
      <c r="D1470" s="14" t="s">
        <v>1</v>
      </c>
      <c r="E1470" s="14" t="s">
        <v>1</v>
      </c>
      <c r="F1470" s="14" t="s">
        <v>201</v>
      </c>
      <c r="G1470" s="14" t="s">
        <v>30</v>
      </c>
      <c r="H1470" s="14" t="s">
        <v>288</v>
      </c>
      <c r="I1470" s="14" t="s">
        <v>288</v>
      </c>
      <c r="J1470" s="15">
        <v>45441</v>
      </c>
      <c r="K1470" s="14" t="s">
        <v>4721</v>
      </c>
      <c r="L1470" s="16">
        <v>45439.588287037041</v>
      </c>
      <c r="M1470" s="16"/>
      <c r="N1470" s="16"/>
      <c r="O1470" s="14" t="s">
        <v>288</v>
      </c>
      <c r="P1470" s="14" t="s">
        <v>288</v>
      </c>
      <c r="Q1470" s="14" t="s">
        <v>288</v>
      </c>
      <c r="R1470" s="14" t="s">
        <v>288</v>
      </c>
      <c r="S1470" s="14" t="s">
        <v>288</v>
      </c>
      <c r="T1470" s="14" t="s">
        <v>17</v>
      </c>
      <c r="U1470" s="14" t="s">
        <v>144</v>
      </c>
      <c r="V1470" s="14" t="s">
        <v>6</v>
      </c>
      <c r="W1470" s="14" t="s">
        <v>182</v>
      </c>
      <c r="X1470" s="14" t="s">
        <v>1</v>
      </c>
      <c r="Y1470" s="14" t="s">
        <v>1</v>
      </c>
      <c r="Z1470" s="14" t="s">
        <v>201</v>
      </c>
      <c r="AA1470" s="14" t="s">
        <v>7</v>
      </c>
      <c r="AB1470" s="14" t="s">
        <v>4722</v>
      </c>
      <c r="AC1470" s="14" t="s">
        <v>8</v>
      </c>
      <c r="AD1470" s="14" t="s">
        <v>88</v>
      </c>
      <c r="AE1470" s="14" t="s">
        <v>5</v>
      </c>
      <c r="AF1470" s="14" t="s">
        <v>290</v>
      </c>
      <c r="AG1470" s="14" t="s">
        <v>291</v>
      </c>
      <c r="AH1470" s="14" t="s">
        <v>4723</v>
      </c>
      <c r="AI1470">
        <v>44332724</v>
      </c>
      <c r="AJ1470" s="16">
        <v>45439.588287037041</v>
      </c>
      <c r="AK1470">
        <v>2</v>
      </c>
      <c r="AL1470">
        <v>112.63</v>
      </c>
      <c r="AM1470">
        <v>20.27</v>
      </c>
      <c r="AN1470">
        <v>132.9</v>
      </c>
      <c r="AO1470" s="14" t="e">
        <f>VLOOKUP(PaquetesTramos_estados_1[[#This Row],[tienda_stock]],#REF!,2,0)</f>
        <v>#REF!</v>
      </c>
      <c r="AP1470" s="18"/>
      <c r="AQ1470" s="19">
        <f>IF(PaquetesTramos_estados_1[[#This Row],[estado_paquete]]="Empaquetado","listo",PaquetesTramos_estados_1[[#This Row],[pagado]]+(PaquetesTramos_estados_1[[#This Row],[Lead Time]]-1))</f>
        <v>45438.588287037041</v>
      </c>
      <c r="AR1470" s="16" t="e">
        <f ca="1">IF(PaquetesTramos_estados_1[[#This Row],[estado_paquete]]="empaquetado","listo",TEXT((DAY(TODAY())-DAY(PaquetesTramos_estados_1[[#This Row],[pagado]])),"dd")&amp;" Dias")</f>
        <v>#VALUE!</v>
      </c>
      <c r="AS147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70" s="19" t="str">
        <f t="shared" si="22"/>
        <v>14:07</v>
      </c>
    </row>
    <row r="1471" spans="1:46" x14ac:dyDescent="0.25">
      <c r="A1471" s="14" t="s">
        <v>4724</v>
      </c>
      <c r="B1471" s="14" t="s">
        <v>292</v>
      </c>
      <c r="C1471" s="14" t="s">
        <v>34</v>
      </c>
      <c r="D1471" s="14" t="s">
        <v>64</v>
      </c>
      <c r="E1471" s="14" t="s">
        <v>112</v>
      </c>
      <c r="F1471" s="14" t="s">
        <v>112</v>
      </c>
      <c r="G1471" s="14" t="s">
        <v>35</v>
      </c>
      <c r="H1471" s="14" t="s">
        <v>288</v>
      </c>
      <c r="I1471" s="14" t="s">
        <v>288</v>
      </c>
      <c r="J1471" s="15">
        <v>45443</v>
      </c>
      <c r="K1471" s="14" t="s">
        <v>4725</v>
      </c>
      <c r="L1471" s="16">
        <v>45439.650069444448</v>
      </c>
      <c r="M1471" s="16">
        <v>45439.757118055553</v>
      </c>
      <c r="N1471" s="16"/>
      <c r="O1471" s="14" t="s">
        <v>288</v>
      </c>
      <c r="P1471" s="14" t="s">
        <v>288</v>
      </c>
      <c r="Q1471" s="14" t="s">
        <v>288</v>
      </c>
      <c r="R1471" s="14" t="s">
        <v>288</v>
      </c>
      <c r="S1471" s="14" t="s">
        <v>288</v>
      </c>
      <c r="T1471" s="14" t="s">
        <v>292</v>
      </c>
      <c r="U1471" s="14" t="s">
        <v>5</v>
      </c>
      <c r="V1471" s="14" t="s">
        <v>6</v>
      </c>
      <c r="W1471" s="14" t="s">
        <v>34</v>
      </c>
      <c r="X1471" s="14" t="s">
        <v>64</v>
      </c>
      <c r="Y1471" s="14" t="s">
        <v>112</v>
      </c>
      <c r="Z1471" s="14" t="s">
        <v>112</v>
      </c>
      <c r="AA1471" s="14" t="s">
        <v>7</v>
      </c>
      <c r="AB1471" s="14" t="s">
        <v>4726</v>
      </c>
      <c r="AC1471" s="14" t="s">
        <v>8</v>
      </c>
      <c r="AD1471" s="14" t="s">
        <v>9</v>
      </c>
      <c r="AE1471" s="14" t="s">
        <v>34</v>
      </c>
      <c r="AF1471" s="14" t="s">
        <v>290</v>
      </c>
      <c r="AG1471" s="14" t="s">
        <v>291</v>
      </c>
      <c r="AH1471" s="14" t="s">
        <v>4727</v>
      </c>
      <c r="AI1471">
        <v>71583919</v>
      </c>
      <c r="AJ1471" s="16">
        <v>45439.650069444448</v>
      </c>
      <c r="AK1471">
        <v>1</v>
      </c>
      <c r="AL1471">
        <v>80.34</v>
      </c>
      <c r="AM1471">
        <v>14.46</v>
      </c>
      <c r="AN1471">
        <v>94.8</v>
      </c>
      <c r="AO1471" s="14" t="e">
        <f>VLOOKUP(PaquetesTramos_estados_1[[#This Row],[tienda_stock]],#REF!,2,0)</f>
        <v>#REF!</v>
      </c>
      <c r="AP1471" s="18"/>
      <c r="AQ1471" s="19" t="str">
        <f>IF(PaquetesTramos_estados_1[[#This Row],[estado_paquete]]="Empaquetado","listo",PaquetesTramos_estados_1[[#This Row],[pagado]]+(PaquetesTramos_estados_1[[#This Row],[Lead Time]]-1))</f>
        <v>listo</v>
      </c>
      <c r="AR1471" s="16" t="str">
        <f ca="1">IF(PaquetesTramos_estados_1[[#This Row],[estado_paquete]]="empaquetado","listo",TEXT((DAY(TODAY())-DAY(PaquetesTramos_estados_1[[#This Row],[pagado]])),"dd")&amp;" Dias")</f>
        <v>listo</v>
      </c>
      <c r="AS1471" s="14" t="str">
        <f ca="1">IF(PaquetesTramos_estados_1[[#This Row],[estado_paquete]]="Empaquetado","listo",IF(NOW()&lt;PaquetesTramos_estados_1[[#This Row],[TimeLimite]],"Dentro de Tiempo","Fuera de Tiempo"))</f>
        <v>listo</v>
      </c>
      <c r="AT1471" s="19" t="str">
        <f t="shared" si="22"/>
        <v>15:36</v>
      </c>
    </row>
    <row r="1472" spans="1:46" x14ac:dyDescent="0.25">
      <c r="A1472" s="14" t="s">
        <v>4770</v>
      </c>
      <c r="B1472" s="14" t="s">
        <v>292</v>
      </c>
      <c r="C1472" s="14" t="s">
        <v>156</v>
      </c>
      <c r="D1472" s="14" t="s">
        <v>46</v>
      </c>
      <c r="E1472" s="14" t="s">
        <v>157</v>
      </c>
      <c r="F1472" s="14" t="s">
        <v>158</v>
      </c>
      <c r="G1472" s="14" t="s">
        <v>30</v>
      </c>
      <c r="H1472" s="14" t="s">
        <v>4771</v>
      </c>
      <c r="I1472" s="14" t="s">
        <v>288</v>
      </c>
      <c r="J1472" s="15">
        <v>45448</v>
      </c>
      <c r="K1472" s="14" t="s">
        <v>4772</v>
      </c>
      <c r="L1472" s="16">
        <v>45439.655636574076</v>
      </c>
      <c r="M1472" s="16">
        <v>45439.688715277778</v>
      </c>
      <c r="N1472" s="16"/>
      <c r="O1472" s="14" t="s">
        <v>288</v>
      </c>
      <c r="P1472" s="14" t="s">
        <v>288</v>
      </c>
      <c r="Q1472" s="14" t="s">
        <v>288</v>
      </c>
      <c r="R1472" s="14" t="s">
        <v>288</v>
      </c>
      <c r="S1472" s="14" t="s">
        <v>288</v>
      </c>
      <c r="T1472" s="14" t="s">
        <v>292</v>
      </c>
      <c r="U1472" s="14" t="s">
        <v>95</v>
      </c>
      <c r="V1472" s="14" t="s">
        <v>6</v>
      </c>
      <c r="W1472" s="14" t="s">
        <v>156</v>
      </c>
      <c r="X1472" s="14" t="s">
        <v>46</v>
      </c>
      <c r="Y1472" s="14" t="s">
        <v>157</v>
      </c>
      <c r="Z1472" s="14" t="s">
        <v>158</v>
      </c>
      <c r="AA1472" s="14" t="s">
        <v>7</v>
      </c>
      <c r="AB1472" s="14" t="s">
        <v>4773</v>
      </c>
      <c r="AC1472" s="14" t="s">
        <v>8</v>
      </c>
      <c r="AD1472" s="14" t="s">
        <v>9</v>
      </c>
      <c r="AE1472" s="14" t="s">
        <v>156</v>
      </c>
      <c r="AF1472" s="14" t="s">
        <v>290</v>
      </c>
      <c r="AG1472" s="14" t="s">
        <v>291</v>
      </c>
      <c r="AH1472" s="14" t="s">
        <v>4774</v>
      </c>
      <c r="AI1472">
        <v>44607616</v>
      </c>
      <c r="AJ1472" s="16">
        <v>45439.655636574076</v>
      </c>
      <c r="AK1472">
        <v>2</v>
      </c>
      <c r="AL1472">
        <v>143.72</v>
      </c>
      <c r="AM1472">
        <v>25.88</v>
      </c>
      <c r="AN1472">
        <v>169.6</v>
      </c>
      <c r="AO1472" s="14" t="e">
        <f>VLOOKUP(PaquetesTramos_estados_1[[#This Row],[tienda_stock]],#REF!,2,0)</f>
        <v>#REF!</v>
      </c>
      <c r="AP1472" s="18"/>
      <c r="AQ1472" s="19" t="str">
        <f>IF(PaquetesTramos_estados_1[[#This Row],[estado_paquete]]="Empaquetado","listo",PaquetesTramos_estados_1[[#This Row],[pagado]]+(PaquetesTramos_estados_1[[#This Row],[Lead Time]]-1))</f>
        <v>listo</v>
      </c>
      <c r="AR1472" s="16" t="str">
        <f ca="1">IF(PaquetesTramos_estados_1[[#This Row],[estado_paquete]]="empaquetado","listo",TEXT((DAY(TODAY())-DAY(PaquetesTramos_estados_1[[#This Row],[pagado]])),"dd")&amp;" Dias")</f>
        <v>listo</v>
      </c>
      <c r="AS1472" s="14" t="str">
        <f ca="1">IF(PaquetesTramos_estados_1[[#This Row],[estado_paquete]]="Empaquetado","listo",IF(NOW()&lt;PaquetesTramos_estados_1[[#This Row],[TimeLimite]],"Dentro de Tiempo","Fuera de Tiempo"))</f>
        <v>listo</v>
      </c>
      <c r="AT1472" s="19" t="str">
        <f t="shared" si="22"/>
        <v>15:44</v>
      </c>
    </row>
    <row r="1473" spans="1:46" x14ac:dyDescent="0.25">
      <c r="A1473" s="14" t="s">
        <v>4775</v>
      </c>
      <c r="B1473" s="14" t="s">
        <v>292</v>
      </c>
      <c r="C1473" s="14" t="s">
        <v>114</v>
      </c>
      <c r="D1473" s="14" t="s">
        <v>115</v>
      </c>
      <c r="E1473" s="14" t="s">
        <v>116</v>
      </c>
      <c r="F1473" s="14" t="s">
        <v>117</v>
      </c>
      <c r="G1473" s="14" t="s">
        <v>35</v>
      </c>
      <c r="H1473" s="14" t="s">
        <v>288</v>
      </c>
      <c r="I1473" s="14" t="s">
        <v>288</v>
      </c>
      <c r="J1473" s="15">
        <v>45444</v>
      </c>
      <c r="K1473" s="14" t="s">
        <v>4776</v>
      </c>
      <c r="L1473" s="16">
        <v>45439.679988425924</v>
      </c>
      <c r="M1473" s="16">
        <v>45439.825115740743</v>
      </c>
      <c r="N1473" s="16"/>
      <c r="O1473" s="14" t="s">
        <v>288</v>
      </c>
      <c r="P1473" s="14" t="s">
        <v>288</v>
      </c>
      <c r="Q1473" s="14" t="s">
        <v>288</v>
      </c>
      <c r="R1473" s="14" t="s">
        <v>288</v>
      </c>
      <c r="S1473" s="14" t="s">
        <v>288</v>
      </c>
      <c r="T1473" s="14" t="s">
        <v>292</v>
      </c>
      <c r="U1473" s="14" t="s">
        <v>5</v>
      </c>
      <c r="V1473" s="14" t="s">
        <v>6</v>
      </c>
      <c r="W1473" s="14" t="s">
        <v>114</v>
      </c>
      <c r="X1473" s="14" t="s">
        <v>115</v>
      </c>
      <c r="Y1473" s="14" t="s">
        <v>116</v>
      </c>
      <c r="Z1473" s="14" t="s">
        <v>117</v>
      </c>
      <c r="AA1473" s="14" t="s">
        <v>7</v>
      </c>
      <c r="AB1473" s="14" t="s">
        <v>4777</v>
      </c>
      <c r="AC1473" s="14" t="s">
        <v>8</v>
      </c>
      <c r="AD1473" s="14" t="s">
        <v>32</v>
      </c>
      <c r="AE1473" s="14" t="s">
        <v>5</v>
      </c>
      <c r="AF1473" s="14" t="s">
        <v>290</v>
      </c>
      <c r="AG1473" s="14" t="s">
        <v>291</v>
      </c>
      <c r="AH1473" s="14" t="s">
        <v>4778</v>
      </c>
      <c r="AI1473">
        <v>45646641</v>
      </c>
      <c r="AJ1473" s="16">
        <v>45439.679988425924</v>
      </c>
      <c r="AK1473">
        <v>1</v>
      </c>
      <c r="AL1473">
        <v>37.96</v>
      </c>
      <c r="AM1473">
        <v>6.84</v>
      </c>
      <c r="AN1473">
        <v>44.8</v>
      </c>
      <c r="AO1473" s="14" t="e">
        <f>VLOOKUP(PaquetesTramos_estados_1[[#This Row],[tienda_stock]],#REF!,2,0)</f>
        <v>#REF!</v>
      </c>
      <c r="AP1473" s="18"/>
      <c r="AQ1473" s="19" t="str">
        <f>IF(PaquetesTramos_estados_1[[#This Row],[estado_paquete]]="Empaquetado","listo",PaquetesTramos_estados_1[[#This Row],[pagado]]+(PaquetesTramos_estados_1[[#This Row],[Lead Time]]-1))</f>
        <v>listo</v>
      </c>
      <c r="AR1473" s="16" t="str">
        <f ca="1">IF(PaquetesTramos_estados_1[[#This Row],[estado_paquete]]="empaquetado","listo",TEXT((DAY(TODAY())-DAY(PaquetesTramos_estados_1[[#This Row],[pagado]])),"dd")&amp;" Dias")</f>
        <v>listo</v>
      </c>
      <c r="AS1473" s="14" t="str">
        <f ca="1">IF(PaquetesTramos_estados_1[[#This Row],[estado_paquete]]="Empaquetado","listo",IF(NOW()&lt;PaquetesTramos_estados_1[[#This Row],[TimeLimite]],"Dentro de Tiempo","Fuera de Tiempo"))</f>
        <v>listo</v>
      </c>
      <c r="AT1473" s="19" t="str">
        <f t="shared" si="22"/>
        <v>16:19</v>
      </c>
    </row>
    <row r="1474" spans="1:46" x14ac:dyDescent="0.25">
      <c r="A1474" s="14" t="s">
        <v>4779</v>
      </c>
      <c r="B1474" s="14" t="s">
        <v>17</v>
      </c>
      <c r="C1474" s="14" t="s">
        <v>5</v>
      </c>
      <c r="D1474" s="14" t="s">
        <v>1</v>
      </c>
      <c r="E1474" s="14" t="s">
        <v>1</v>
      </c>
      <c r="F1474" s="14" t="s">
        <v>19</v>
      </c>
      <c r="G1474" s="14" t="s">
        <v>3</v>
      </c>
      <c r="H1474" s="14" t="s">
        <v>288</v>
      </c>
      <c r="I1474" s="14" t="s">
        <v>288</v>
      </c>
      <c r="J1474" s="15">
        <v>45441</v>
      </c>
      <c r="K1474" s="14" t="s">
        <v>4780</v>
      </c>
      <c r="L1474" s="16">
        <v>45439.723344907405</v>
      </c>
      <c r="M1474" s="16"/>
      <c r="N1474" s="16"/>
      <c r="O1474" s="14" t="s">
        <v>288</v>
      </c>
      <c r="P1474" s="14" t="s">
        <v>288</v>
      </c>
      <c r="Q1474" s="14" t="s">
        <v>288</v>
      </c>
      <c r="R1474" s="14" t="s">
        <v>288</v>
      </c>
      <c r="S1474" s="14" t="s">
        <v>288</v>
      </c>
      <c r="T1474" s="14" t="s">
        <v>17</v>
      </c>
      <c r="U1474" s="14" t="s">
        <v>18</v>
      </c>
      <c r="V1474" s="14" t="s">
        <v>87</v>
      </c>
      <c r="W1474" s="14" t="s">
        <v>288</v>
      </c>
      <c r="X1474" s="14" t="s">
        <v>288</v>
      </c>
      <c r="Y1474" s="14" t="s">
        <v>288</v>
      </c>
      <c r="Z1474" s="14" t="s">
        <v>288</v>
      </c>
      <c r="AA1474" s="14" t="s">
        <v>7</v>
      </c>
      <c r="AB1474" s="14" t="s">
        <v>4781</v>
      </c>
      <c r="AC1474" s="14" t="s">
        <v>8</v>
      </c>
      <c r="AD1474" s="14" t="s">
        <v>93</v>
      </c>
      <c r="AE1474" s="14" t="s">
        <v>5</v>
      </c>
      <c r="AF1474" s="14" t="s">
        <v>290</v>
      </c>
      <c r="AG1474" s="14" t="s">
        <v>291</v>
      </c>
      <c r="AH1474" s="14" t="s">
        <v>4782</v>
      </c>
      <c r="AI1474">
        <v>73817824</v>
      </c>
      <c r="AJ1474" s="16">
        <v>45439.723344907405</v>
      </c>
      <c r="AK1474">
        <v>1</v>
      </c>
      <c r="AL1474">
        <v>67.12</v>
      </c>
      <c r="AM1474">
        <v>12.08</v>
      </c>
      <c r="AN1474">
        <v>79.2</v>
      </c>
      <c r="AO1474" s="14" t="e">
        <f>VLOOKUP(PaquetesTramos_estados_1[[#This Row],[tienda_stock]],#REF!,2,0)</f>
        <v>#REF!</v>
      </c>
      <c r="AP1474" s="18"/>
      <c r="AQ1474" s="19">
        <f>IF(PaquetesTramos_estados_1[[#This Row],[estado_paquete]]="Empaquetado","listo",PaquetesTramos_estados_1[[#This Row],[pagado]]+(PaquetesTramos_estados_1[[#This Row],[Lead Time]]-1))</f>
        <v>45438.723344907405</v>
      </c>
      <c r="AR1474" s="16" t="e">
        <f ca="1">IF(PaquetesTramos_estados_1[[#This Row],[estado_paquete]]="empaquetado","listo",TEXT((DAY(TODAY())-DAY(PaquetesTramos_estados_1[[#This Row],[pagado]])),"dd")&amp;" Dias")</f>
        <v>#VALUE!</v>
      </c>
      <c r="AS147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74" s="19" t="str">
        <f t="shared" ref="AT1474:AT1537" si="23">TEXT(L1474,"HH:MM")</f>
        <v>17:21</v>
      </c>
    </row>
    <row r="1475" spans="1:46" x14ac:dyDescent="0.25">
      <c r="A1475" s="14" t="s">
        <v>4783</v>
      </c>
      <c r="B1475" s="14" t="s">
        <v>20</v>
      </c>
      <c r="C1475" s="14" t="s">
        <v>130</v>
      </c>
      <c r="D1475" s="14" t="s">
        <v>96</v>
      </c>
      <c r="E1475" s="14" t="s">
        <v>131</v>
      </c>
      <c r="F1475" s="14" t="s">
        <v>131</v>
      </c>
      <c r="G1475" s="14" t="s">
        <v>35</v>
      </c>
      <c r="H1475" s="14" t="s">
        <v>288</v>
      </c>
      <c r="I1475" s="14" t="s">
        <v>288</v>
      </c>
      <c r="J1475" s="15">
        <v>45447</v>
      </c>
      <c r="K1475" s="14" t="s">
        <v>4784</v>
      </c>
      <c r="L1475" s="16">
        <v>45439.764120370368</v>
      </c>
      <c r="M1475" s="16"/>
      <c r="N1475" s="16"/>
      <c r="O1475" s="14" t="s">
        <v>288</v>
      </c>
      <c r="P1475" s="14" t="s">
        <v>288</v>
      </c>
      <c r="Q1475" s="14" t="s">
        <v>288</v>
      </c>
      <c r="R1475" s="14" t="s">
        <v>288</v>
      </c>
      <c r="S1475" s="14" t="s">
        <v>288</v>
      </c>
      <c r="T1475" s="14" t="s">
        <v>20</v>
      </c>
      <c r="U1475" s="14" t="s">
        <v>5</v>
      </c>
      <c r="V1475" s="14" t="s">
        <v>6</v>
      </c>
      <c r="W1475" s="14" t="s">
        <v>130</v>
      </c>
      <c r="X1475" s="14" t="s">
        <v>96</v>
      </c>
      <c r="Y1475" s="14" t="s">
        <v>131</v>
      </c>
      <c r="Z1475" s="14" t="s">
        <v>131</v>
      </c>
      <c r="AA1475" s="14" t="s">
        <v>7</v>
      </c>
      <c r="AB1475" s="14" t="s">
        <v>4785</v>
      </c>
      <c r="AC1475" s="14" t="s">
        <v>8</v>
      </c>
      <c r="AD1475" s="14" t="s">
        <v>9</v>
      </c>
      <c r="AE1475" s="14" t="s">
        <v>130</v>
      </c>
      <c r="AF1475" s="14" t="s">
        <v>296</v>
      </c>
      <c r="AG1475" s="14" t="s">
        <v>291</v>
      </c>
      <c r="AH1475" s="14" t="s">
        <v>4786</v>
      </c>
      <c r="AI1475">
        <v>40907725</v>
      </c>
      <c r="AJ1475" s="16">
        <v>45439.764120370368</v>
      </c>
      <c r="AK1475">
        <v>1</v>
      </c>
      <c r="AL1475">
        <v>44.8</v>
      </c>
      <c r="AM1475">
        <v>0</v>
      </c>
      <c r="AN1475">
        <v>44.8</v>
      </c>
      <c r="AO1475" s="14" t="e">
        <f>VLOOKUP(PaquetesTramos_estados_1[[#This Row],[tienda_stock]],#REF!,2,0)</f>
        <v>#REF!</v>
      </c>
      <c r="AP1475" s="18"/>
      <c r="AQ1475" s="19">
        <f>IF(PaquetesTramos_estados_1[[#This Row],[estado_paquete]]="Empaquetado","listo",PaquetesTramos_estados_1[[#This Row],[pagado]]+(PaquetesTramos_estados_1[[#This Row],[Lead Time]]-1))</f>
        <v>45438.764120370368</v>
      </c>
      <c r="AR1475" s="16" t="e">
        <f ca="1">IF(PaquetesTramos_estados_1[[#This Row],[estado_paquete]]="empaquetado","listo",TEXT((DAY(TODAY())-DAY(PaquetesTramos_estados_1[[#This Row],[pagado]])),"dd")&amp;" Dias")</f>
        <v>#VALUE!</v>
      </c>
      <c r="AS147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75" s="19" t="str">
        <f t="shared" si="23"/>
        <v>18:20</v>
      </c>
    </row>
    <row r="1476" spans="1:46" x14ac:dyDescent="0.25">
      <c r="A1476" s="14" t="s">
        <v>4787</v>
      </c>
      <c r="B1476" s="14" t="s">
        <v>292</v>
      </c>
      <c r="C1476" s="14" t="s">
        <v>288</v>
      </c>
      <c r="D1476" s="14" t="s">
        <v>69</v>
      </c>
      <c r="E1476" s="14" t="s">
        <v>220</v>
      </c>
      <c r="F1476" s="14" t="s">
        <v>312</v>
      </c>
      <c r="G1476" s="14" t="s">
        <v>30</v>
      </c>
      <c r="H1476" s="14" t="s">
        <v>4788</v>
      </c>
      <c r="I1476" s="14" t="s">
        <v>288</v>
      </c>
      <c r="J1476" s="15">
        <v>45456</v>
      </c>
      <c r="K1476" s="14" t="s">
        <v>4789</v>
      </c>
      <c r="L1476" s="16">
        <v>45439.776736111111</v>
      </c>
      <c r="M1476" s="16">
        <v>45439.783402777779</v>
      </c>
      <c r="N1476" s="16"/>
      <c r="O1476" s="14" t="s">
        <v>288</v>
      </c>
      <c r="P1476" s="14" t="s">
        <v>288</v>
      </c>
      <c r="Q1476" s="14" t="s">
        <v>288</v>
      </c>
      <c r="R1476" s="14" t="s">
        <v>288</v>
      </c>
      <c r="S1476" s="14" t="s">
        <v>288</v>
      </c>
      <c r="T1476" s="14" t="s">
        <v>292</v>
      </c>
      <c r="U1476" s="14" t="s">
        <v>151</v>
      </c>
      <c r="V1476" s="14" t="s">
        <v>87</v>
      </c>
      <c r="W1476" s="14" t="s">
        <v>288</v>
      </c>
      <c r="X1476" s="14" t="s">
        <v>288</v>
      </c>
      <c r="Y1476" s="14" t="s">
        <v>288</v>
      </c>
      <c r="Z1476" s="14" t="s">
        <v>288</v>
      </c>
      <c r="AA1476" s="14" t="s">
        <v>7</v>
      </c>
      <c r="AB1476" s="14" t="s">
        <v>4790</v>
      </c>
      <c r="AC1476" s="14" t="s">
        <v>8</v>
      </c>
      <c r="AD1476" s="14" t="s">
        <v>32</v>
      </c>
      <c r="AE1476" s="14" t="s">
        <v>5</v>
      </c>
      <c r="AF1476" s="14" t="s">
        <v>290</v>
      </c>
      <c r="AG1476" s="14" t="s">
        <v>291</v>
      </c>
      <c r="AH1476" s="14" t="s">
        <v>4791</v>
      </c>
      <c r="AI1476">
        <v>72478576</v>
      </c>
      <c r="AJ1476" s="16">
        <v>45439.776736111111</v>
      </c>
      <c r="AK1476">
        <v>2</v>
      </c>
      <c r="AL1476">
        <v>76.010000000000005</v>
      </c>
      <c r="AM1476">
        <v>13.69</v>
      </c>
      <c r="AN1476">
        <v>89.7</v>
      </c>
      <c r="AO1476" s="14" t="e">
        <f>VLOOKUP(PaquetesTramos_estados_1[[#This Row],[tienda_stock]],#REF!,2,0)</f>
        <v>#REF!</v>
      </c>
      <c r="AP1476" s="18"/>
      <c r="AQ1476" s="19" t="str">
        <f>IF(PaquetesTramos_estados_1[[#This Row],[estado_paquete]]="Empaquetado","listo",PaquetesTramos_estados_1[[#This Row],[pagado]]+(PaquetesTramos_estados_1[[#This Row],[Lead Time]]-1))</f>
        <v>listo</v>
      </c>
      <c r="AR1476" s="16" t="str">
        <f ca="1">IF(PaquetesTramos_estados_1[[#This Row],[estado_paquete]]="empaquetado","listo",TEXT((DAY(TODAY())-DAY(PaquetesTramos_estados_1[[#This Row],[pagado]])),"dd")&amp;" Dias")</f>
        <v>listo</v>
      </c>
      <c r="AS1476" s="14" t="str">
        <f ca="1">IF(PaquetesTramos_estados_1[[#This Row],[estado_paquete]]="Empaquetado","listo",IF(NOW()&lt;PaquetesTramos_estados_1[[#This Row],[TimeLimite]],"Dentro de Tiempo","Fuera de Tiempo"))</f>
        <v>listo</v>
      </c>
      <c r="AT1476" s="19" t="str">
        <f t="shared" si="23"/>
        <v>18:38</v>
      </c>
    </row>
    <row r="1477" spans="1:46" x14ac:dyDescent="0.25">
      <c r="A1477" s="14" t="s">
        <v>4792</v>
      </c>
      <c r="B1477" s="14" t="s">
        <v>292</v>
      </c>
      <c r="C1477" s="14" t="s">
        <v>63</v>
      </c>
      <c r="D1477" s="14" t="s">
        <v>64</v>
      </c>
      <c r="E1477" s="14" t="s">
        <v>65</v>
      </c>
      <c r="F1477" s="14" t="s">
        <v>66</v>
      </c>
      <c r="G1477" s="14" t="s">
        <v>35</v>
      </c>
      <c r="H1477" s="14" t="s">
        <v>288</v>
      </c>
      <c r="I1477" s="14" t="s">
        <v>288</v>
      </c>
      <c r="J1477" s="15">
        <v>45443</v>
      </c>
      <c r="K1477" s="14" t="s">
        <v>4793</v>
      </c>
      <c r="L1477" s="16">
        <v>45439.804699074077</v>
      </c>
      <c r="M1477" s="16">
        <v>45440.172847222224</v>
      </c>
      <c r="N1477" s="16"/>
      <c r="O1477" s="14" t="s">
        <v>288</v>
      </c>
      <c r="P1477" s="14" t="s">
        <v>288</v>
      </c>
      <c r="Q1477" s="14" t="s">
        <v>288</v>
      </c>
      <c r="R1477" s="14" t="s">
        <v>288</v>
      </c>
      <c r="S1477" s="14" t="s">
        <v>288</v>
      </c>
      <c r="T1477" s="14" t="s">
        <v>292</v>
      </c>
      <c r="U1477" s="14" t="s">
        <v>5</v>
      </c>
      <c r="V1477" s="14" t="s">
        <v>6</v>
      </c>
      <c r="W1477" s="14" t="s">
        <v>63</v>
      </c>
      <c r="X1477" s="14" t="s">
        <v>64</v>
      </c>
      <c r="Y1477" s="14" t="s">
        <v>65</v>
      </c>
      <c r="Z1477" s="14" t="s">
        <v>66</v>
      </c>
      <c r="AA1477" s="14" t="s">
        <v>7</v>
      </c>
      <c r="AB1477" s="14" t="s">
        <v>4794</v>
      </c>
      <c r="AC1477" s="14" t="s">
        <v>8</v>
      </c>
      <c r="AD1477" s="14" t="s">
        <v>9</v>
      </c>
      <c r="AE1477" s="14" t="s">
        <v>63</v>
      </c>
      <c r="AF1477" s="14" t="s">
        <v>290</v>
      </c>
      <c r="AG1477" s="14" t="s">
        <v>291</v>
      </c>
      <c r="AH1477" s="14" t="s">
        <v>4795</v>
      </c>
      <c r="AI1477">
        <v>32987180</v>
      </c>
      <c r="AJ1477" s="16">
        <v>45439.804699074077</v>
      </c>
      <c r="AK1477">
        <v>1</v>
      </c>
      <c r="AL1477">
        <v>215.93</v>
      </c>
      <c r="AM1477">
        <v>38.869999999999997</v>
      </c>
      <c r="AN1477">
        <v>254.8</v>
      </c>
      <c r="AO1477" s="14" t="e">
        <f>VLOOKUP(PaquetesTramos_estados_1[[#This Row],[tienda_stock]],#REF!,2,0)</f>
        <v>#REF!</v>
      </c>
      <c r="AP1477" s="18"/>
      <c r="AQ1477" s="19" t="str">
        <f>IF(PaquetesTramos_estados_1[[#This Row],[estado_paquete]]="Empaquetado","listo",PaquetesTramos_estados_1[[#This Row],[pagado]]+(PaquetesTramos_estados_1[[#This Row],[Lead Time]]-1))</f>
        <v>listo</v>
      </c>
      <c r="AR1477" s="16" t="str">
        <f ca="1">IF(PaquetesTramos_estados_1[[#This Row],[estado_paquete]]="empaquetado","listo",TEXT((DAY(TODAY())-DAY(PaquetesTramos_estados_1[[#This Row],[pagado]])),"dd")&amp;" Dias")</f>
        <v>listo</v>
      </c>
      <c r="AS1477" s="14" t="str">
        <f ca="1">IF(PaquetesTramos_estados_1[[#This Row],[estado_paquete]]="Empaquetado","listo",IF(NOW()&lt;PaquetesTramos_estados_1[[#This Row],[TimeLimite]],"Dentro de Tiempo","Fuera de Tiempo"))</f>
        <v>listo</v>
      </c>
      <c r="AT1477" s="19" t="str">
        <f t="shared" si="23"/>
        <v>19:18</v>
      </c>
    </row>
    <row r="1478" spans="1:46" x14ac:dyDescent="0.25">
      <c r="A1478" s="14" t="s">
        <v>4796</v>
      </c>
      <c r="B1478" s="14" t="s">
        <v>17</v>
      </c>
      <c r="C1478" s="14" t="s">
        <v>288</v>
      </c>
      <c r="D1478" s="14" t="s">
        <v>64</v>
      </c>
      <c r="E1478" s="14" t="s">
        <v>65</v>
      </c>
      <c r="F1478" s="14" t="s">
        <v>66</v>
      </c>
      <c r="G1478" s="14" t="s">
        <v>30</v>
      </c>
      <c r="H1478" s="14" t="s">
        <v>288</v>
      </c>
      <c r="I1478" s="14" t="s">
        <v>288</v>
      </c>
      <c r="J1478" s="15">
        <v>45442</v>
      </c>
      <c r="K1478" s="14" t="s">
        <v>4797</v>
      </c>
      <c r="L1478" s="16">
        <v>45439.83384259259</v>
      </c>
      <c r="M1478" s="16"/>
      <c r="N1478" s="16"/>
      <c r="O1478" s="14" t="s">
        <v>288</v>
      </c>
      <c r="P1478" s="14" t="s">
        <v>288</v>
      </c>
      <c r="Q1478" s="14" t="s">
        <v>288</v>
      </c>
      <c r="R1478" s="14" t="s">
        <v>288</v>
      </c>
      <c r="S1478" s="14" t="s">
        <v>288</v>
      </c>
      <c r="T1478" s="14" t="s">
        <v>17</v>
      </c>
      <c r="U1478" s="14" t="s">
        <v>5</v>
      </c>
      <c r="V1478" s="14" t="s">
        <v>87</v>
      </c>
      <c r="W1478" s="14" t="s">
        <v>288</v>
      </c>
      <c r="X1478" s="14" t="s">
        <v>288</v>
      </c>
      <c r="Y1478" s="14" t="s">
        <v>288</v>
      </c>
      <c r="Z1478" s="14" t="s">
        <v>288</v>
      </c>
      <c r="AA1478" s="14" t="s">
        <v>7</v>
      </c>
      <c r="AB1478" s="14" t="s">
        <v>4798</v>
      </c>
      <c r="AC1478" s="14" t="s">
        <v>8</v>
      </c>
      <c r="AD1478" s="14" t="s">
        <v>32</v>
      </c>
      <c r="AE1478" s="14" t="s">
        <v>5</v>
      </c>
      <c r="AF1478" s="14" t="s">
        <v>290</v>
      </c>
      <c r="AG1478" s="14" t="s">
        <v>291</v>
      </c>
      <c r="AH1478" s="14" t="s">
        <v>4799</v>
      </c>
      <c r="AI1478">
        <v>32732020</v>
      </c>
      <c r="AJ1478" s="16">
        <v>45439.83384259259</v>
      </c>
      <c r="AK1478">
        <v>1</v>
      </c>
      <c r="AL1478">
        <v>160.85</v>
      </c>
      <c r="AM1478">
        <v>28.95</v>
      </c>
      <c r="AN1478">
        <v>189.8</v>
      </c>
      <c r="AO1478" s="14" t="e">
        <f>VLOOKUP(PaquetesTramos_estados_1[[#This Row],[tienda_stock]],#REF!,2,0)</f>
        <v>#REF!</v>
      </c>
      <c r="AP1478" s="18"/>
      <c r="AQ1478" s="19">
        <f>IF(PaquetesTramos_estados_1[[#This Row],[estado_paquete]]="Empaquetado","listo",PaquetesTramos_estados_1[[#This Row],[pagado]]+(PaquetesTramos_estados_1[[#This Row],[Lead Time]]-1))</f>
        <v>45438.83384259259</v>
      </c>
      <c r="AR1478" s="16" t="e">
        <f ca="1">IF(PaquetesTramos_estados_1[[#This Row],[estado_paquete]]="empaquetado","listo",TEXT((DAY(TODAY())-DAY(PaquetesTramos_estados_1[[#This Row],[pagado]])),"dd")&amp;" Dias")</f>
        <v>#VALUE!</v>
      </c>
      <c r="AS14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78" s="19" t="str">
        <f t="shared" si="23"/>
        <v>20:00</v>
      </c>
    </row>
    <row r="1479" spans="1:46" x14ac:dyDescent="0.25">
      <c r="A1479" s="14" t="s">
        <v>4800</v>
      </c>
      <c r="B1479" s="14" t="s">
        <v>17</v>
      </c>
      <c r="C1479" s="14" t="s">
        <v>288</v>
      </c>
      <c r="D1479" s="14" t="s">
        <v>29</v>
      </c>
      <c r="E1479" s="14" t="s">
        <v>236</v>
      </c>
      <c r="F1479" s="14" t="s">
        <v>235</v>
      </c>
      <c r="G1479" s="14" t="s">
        <v>30</v>
      </c>
      <c r="H1479" s="14" t="s">
        <v>288</v>
      </c>
      <c r="I1479" s="14" t="s">
        <v>288</v>
      </c>
      <c r="J1479" s="15">
        <v>45442</v>
      </c>
      <c r="K1479" s="14" t="s">
        <v>4801</v>
      </c>
      <c r="L1479" s="16">
        <v>45439.864270833335</v>
      </c>
      <c r="M1479" s="16"/>
      <c r="N1479" s="16"/>
      <c r="O1479" s="14" t="s">
        <v>288</v>
      </c>
      <c r="P1479" s="14" t="s">
        <v>288</v>
      </c>
      <c r="Q1479" s="14" t="s">
        <v>288</v>
      </c>
      <c r="R1479" s="14" t="s">
        <v>288</v>
      </c>
      <c r="S1479" s="14" t="s">
        <v>288</v>
      </c>
      <c r="T1479" s="14" t="s">
        <v>17</v>
      </c>
      <c r="U1479" s="14" t="s">
        <v>0</v>
      </c>
      <c r="V1479" s="14" t="s">
        <v>87</v>
      </c>
      <c r="W1479" s="14" t="s">
        <v>288</v>
      </c>
      <c r="X1479" s="14" t="s">
        <v>288</v>
      </c>
      <c r="Y1479" s="14" t="s">
        <v>288</v>
      </c>
      <c r="Z1479" s="14" t="s">
        <v>288</v>
      </c>
      <c r="AA1479" s="14" t="s">
        <v>7</v>
      </c>
      <c r="AB1479" s="14" t="s">
        <v>4802</v>
      </c>
      <c r="AC1479" s="14" t="s">
        <v>8</v>
      </c>
      <c r="AD1479" s="14" t="s">
        <v>32</v>
      </c>
      <c r="AE1479" s="14" t="s">
        <v>5</v>
      </c>
      <c r="AF1479" s="14" t="s">
        <v>290</v>
      </c>
      <c r="AG1479" s="14" t="s">
        <v>291</v>
      </c>
      <c r="AH1479" s="14" t="s">
        <v>4803</v>
      </c>
      <c r="AI1479">
        <v>43257210</v>
      </c>
      <c r="AJ1479" s="16">
        <v>45439.864270833335</v>
      </c>
      <c r="AK1479">
        <v>1</v>
      </c>
      <c r="AL1479">
        <v>227.88</v>
      </c>
      <c r="AM1479">
        <v>41.02</v>
      </c>
      <c r="AN1479">
        <v>268.89999999999998</v>
      </c>
      <c r="AO1479" s="14" t="e">
        <f>VLOOKUP(PaquetesTramos_estados_1[[#This Row],[tienda_stock]],#REF!,2,0)</f>
        <v>#REF!</v>
      </c>
      <c r="AP1479" s="18"/>
      <c r="AQ1479" s="19">
        <f>IF(PaquetesTramos_estados_1[[#This Row],[estado_paquete]]="Empaquetado","listo",PaquetesTramos_estados_1[[#This Row],[pagado]]+(PaquetesTramos_estados_1[[#This Row],[Lead Time]]-1))</f>
        <v>45438.864270833335</v>
      </c>
      <c r="AR1479" s="16" t="e">
        <f ca="1">IF(PaquetesTramos_estados_1[[#This Row],[estado_paquete]]="empaquetado","listo",TEXT((DAY(TODAY())-DAY(PaquetesTramos_estados_1[[#This Row],[pagado]])),"dd")&amp;" Dias")</f>
        <v>#VALUE!</v>
      </c>
      <c r="AS14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79" s="19" t="str">
        <f t="shared" si="23"/>
        <v>20:44</v>
      </c>
    </row>
    <row r="1480" spans="1:46" x14ac:dyDescent="0.25">
      <c r="A1480" s="14" t="s">
        <v>5458</v>
      </c>
      <c r="B1480" s="14" t="s">
        <v>17</v>
      </c>
      <c r="C1480" s="14" t="s">
        <v>39</v>
      </c>
      <c r="D1480" s="14" t="s">
        <v>40</v>
      </c>
      <c r="E1480" s="14" t="s">
        <v>40</v>
      </c>
      <c r="F1480" s="14" t="s">
        <v>40</v>
      </c>
      <c r="G1480" s="14" t="s">
        <v>35</v>
      </c>
      <c r="H1480" s="14" t="s">
        <v>288</v>
      </c>
      <c r="I1480" s="14" t="s">
        <v>288</v>
      </c>
      <c r="J1480" s="15">
        <v>45444</v>
      </c>
      <c r="K1480" s="14" t="s">
        <v>1094</v>
      </c>
      <c r="L1480" s="16">
        <v>45439.748229166667</v>
      </c>
      <c r="M1480" s="16"/>
      <c r="N1480" s="16"/>
      <c r="O1480" s="14" t="s">
        <v>288</v>
      </c>
      <c r="P1480" s="14" t="s">
        <v>288</v>
      </c>
      <c r="Q1480" s="14" t="s">
        <v>288</v>
      </c>
      <c r="R1480" s="14" t="s">
        <v>288</v>
      </c>
      <c r="S1480" s="14" t="s">
        <v>288</v>
      </c>
      <c r="T1480" s="14" t="s">
        <v>17</v>
      </c>
      <c r="U1480" s="14" t="s">
        <v>18</v>
      </c>
      <c r="V1480" s="14" t="s">
        <v>6</v>
      </c>
      <c r="W1480" s="14" t="s">
        <v>39</v>
      </c>
      <c r="X1480" s="14" t="s">
        <v>40</v>
      </c>
      <c r="Y1480" s="14" t="s">
        <v>40</v>
      </c>
      <c r="Z1480" s="14" t="s">
        <v>40</v>
      </c>
      <c r="AA1480" s="14" t="s">
        <v>7</v>
      </c>
      <c r="AB1480" s="14" t="s">
        <v>1095</v>
      </c>
      <c r="AC1480" s="14" t="s">
        <v>8</v>
      </c>
      <c r="AD1480" s="14" t="s">
        <v>10</v>
      </c>
      <c r="AE1480" s="14" t="s">
        <v>39</v>
      </c>
      <c r="AF1480" s="14" t="s">
        <v>290</v>
      </c>
      <c r="AG1480" s="14" t="s">
        <v>291</v>
      </c>
      <c r="AH1480" s="14" t="s">
        <v>1096</v>
      </c>
      <c r="AI1480">
        <v>40462256</v>
      </c>
      <c r="AJ1480" s="16">
        <v>45439.748229166667</v>
      </c>
      <c r="AK1480">
        <v>1</v>
      </c>
      <c r="AL1480">
        <v>98.47</v>
      </c>
      <c r="AM1480">
        <v>17.73</v>
      </c>
      <c r="AN1480">
        <v>116.2</v>
      </c>
      <c r="AO1480" s="14" t="e">
        <f>VLOOKUP(PaquetesTramos_estados_1[[#This Row],[tienda_stock]],#REF!,2,0)</f>
        <v>#REF!</v>
      </c>
      <c r="AP1480" s="18"/>
      <c r="AQ1480" s="19">
        <f>IF(PaquetesTramos_estados_1[[#This Row],[estado_paquete]]="Empaquetado","listo",PaquetesTramos_estados_1[[#This Row],[pagado]]+(PaquetesTramos_estados_1[[#This Row],[Lead Time]]-1))</f>
        <v>45438.748229166667</v>
      </c>
      <c r="AR1480" s="16" t="e">
        <f ca="1">IF(PaquetesTramos_estados_1[[#This Row],[estado_paquete]]="empaquetado","listo",TEXT((DAY(TODAY())-DAY(PaquetesTramos_estados_1[[#This Row],[pagado]])),"dd")&amp;" Dias")</f>
        <v>#VALUE!</v>
      </c>
      <c r="AS148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0" s="19" t="str">
        <f t="shared" si="23"/>
        <v>17:57</v>
      </c>
    </row>
    <row r="1481" spans="1:46" x14ac:dyDescent="0.25">
      <c r="A1481" s="14" t="s">
        <v>5468</v>
      </c>
      <c r="B1481" s="14" t="s">
        <v>17</v>
      </c>
      <c r="C1481" s="14" t="s">
        <v>124</v>
      </c>
      <c r="D1481" s="14" t="s">
        <v>125</v>
      </c>
      <c r="E1481" s="14" t="s">
        <v>125</v>
      </c>
      <c r="F1481" s="14" t="s">
        <v>125</v>
      </c>
      <c r="G1481" s="14" t="s">
        <v>35</v>
      </c>
      <c r="H1481" s="14" t="s">
        <v>288</v>
      </c>
      <c r="I1481" s="14" t="s">
        <v>288</v>
      </c>
      <c r="J1481" s="15">
        <v>45444</v>
      </c>
      <c r="K1481" s="14" t="s">
        <v>5351</v>
      </c>
      <c r="L1481" s="16">
        <v>45439.636550925927</v>
      </c>
      <c r="M1481" s="16"/>
      <c r="N1481" s="16"/>
      <c r="O1481" s="14" t="s">
        <v>288</v>
      </c>
      <c r="P1481" s="14" t="s">
        <v>288</v>
      </c>
      <c r="Q1481" s="14" t="s">
        <v>288</v>
      </c>
      <c r="R1481" s="14" t="s">
        <v>288</v>
      </c>
      <c r="S1481" s="14" t="s">
        <v>288</v>
      </c>
      <c r="T1481" s="14" t="s">
        <v>17</v>
      </c>
      <c r="U1481" s="14" t="s">
        <v>18</v>
      </c>
      <c r="V1481" s="14" t="s">
        <v>6</v>
      </c>
      <c r="W1481" s="14" t="s">
        <v>124</v>
      </c>
      <c r="X1481" s="14" t="s">
        <v>125</v>
      </c>
      <c r="Y1481" s="14" t="s">
        <v>125</v>
      </c>
      <c r="Z1481" s="14" t="s">
        <v>125</v>
      </c>
      <c r="AA1481" s="14" t="s">
        <v>7</v>
      </c>
      <c r="AB1481" s="14" t="s">
        <v>5352</v>
      </c>
      <c r="AC1481" s="14" t="s">
        <v>8</v>
      </c>
      <c r="AD1481" s="14" t="s">
        <v>10</v>
      </c>
      <c r="AE1481" s="14" t="s">
        <v>124</v>
      </c>
      <c r="AF1481" s="14" t="s">
        <v>290</v>
      </c>
      <c r="AG1481" s="14" t="s">
        <v>291</v>
      </c>
      <c r="AH1481" s="14" t="s">
        <v>5353</v>
      </c>
      <c r="AI1481">
        <v>77038737</v>
      </c>
      <c r="AJ1481" s="16">
        <v>45439.636550925927</v>
      </c>
      <c r="AK1481">
        <v>1</v>
      </c>
      <c r="AL1481">
        <v>260.08</v>
      </c>
      <c r="AM1481">
        <v>46.82</v>
      </c>
      <c r="AN1481">
        <v>306.89999999999998</v>
      </c>
      <c r="AO1481" s="14" t="e">
        <f>VLOOKUP(PaquetesTramos_estados_1[[#This Row],[tienda_stock]],#REF!,2,0)</f>
        <v>#REF!</v>
      </c>
      <c r="AP1481" s="18"/>
      <c r="AQ1481" s="19">
        <f>IF(PaquetesTramos_estados_1[[#This Row],[estado_paquete]]="Empaquetado","listo",PaquetesTramos_estados_1[[#This Row],[pagado]]+(PaquetesTramos_estados_1[[#This Row],[Lead Time]]-1))</f>
        <v>45438.636550925927</v>
      </c>
      <c r="AR1481" s="16" t="e">
        <f ca="1">IF(PaquetesTramos_estados_1[[#This Row],[estado_paquete]]="empaquetado","listo",TEXT((DAY(TODAY())-DAY(PaquetesTramos_estados_1[[#This Row],[pagado]])),"dd")&amp;" Dias")</f>
        <v>#VALUE!</v>
      </c>
      <c r="AS14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1" s="19" t="str">
        <f t="shared" si="23"/>
        <v>15:16</v>
      </c>
    </row>
    <row r="1482" spans="1:46" x14ac:dyDescent="0.25">
      <c r="A1482" s="14" t="s">
        <v>4804</v>
      </c>
      <c r="B1482" s="14" t="s">
        <v>17</v>
      </c>
      <c r="C1482" s="14" t="s">
        <v>288</v>
      </c>
      <c r="D1482" s="14" t="s">
        <v>179</v>
      </c>
      <c r="E1482" s="14" t="s">
        <v>179</v>
      </c>
      <c r="F1482" s="14" t="s">
        <v>1583</v>
      </c>
      <c r="G1482" s="14" t="s">
        <v>30</v>
      </c>
      <c r="H1482" s="14" t="s">
        <v>288</v>
      </c>
      <c r="I1482" s="14" t="s">
        <v>288</v>
      </c>
      <c r="J1482" s="15">
        <v>45442</v>
      </c>
      <c r="K1482" s="14" t="s">
        <v>1405</v>
      </c>
      <c r="L1482" s="16">
        <v>45438.641736111109</v>
      </c>
      <c r="M1482" s="16"/>
      <c r="N1482" s="16"/>
      <c r="O1482" s="14" t="s">
        <v>288</v>
      </c>
      <c r="P1482" s="14" t="s">
        <v>288</v>
      </c>
      <c r="Q1482" s="14" t="s">
        <v>288</v>
      </c>
      <c r="R1482" s="14" t="s">
        <v>288</v>
      </c>
      <c r="S1482" s="14" t="s">
        <v>288</v>
      </c>
      <c r="T1482" s="14" t="s">
        <v>17</v>
      </c>
      <c r="U1482" s="14" t="s">
        <v>18</v>
      </c>
      <c r="V1482" s="14" t="s">
        <v>87</v>
      </c>
      <c r="W1482" s="14" t="s">
        <v>288</v>
      </c>
      <c r="X1482" s="14" t="s">
        <v>288</v>
      </c>
      <c r="Y1482" s="14" t="s">
        <v>288</v>
      </c>
      <c r="Z1482" s="14" t="s">
        <v>288</v>
      </c>
      <c r="AA1482" s="14" t="s">
        <v>56</v>
      </c>
      <c r="AB1482" s="14" t="s">
        <v>1406</v>
      </c>
      <c r="AC1482" s="14" t="s">
        <v>8</v>
      </c>
      <c r="AD1482" s="14" t="s">
        <v>32</v>
      </c>
      <c r="AE1482" s="14" t="s">
        <v>5</v>
      </c>
      <c r="AF1482" s="14" t="s">
        <v>290</v>
      </c>
      <c r="AG1482" s="14" t="s">
        <v>291</v>
      </c>
      <c r="AH1482" s="14" t="s">
        <v>1407</v>
      </c>
      <c r="AI1482">
        <v>71871056</v>
      </c>
      <c r="AJ1482" s="16">
        <v>45438.641736111109</v>
      </c>
      <c r="AK1482">
        <v>4</v>
      </c>
      <c r="AL1482">
        <v>509.58</v>
      </c>
      <c r="AM1482">
        <v>91.72</v>
      </c>
      <c r="AN1482">
        <v>601.29999999999995</v>
      </c>
      <c r="AO1482" s="14" t="e">
        <f>VLOOKUP(PaquetesTramos_estados_1[[#This Row],[tienda_stock]],#REF!,2,0)</f>
        <v>#REF!</v>
      </c>
      <c r="AP1482" s="18"/>
      <c r="AQ1482" s="19">
        <f>IF(PaquetesTramos_estados_1[[#This Row],[estado_paquete]]="Empaquetado","listo",PaquetesTramos_estados_1[[#This Row],[pagado]]+(PaquetesTramos_estados_1[[#This Row],[Lead Time]]-1))</f>
        <v>45437.641736111109</v>
      </c>
      <c r="AR1482" s="16" t="e">
        <f ca="1">IF(PaquetesTramos_estados_1[[#This Row],[estado_paquete]]="empaquetado","listo",TEXT((DAY(TODAY())-DAY(PaquetesTramos_estados_1[[#This Row],[pagado]])),"dd")&amp;" Dias")</f>
        <v>#VALUE!</v>
      </c>
      <c r="AS14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2" s="19" t="str">
        <f t="shared" si="23"/>
        <v>15:24</v>
      </c>
    </row>
    <row r="1483" spans="1:46" x14ac:dyDescent="0.25">
      <c r="A1483" s="14" t="s">
        <v>5469</v>
      </c>
      <c r="B1483" s="14" t="s">
        <v>17</v>
      </c>
      <c r="C1483" s="14" t="s">
        <v>43</v>
      </c>
      <c r="D1483" s="14" t="s">
        <v>1</v>
      </c>
      <c r="E1483" s="14" t="s">
        <v>137</v>
      </c>
      <c r="F1483" s="14" t="s">
        <v>138</v>
      </c>
      <c r="G1483" s="14" t="s">
        <v>35</v>
      </c>
      <c r="H1483" s="14" t="s">
        <v>288</v>
      </c>
      <c r="I1483" s="14" t="s">
        <v>288</v>
      </c>
      <c r="J1483" s="15">
        <v>45441</v>
      </c>
      <c r="K1483" s="14" t="s">
        <v>5181</v>
      </c>
      <c r="L1483" s="16">
        <v>45438.934976851851</v>
      </c>
      <c r="M1483" s="16"/>
      <c r="N1483" s="16"/>
      <c r="O1483" s="14" t="s">
        <v>288</v>
      </c>
      <c r="P1483" s="14" t="s">
        <v>288</v>
      </c>
      <c r="Q1483" s="14" t="s">
        <v>288</v>
      </c>
      <c r="R1483" s="14" t="s">
        <v>288</v>
      </c>
      <c r="S1483" s="14" t="s">
        <v>288</v>
      </c>
      <c r="T1483" s="14" t="s">
        <v>17</v>
      </c>
      <c r="U1483" s="14" t="s">
        <v>18</v>
      </c>
      <c r="V1483" s="14" t="s">
        <v>6</v>
      </c>
      <c r="W1483" s="14" t="s">
        <v>43</v>
      </c>
      <c r="X1483" s="14" t="s">
        <v>1</v>
      </c>
      <c r="Y1483" s="14" t="s">
        <v>137</v>
      </c>
      <c r="Z1483" s="14" t="s">
        <v>138</v>
      </c>
      <c r="AA1483" s="14" t="s">
        <v>7</v>
      </c>
      <c r="AB1483" s="14" t="s">
        <v>5182</v>
      </c>
      <c r="AC1483" s="14" t="s">
        <v>8</v>
      </c>
      <c r="AD1483" s="14" t="s">
        <v>93</v>
      </c>
      <c r="AE1483" s="14" t="s">
        <v>5</v>
      </c>
      <c r="AF1483" s="14" t="s">
        <v>290</v>
      </c>
      <c r="AG1483" s="14" t="s">
        <v>291</v>
      </c>
      <c r="AH1483" s="14" t="s">
        <v>5183</v>
      </c>
      <c r="AI1483">
        <v>72271850</v>
      </c>
      <c r="AJ1483" s="16">
        <v>45438.934976851851</v>
      </c>
      <c r="AK1483">
        <v>1</v>
      </c>
      <c r="AL1483">
        <v>130.76</v>
      </c>
      <c r="AM1483">
        <v>23.54</v>
      </c>
      <c r="AN1483">
        <v>154.30000000000001</v>
      </c>
      <c r="AO1483" s="14" t="e">
        <f>VLOOKUP(PaquetesTramos_estados_1[[#This Row],[tienda_stock]],#REF!,2,0)</f>
        <v>#REF!</v>
      </c>
      <c r="AP1483" s="18"/>
      <c r="AQ1483" s="19">
        <f>IF(PaquetesTramos_estados_1[[#This Row],[estado_paquete]]="Empaquetado","listo",PaquetesTramos_estados_1[[#This Row],[pagado]]+(PaquetesTramos_estados_1[[#This Row],[Lead Time]]-1))</f>
        <v>45437.934976851851</v>
      </c>
      <c r="AR1483" s="16" t="e">
        <f ca="1">IF(PaquetesTramos_estados_1[[#This Row],[estado_paquete]]="empaquetado","listo",TEXT((DAY(TODAY())-DAY(PaquetesTramos_estados_1[[#This Row],[pagado]])),"dd")&amp;" Dias")</f>
        <v>#VALUE!</v>
      </c>
      <c r="AS148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3" s="19" t="str">
        <f t="shared" si="23"/>
        <v>22:26</v>
      </c>
    </row>
    <row r="1484" spans="1:46" x14ac:dyDescent="0.25">
      <c r="A1484" s="14" t="s">
        <v>5471</v>
      </c>
      <c r="B1484" s="14" t="s">
        <v>17</v>
      </c>
      <c r="C1484" s="14" t="s">
        <v>161</v>
      </c>
      <c r="D1484" s="14" t="s">
        <v>1</v>
      </c>
      <c r="E1484" s="14" t="s">
        <v>1</v>
      </c>
      <c r="F1484" s="14" t="s">
        <v>1</v>
      </c>
      <c r="G1484" s="14" t="s">
        <v>332</v>
      </c>
      <c r="H1484" s="14" t="s">
        <v>288</v>
      </c>
      <c r="I1484" s="14" t="s">
        <v>288</v>
      </c>
      <c r="J1484" s="15">
        <v>45439</v>
      </c>
      <c r="K1484" s="14" t="s">
        <v>2578</v>
      </c>
      <c r="L1484" s="16">
        <v>45438.867905092593</v>
      </c>
      <c r="M1484" s="16"/>
      <c r="N1484" s="16"/>
      <c r="O1484" s="14" t="s">
        <v>288</v>
      </c>
      <c r="P1484" s="14" t="s">
        <v>288</v>
      </c>
      <c r="Q1484" s="14" t="s">
        <v>288</v>
      </c>
      <c r="R1484" s="14" t="s">
        <v>288</v>
      </c>
      <c r="S1484" s="14" t="s">
        <v>288</v>
      </c>
      <c r="T1484" s="14" t="s">
        <v>17</v>
      </c>
      <c r="U1484" s="14" t="s">
        <v>18</v>
      </c>
      <c r="V1484" s="14" t="s">
        <v>6</v>
      </c>
      <c r="W1484" s="14" t="s">
        <v>161</v>
      </c>
      <c r="X1484" s="14" t="s">
        <v>1</v>
      </c>
      <c r="Y1484" s="14" t="s">
        <v>1</v>
      </c>
      <c r="Z1484" s="14" t="s">
        <v>1</v>
      </c>
      <c r="AA1484" s="14" t="s">
        <v>7</v>
      </c>
      <c r="AB1484" s="14" t="s">
        <v>2579</v>
      </c>
      <c r="AC1484" s="14" t="s">
        <v>8</v>
      </c>
      <c r="AD1484" s="14" t="s">
        <v>9</v>
      </c>
      <c r="AE1484" s="14" t="s">
        <v>161</v>
      </c>
      <c r="AF1484" s="14" t="s">
        <v>290</v>
      </c>
      <c r="AG1484" s="14" t="s">
        <v>291</v>
      </c>
      <c r="AH1484" s="14" t="s">
        <v>2580</v>
      </c>
      <c r="AI1484">
        <v>44862537</v>
      </c>
      <c r="AJ1484" s="16">
        <v>45438.867905092593</v>
      </c>
      <c r="AK1484">
        <v>1</v>
      </c>
      <c r="AL1484">
        <v>153.63999999999999</v>
      </c>
      <c r="AM1484">
        <v>27.66</v>
      </c>
      <c r="AN1484">
        <v>181.3</v>
      </c>
      <c r="AO1484" s="14" t="e">
        <f>VLOOKUP(PaquetesTramos_estados_1[[#This Row],[tienda_stock]],#REF!,2,0)</f>
        <v>#REF!</v>
      </c>
      <c r="AP1484" s="18"/>
      <c r="AQ1484" s="19">
        <f>IF(PaquetesTramos_estados_1[[#This Row],[estado_paquete]]="Empaquetado","listo",PaquetesTramos_estados_1[[#This Row],[pagado]]+(PaquetesTramos_estados_1[[#This Row],[Lead Time]]-1))</f>
        <v>45437.867905092593</v>
      </c>
      <c r="AR1484" s="16" t="e">
        <f ca="1">IF(PaquetesTramos_estados_1[[#This Row],[estado_paquete]]="empaquetado","listo",TEXT((DAY(TODAY())-DAY(PaquetesTramos_estados_1[[#This Row],[pagado]])),"dd")&amp;" Dias")</f>
        <v>#VALUE!</v>
      </c>
      <c r="AS148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4" s="19" t="str">
        <f t="shared" si="23"/>
        <v>20:49</v>
      </c>
    </row>
    <row r="1485" spans="1:46" x14ac:dyDescent="0.25">
      <c r="A1485" s="14" t="s">
        <v>4862</v>
      </c>
      <c r="B1485" s="14" t="s">
        <v>17</v>
      </c>
      <c r="C1485" s="14" t="s">
        <v>101</v>
      </c>
      <c r="D1485" s="14" t="s">
        <v>102</v>
      </c>
      <c r="E1485" s="14" t="s">
        <v>103</v>
      </c>
      <c r="F1485" s="14" t="s">
        <v>102</v>
      </c>
      <c r="G1485" s="14" t="s">
        <v>35</v>
      </c>
      <c r="H1485" s="14" t="s">
        <v>288</v>
      </c>
      <c r="I1485" s="14" t="s">
        <v>288</v>
      </c>
      <c r="J1485" s="15">
        <v>45442</v>
      </c>
      <c r="K1485" s="14" t="s">
        <v>3791</v>
      </c>
      <c r="L1485" s="16">
        <v>45439.51295138889</v>
      </c>
      <c r="M1485" s="16"/>
      <c r="N1485" s="16"/>
      <c r="O1485" s="14" t="s">
        <v>288</v>
      </c>
      <c r="P1485" s="14" t="s">
        <v>288</v>
      </c>
      <c r="Q1485" s="14" t="s">
        <v>288</v>
      </c>
      <c r="R1485" s="14" t="s">
        <v>288</v>
      </c>
      <c r="S1485" s="14" t="s">
        <v>288</v>
      </c>
      <c r="T1485" s="14" t="s">
        <v>17</v>
      </c>
      <c r="U1485" s="14" t="s">
        <v>75</v>
      </c>
      <c r="V1485" s="14" t="s">
        <v>6</v>
      </c>
      <c r="W1485" s="14" t="s">
        <v>101</v>
      </c>
      <c r="X1485" s="14" t="s">
        <v>102</v>
      </c>
      <c r="Y1485" s="14" t="s">
        <v>103</v>
      </c>
      <c r="Z1485" s="14" t="s">
        <v>102</v>
      </c>
      <c r="AA1485" s="14" t="s">
        <v>56</v>
      </c>
      <c r="AB1485" s="14" t="s">
        <v>3432</v>
      </c>
      <c r="AC1485" s="14" t="s">
        <v>8</v>
      </c>
      <c r="AD1485" s="14" t="s">
        <v>10</v>
      </c>
      <c r="AE1485" s="14" t="s">
        <v>5</v>
      </c>
      <c r="AF1485" s="14" t="s">
        <v>290</v>
      </c>
      <c r="AG1485" s="14" t="s">
        <v>291</v>
      </c>
      <c r="AH1485" s="14" t="s">
        <v>2136</v>
      </c>
      <c r="AI1485">
        <v>42812491</v>
      </c>
      <c r="AJ1485" s="16">
        <v>45439.51295138889</v>
      </c>
      <c r="AK1485">
        <v>3</v>
      </c>
      <c r="AL1485">
        <v>67.540000000000006</v>
      </c>
      <c r="AM1485">
        <v>12.16</v>
      </c>
      <c r="AN1485">
        <v>79.7</v>
      </c>
      <c r="AO1485" s="14" t="e">
        <f>VLOOKUP(PaquetesTramos_estados_1[[#This Row],[tienda_stock]],#REF!,2,0)</f>
        <v>#REF!</v>
      </c>
      <c r="AP1485" s="18"/>
      <c r="AQ1485" s="19">
        <f>IF(PaquetesTramos_estados_1[[#This Row],[estado_paquete]]="Empaquetado","listo",PaquetesTramos_estados_1[[#This Row],[pagado]]+(PaquetesTramos_estados_1[[#This Row],[Lead Time]]-1))</f>
        <v>45438.51295138889</v>
      </c>
      <c r="AR1485" s="16" t="e">
        <f ca="1">IF(PaquetesTramos_estados_1[[#This Row],[estado_paquete]]="empaquetado","listo",TEXT((DAY(TODAY())-DAY(PaquetesTramos_estados_1[[#This Row],[pagado]])),"dd")&amp;" Dias")</f>
        <v>#VALUE!</v>
      </c>
      <c r="AS14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5" s="19" t="str">
        <f t="shared" si="23"/>
        <v>12:18</v>
      </c>
    </row>
    <row r="1486" spans="1:46" x14ac:dyDescent="0.25">
      <c r="A1486" s="14" t="s">
        <v>5444</v>
      </c>
      <c r="B1486" s="14" t="s">
        <v>292</v>
      </c>
      <c r="C1486" s="14" t="s">
        <v>126</v>
      </c>
      <c r="D1486" s="14" t="s">
        <v>91</v>
      </c>
      <c r="E1486" s="14" t="s">
        <v>91</v>
      </c>
      <c r="F1486" s="14" t="s">
        <v>91</v>
      </c>
      <c r="G1486" s="14" t="s">
        <v>35</v>
      </c>
      <c r="H1486" s="14" t="s">
        <v>288</v>
      </c>
      <c r="I1486" s="14" t="s">
        <v>288</v>
      </c>
      <c r="J1486" s="15">
        <v>45444</v>
      </c>
      <c r="K1486" s="14" t="s">
        <v>2205</v>
      </c>
      <c r="L1486" s="16">
        <v>45439.367962962962</v>
      </c>
      <c r="M1486" s="16">
        <v>45439.438159722224</v>
      </c>
      <c r="N1486" s="16"/>
      <c r="O1486" s="14" t="s">
        <v>288</v>
      </c>
      <c r="P1486" s="14" t="s">
        <v>288</v>
      </c>
      <c r="Q1486" s="14" t="s">
        <v>288</v>
      </c>
      <c r="R1486" s="14" t="s">
        <v>288</v>
      </c>
      <c r="S1486" s="14" t="s">
        <v>288</v>
      </c>
      <c r="T1486" s="14" t="s">
        <v>292</v>
      </c>
      <c r="U1486" s="14" t="s">
        <v>141</v>
      </c>
      <c r="V1486" s="14" t="s">
        <v>6</v>
      </c>
      <c r="W1486" s="14" t="s">
        <v>126</v>
      </c>
      <c r="X1486" s="14" t="s">
        <v>91</v>
      </c>
      <c r="Y1486" s="14" t="s">
        <v>91</v>
      </c>
      <c r="Z1486" s="14" t="s">
        <v>91</v>
      </c>
      <c r="AA1486" s="14" t="s">
        <v>7</v>
      </c>
      <c r="AB1486" s="14" t="s">
        <v>2206</v>
      </c>
      <c r="AC1486" s="14" t="s">
        <v>8</v>
      </c>
      <c r="AD1486" s="14" t="s">
        <v>32</v>
      </c>
      <c r="AE1486" s="14" t="s">
        <v>5</v>
      </c>
      <c r="AF1486" s="14" t="s">
        <v>290</v>
      </c>
      <c r="AG1486" s="14" t="s">
        <v>291</v>
      </c>
      <c r="AH1486" s="14" t="s">
        <v>2207</v>
      </c>
      <c r="AI1486">
        <v>45519192</v>
      </c>
      <c r="AJ1486" s="16">
        <v>45439.367962962962</v>
      </c>
      <c r="AK1486">
        <v>3</v>
      </c>
      <c r="AL1486">
        <v>152.03</v>
      </c>
      <c r="AM1486">
        <v>27.37</v>
      </c>
      <c r="AN1486">
        <v>179.4</v>
      </c>
      <c r="AO1486" s="14" t="e">
        <f>VLOOKUP(PaquetesTramos_estados_1[[#This Row],[tienda_stock]],#REF!,2,0)</f>
        <v>#REF!</v>
      </c>
      <c r="AP1486" s="18"/>
      <c r="AQ1486" s="19" t="str">
        <f>IF(PaquetesTramos_estados_1[[#This Row],[estado_paquete]]="Empaquetado","listo",PaquetesTramos_estados_1[[#This Row],[pagado]]+(PaquetesTramos_estados_1[[#This Row],[Lead Time]]-1))</f>
        <v>listo</v>
      </c>
      <c r="AR1486" s="16" t="str">
        <f ca="1">IF(PaquetesTramos_estados_1[[#This Row],[estado_paquete]]="empaquetado","listo",TEXT((DAY(TODAY())-DAY(PaquetesTramos_estados_1[[#This Row],[pagado]])),"dd")&amp;" Dias")</f>
        <v>listo</v>
      </c>
      <c r="AS1486" s="14" t="str">
        <f ca="1">IF(PaquetesTramos_estados_1[[#This Row],[estado_paquete]]="Empaquetado","listo",IF(NOW()&lt;PaquetesTramos_estados_1[[#This Row],[TimeLimite]],"Dentro de Tiempo","Fuera de Tiempo"))</f>
        <v>listo</v>
      </c>
      <c r="AT1486" s="19" t="str">
        <f t="shared" si="23"/>
        <v>08:49</v>
      </c>
    </row>
    <row r="1487" spans="1:46" x14ac:dyDescent="0.25">
      <c r="A1487" s="14" t="s">
        <v>4874</v>
      </c>
      <c r="B1487" s="14" t="s">
        <v>17</v>
      </c>
      <c r="C1487" s="14" t="s">
        <v>139</v>
      </c>
      <c r="D1487" s="14" t="s">
        <v>29</v>
      </c>
      <c r="E1487" s="14" t="s">
        <v>140</v>
      </c>
      <c r="F1487" s="14" t="s">
        <v>140</v>
      </c>
      <c r="G1487" s="14" t="s">
        <v>35</v>
      </c>
      <c r="H1487" s="14" t="s">
        <v>288</v>
      </c>
      <c r="I1487" s="14" t="s">
        <v>288</v>
      </c>
      <c r="J1487" s="15">
        <v>45444</v>
      </c>
      <c r="K1487" s="14" t="s">
        <v>734</v>
      </c>
      <c r="L1487" s="16">
        <v>45439.835231481484</v>
      </c>
      <c r="M1487" s="16"/>
      <c r="N1487" s="16"/>
      <c r="O1487" s="14" t="s">
        <v>288</v>
      </c>
      <c r="P1487" s="14" t="s">
        <v>288</v>
      </c>
      <c r="Q1487" s="14" t="s">
        <v>288</v>
      </c>
      <c r="R1487" s="14" t="s">
        <v>288</v>
      </c>
      <c r="S1487" s="14" t="s">
        <v>288</v>
      </c>
      <c r="T1487" s="14" t="s">
        <v>17</v>
      </c>
      <c r="U1487" s="14" t="s">
        <v>18</v>
      </c>
      <c r="V1487" s="14" t="s">
        <v>6</v>
      </c>
      <c r="W1487" s="14" t="s">
        <v>139</v>
      </c>
      <c r="X1487" s="14" t="s">
        <v>29</v>
      </c>
      <c r="Y1487" s="14" t="s">
        <v>140</v>
      </c>
      <c r="Z1487" s="14" t="s">
        <v>140</v>
      </c>
      <c r="AA1487" s="14" t="s">
        <v>56</v>
      </c>
      <c r="AB1487" s="14" t="s">
        <v>735</v>
      </c>
      <c r="AC1487" s="14" t="s">
        <v>8</v>
      </c>
      <c r="AD1487" s="14" t="s">
        <v>10</v>
      </c>
      <c r="AE1487" s="14" t="s">
        <v>139</v>
      </c>
      <c r="AF1487" s="14" t="s">
        <v>290</v>
      </c>
      <c r="AG1487" s="14" t="s">
        <v>291</v>
      </c>
      <c r="AH1487" s="14" t="s">
        <v>736</v>
      </c>
      <c r="AI1487">
        <v>42050412</v>
      </c>
      <c r="AJ1487" s="16">
        <v>45439.835231481484</v>
      </c>
      <c r="AK1487">
        <v>3</v>
      </c>
      <c r="AL1487">
        <v>456.94</v>
      </c>
      <c r="AM1487">
        <v>82.26</v>
      </c>
      <c r="AN1487">
        <v>539.20000000000005</v>
      </c>
      <c r="AO1487" s="14" t="e">
        <f>VLOOKUP(PaquetesTramos_estados_1[[#This Row],[tienda_stock]],#REF!,2,0)</f>
        <v>#REF!</v>
      </c>
      <c r="AP1487" s="18"/>
      <c r="AQ1487" s="19">
        <f>IF(PaquetesTramos_estados_1[[#This Row],[estado_paquete]]="Empaquetado","listo",PaquetesTramos_estados_1[[#This Row],[pagado]]+(PaquetesTramos_estados_1[[#This Row],[Lead Time]]-1))</f>
        <v>45438.835231481484</v>
      </c>
      <c r="AR1487" s="16" t="e">
        <f ca="1">IF(PaquetesTramos_estados_1[[#This Row],[estado_paquete]]="empaquetado","listo",TEXT((DAY(TODAY())-DAY(PaquetesTramos_estados_1[[#This Row],[pagado]])),"dd")&amp;" Dias")</f>
        <v>#VALUE!</v>
      </c>
      <c r="AS14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7" s="19" t="str">
        <f t="shared" si="23"/>
        <v>20:02</v>
      </c>
    </row>
    <row r="1488" spans="1:46" x14ac:dyDescent="0.25">
      <c r="A1488" s="14" t="s">
        <v>4879</v>
      </c>
      <c r="B1488" s="14" t="s">
        <v>292</v>
      </c>
      <c r="C1488" s="14" t="s">
        <v>95</v>
      </c>
      <c r="D1488" s="14" t="s">
        <v>96</v>
      </c>
      <c r="E1488" s="14" t="s">
        <v>97</v>
      </c>
      <c r="F1488" s="14" t="s">
        <v>98</v>
      </c>
      <c r="G1488" s="14" t="s">
        <v>35</v>
      </c>
      <c r="H1488" s="14" t="s">
        <v>288</v>
      </c>
      <c r="I1488" s="14" t="s">
        <v>288</v>
      </c>
      <c r="J1488" s="15">
        <v>45446</v>
      </c>
      <c r="K1488" s="14" t="s">
        <v>1187</v>
      </c>
      <c r="L1488" s="16">
        <v>45439.567048611112</v>
      </c>
      <c r="M1488" s="16">
        <v>45439.840798611112</v>
      </c>
      <c r="N1488" s="16"/>
      <c r="O1488" s="14" t="s">
        <v>288</v>
      </c>
      <c r="P1488" s="14" t="s">
        <v>288</v>
      </c>
      <c r="Q1488" s="14" t="s">
        <v>288</v>
      </c>
      <c r="R1488" s="14" t="s">
        <v>288</v>
      </c>
      <c r="S1488" s="14" t="s">
        <v>288</v>
      </c>
      <c r="T1488" s="14" t="s">
        <v>292</v>
      </c>
      <c r="U1488" s="14" t="s">
        <v>24</v>
      </c>
      <c r="V1488" s="14" t="s">
        <v>6</v>
      </c>
      <c r="W1488" s="14" t="s">
        <v>95</v>
      </c>
      <c r="X1488" s="14" t="s">
        <v>96</v>
      </c>
      <c r="Y1488" s="14" t="s">
        <v>97</v>
      </c>
      <c r="Z1488" s="14" t="s">
        <v>98</v>
      </c>
      <c r="AA1488" s="14" t="s">
        <v>7</v>
      </c>
      <c r="AB1488" s="14" t="s">
        <v>1184</v>
      </c>
      <c r="AC1488" s="14" t="s">
        <v>8</v>
      </c>
      <c r="AD1488" s="14" t="s">
        <v>27</v>
      </c>
      <c r="AE1488" s="14" t="s">
        <v>5</v>
      </c>
      <c r="AF1488" s="14" t="s">
        <v>290</v>
      </c>
      <c r="AG1488" s="14" t="s">
        <v>291</v>
      </c>
      <c r="AH1488" s="14" t="s">
        <v>1185</v>
      </c>
      <c r="AI1488">
        <v>73094802</v>
      </c>
      <c r="AJ1488" s="16">
        <v>45439.567048611112</v>
      </c>
      <c r="AK1488">
        <v>4</v>
      </c>
      <c r="AL1488">
        <v>252.78</v>
      </c>
      <c r="AM1488">
        <v>45.52</v>
      </c>
      <c r="AN1488">
        <v>298.3</v>
      </c>
      <c r="AO1488" s="14" t="e">
        <f>VLOOKUP(PaquetesTramos_estados_1[[#This Row],[tienda_stock]],#REF!,2,0)</f>
        <v>#REF!</v>
      </c>
      <c r="AP1488" s="18"/>
      <c r="AQ1488" s="19" t="str">
        <f>IF(PaquetesTramos_estados_1[[#This Row],[estado_paquete]]="Empaquetado","listo",PaquetesTramos_estados_1[[#This Row],[pagado]]+(PaquetesTramos_estados_1[[#This Row],[Lead Time]]-1))</f>
        <v>listo</v>
      </c>
      <c r="AR1488" s="16" t="str">
        <f ca="1">IF(PaquetesTramos_estados_1[[#This Row],[estado_paquete]]="empaquetado","listo",TEXT((DAY(TODAY())-DAY(PaquetesTramos_estados_1[[#This Row],[pagado]])),"dd")&amp;" Dias")</f>
        <v>listo</v>
      </c>
      <c r="AS1488" s="14" t="str">
        <f ca="1">IF(PaquetesTramos_estados_1[[#This Row],[estado_paquete]]="Empaquetado","listo",IF(NOW()&lt;PaquetesTramos_estados_1[[#This Row],[TimeLimite]],"Dentro de Tiempo","Fuera de Tiempo"))</f>
        <v>listo</v>
      </c>
      <c r="AT1488" s="19" t="str">
        <f t="shared" si="23"/>
        <v>13:36</v>
      </c>
    </row>
    <row r="1489" spans="1:46" x14ac:dyDescent="0.25">
      <c r="A1489" s="14" t="s">
        <v>5460</v>
      </c>
      <c r="B1489" s="14" t="s">
        <v>17</v>
      </c>
      <c r="C1489" s="14" t="s">
        <v>288</v>
      </c>
      <c r="D1489" s="14" t="s">
        <v>1</v>
      </c>
      <c r="E1489" s="14" t="s">
        <v>228</v>
      </c>
      <c r="F1489" s="14" t="s">
        <v>5085</v>
      </c>
      <c r="G1489" s="14" t="s">
        <v>30</v>
      </c>
      <c r="H1489" s="14" t="s">
        <v>288</v>
      </c>
      <c r="I1489" s="14" t="s">
        <v>288</v>
      </c>
      <c r="J1489" s="15">
        <v>45441</v>
      </c>
      <c r="K1489" s="14" t="s">
        <v>5081</v>
      </c>
      <c r="L1489" s="16">
        <v>45439.844328703701</v>
      </c>
      <c r="M1489" s="16"/>
      <c r="N1489" s="16"/>
      <c r="O1489" s="14" t="s">
        <v>288</v>
      </c>
      <c r="P1489" s="14" t="s">
        <v>288</v>
      </c>
      <c r="Q1489" s="14" t="s">
        <v>288</v>
      </c>
      <c r="R1489" s="14" t="s">
        <v>288</v>
      </c>
      <c r="S1489" s="14" t="s">
        <v>288</v>
      </c>
      <c r="T1489" s="14" t="s">
        <v>17</v>
      </c>
      <c r="U1489" s="14" t="s">
        <v>92</v>
      </c>
      <c r="V1489" s="14" t="s">
        <v>87</v>
      </c>
      <c r="W1489" s="14" t="s">
        <v>288</v>
      </c>
      <c r="X1489" s="14" t="s">
        <v>288</v>
      </c>
      <c r="Y1489" s="14" t="s">
        <v>288</v>
      </c>
      <c r="Z1489" s="14" t="s">
        <v>288</v>
      </c>
      <c r="AA1489" s="14" t="s">
        <v>56</v>
      </c>
      <c r="AB1489" s="14" t="s">
        <v>5082</v>
      </c>
      <c r="AC1489" s="14" t="s">
        <v>8</v>
      </c>
      <c r="AD1489" s="14" t="s">
        <v>32</v>
      </c>
      <c r="AE1489" s="14" t="s">
        <v>5</v>
      </c>
      <c r="AF1489" s="14" t="s">
        <v>290</v>
      </c>
      <c r="AG1489" s="14" t="s">
        <v>291</v>
      </c>
      <c r="AH1489" s="14" t="s">
        <v>5083</v>
      </c>
      <c r="AI1489">
        <v>80465391</v>
      </c>
      <c r="AJ1489" s="16">
        <v>45439.844328703701</v>
      </c>
      <c r="AK1489">
        <v>4</v>
      </c>
      <c r="AL1489">
        <v>169.91</v>
      </c>
      <c r="AM1489">
        <v>30.59</v>
      </c>
      <c r="AN1489">
        <v>200.5</v>
      </c>
      <c r="AO1489" s="14" t="e">
        <f>VLOOKUP(PaquetesTramos_estados_1[[#This Row],[tienda_stock]],#REF!,2,0)</f>
        <v>#REF!</v>
      </c>
      <c r="AP1489" s="18"/>
      <c r="AQ1489" s="19">
        <f>IF(PaquetesTramos_estados_1[[#This Row],[estado_paquete]]="Empaquetado","listo",PaquetesTramos_estados_1[[#This Row],[pagado]]+(PaquetesTramos_estados_1[[#This Row],[Lead Time]]-1))</f>
        <v>45438.844328703701</v>
      </c>
      <c r="AR1489" s="16" t="e">
        <f ca="1">IF(PaquetesTramos_estados_1[[#This Row],[estado_paquete]]="empaquetado","listo",TEXT((DAY(TODAY())-DAY(PaquetesTramos_estados_1[[#This Row],[pagado]])),"dd")&amp;" Dias")</f>
        <v>#VALUE!</v>
      </c>
      <c r="AS148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89" s="19" t="str">
        <f t="shared" si="23"/>
        <v>20:15</v>
      </c>
    </row>
    <row r="1490" spans="1:46" x14ac:dyDescent="0.25">
      <c r="A1490" s="14" t="s">
        <v>5478</v>
      </c>
      <c r="B1490" s="14" t="s">
        <v>17</v>
      </c>
      <c r="C1490" s="14" t="s">
        <v>101</v>
      </c>
      <c r="D1490" s="14" t="s">
        <v>102</v>
      </c>
      <c r="E1490" s="14" t="s">
        <v>103</v>
      </c>
      <c r="F1490" s="14" t="s">
        <v>102</v>
      </c>
      <c r="G1490" s="14" t="s">
        <v>35</v>
      </c>
      <c r="H1490" s="14" t="s">
        <v>288</v>
      </c>
      <c r="I1490" s="14" t="s">
        <v>288</v>
      </c>
      <c r="J1490" s="15">
        <v>45442</v>
      </c>
      <c r="K1490" s="14" t="s">
        <v>4603</v>
      </c>
      <c r="L1490" s="16">
        <v>45439.650648148148</v>
      </c>
      <c r="M1490" s="16"/>
      <c r="N1490" s="16"/>
      <c r="O1490" s="14" t="s">
        <v>288</v>
      </c>
      <c r="P1490" s="14" t="s">
        <v>288</v>
      </c>
      <c r="Q1490" s="14" t="s">
        <v>288</v>
      </c>
      <c r="R1490" s="14" t="s">
        <v>288</v>
      </c>
      <c r="S1490" s="14" t="s">
        <v>288</v>
      </c>
      <c r="T1490" s="14" t="s">
        <v>17</v>
      </c>
      <c r="U1490" s="14" t="s">
        <v>18</v>
      </c>
      <c r="V1490" s="14" t="s">
        <v>6</v>
      </c>
      <c r="W1490" s="14" t="s">
        <v>101</v>
      </c>
      <c r="X1490" s="14" t="s">
        <v>102</v>
      </c>
      <c r="Y1490" s="14" t="s">
        <v>103</v>
      </c>
      <c r="Z1490" s="14" t="s">
        <v>102</v>
      </c>
      <c r="AA1490" s="14" t="s">
        <v>7</v>
      </c>
      <c r="AB1490" s="14" t="s">
        <v>4604</v>
      </c>
      <c r="AC1490" s="14" t="s">
        <v>8</v>
      </c>
      <c r="AD1490" s="14" t="s">
        <v>10</v>
      </c>
      <c r="AE1490" s="14" t="s">
        <v>101</v>
      </c>
      <c r="AF1490" s="14" t="s">
        <v>290</v>
      </c>
      <c r="AG1490" s="14" t="s">
        <v>291</v>
      </c>
      <c r="AH1490" s="14" t="s">
        <v>4605</v>
      </c>
      <c r="AI1490">
        <v>75443397</v>
      </c>
      <c r="AJ1490" s="16">
        <v>45439.650648148148</v>
      </c>
      <c r="AK1490">
        <v>1</v>
      </c>
      <c r="AL1490">
        <v>227.79</v>
      </c>
      <c r="AM1490">
        <v>41.01</v>
      </c>
      <c r="AN1490">
        <v>268.8</v>
      </c>
      <c r="AO1490" s="14" t="e">
        <f>VLOOKUP(PaquetesTramos_estados_1[[#This Row],[tienda_stock]],#REF!,2,0)</f>
        <v>#REF!</v>
      </c>
      <c r="AP1490" s="18"/>
      <c r="AQ1490" s="19">
        <f>IF(PaquetesTramos_estados_1[[#This Row],[estado_paquete]]="Empaquetado","listo",PaquetesTramos_estados_1[[#This Row],[pagado]]+(PaquetesTramos_estados_1[[#This Row],[Lead Time]]-1))</f>
        <v>45438.650648148148</v>
      </c>
      <c r="AR1490" s="16" t="e">
        <f ca="1">IF(PaquetesTramos_estados_1[[#This Row],[estado_paquete]]="empaquetado","listo",TEXT((DAY(TODAY())-DAY(PaquetesTramos_estados_1[[#This Row],[pagado]])),"dd")&amp;" Dias")</f>
        <v>#VALUE!</v>
      </c>
      <c r="AS14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0" s="19" t="str">
        <f t="shared" si="23"/>
        <v>15:36</v>
      </c>
    </row>
    <row r="1491" spans="1:46" x14ac:dyDescent="0.25">
      <c r="A1491" s="14" t="s">
        <v>5484</v>
      </c>
      <c r="B1491" s="14" t="s">
        <v>17</v>
      </c>
      <c r="C1491" s="14" t="s">
        <v>67</v>
      </c>
      <c r="D1491" s="14" t="s">
        <v>64</v>
      </c>
      <c r="E1491" s="14" t="s">
        <v>65</v>
      </c>
      <c r="F1491" s="14" t="s">
        <v>66</v>
      </c>
      <c r="G1491" s="14" t="s">
        <v>35</v>
      </c>
      <c r="H1491" s="14" t="s">
        <v>288</v>
      </c>
      <c r="I1491" s="14" t="s">
        <v>288</v>
      </c>
      <c r="J1491" s="15">
        <v>45443</v>
      </c>
      <c r="K1491" s="14" t="s">
        <v>1240</v>
      </c>
      <c r="L1491" s="16">
        <v>45439.602013888885</v>
      </c>
      <c r="M1491" s="16"/>
      <c r="N1491" s="16"/>
      <c r="O1491" s="14" t="s">
        <v>288</v>
      </c>
      <c r="P1491" s="14" t="s">
        <v>288</v>
      </c>
      <c r="Q1491" s="14" t="s">
        <v>288</v>
      </c>
      <c r="R1491" s="14" t="s">
        <v>288</v>
      </c>
      <c r="S1491" s="14" t="s">
        <v>288</v>
      </c>
      <c r="T1491" s="14" t="s">
        <v>17</v>
      </c>
      <c r="U1491" s="14" t="s">
        <v>18</v>
      </c>
      <c r="V1491" s="14" t="s">
        <v>6</v>
      </c>
      <c r="W1491" s="14" t="s">
        <v>67</v>
      </c>
      <c r="X1491" s="14" t="s">
        <v>64</v>
      </c>
      <c r="Y1491" s="14" t="s">
        <v>65</v>
      </c>
      <c r="Z1491" s="14" t="s">
        <v>66</v>
      </c>
      <c r="AA1491" s="14" t="s">
        <v>7</v>
      </c>
      <c r="AB1491" s="14" t="s">
        <v>1241</v>
      </c>
      <c r="AC1491" s="14" t="s">
        <v>8</v>
      </c>
      <c r="AD1491" s="14" t="s">
        <v>10</v>
      </c>
      <c r="AE1491" s="14" t="s">
        <v>67</v>
      </c>
      <c r="AF1491" s="14" t="s">
        <v>290</v>
      </c>
      <c r="AG1491" s="14" t="s">
        <v>291</v>
      </c>
      <c r="AH1491" s="14" t="s">
        <v>1242</v>
      </c>
      <c r="AI1491">
        <v>32981716</v>
      </c>
      <c r="AJ1491" s="16">
        <v>45439.602013888885</v>
      </c>
      <c r="AK1491">
        <v>1</v>
      </c>
      <c r="AL1491">
        <v>187.46</v>
      </c>
      <c r="AM1491">
        <v>33.74</v>
      </c>
      <c r="AN1491">
        <v>221.2</v>
      </c>
      <c r="AO1491" s="14" t="e">
        <f>VLOOKUP(PaquetesTramos_estados_1[[#This Row],[tienda_stock]],#REF!,2,0)</f>
        <v>#REF!</v>
      </c>
      <c r="AP1491" s="18"/>
      <c r="AQ1491" s="19">
        <f>IF(PaquetesTramos_estados_1[[#This Row],[estado_paquete]]="Empaquetado","listo",PaquetesTramos_estados_1[[#This Row],[pagado]]+(PaquetesTramos_estados_1[[#This Row],[Lead Time]]-1))</f>
        <v>45438.602013888885</v>
      </c>
      <c r="AR1491" s="16" t="e">
        <f ca="1">IF(PaquetesTramos_estados_1[[#This Row],[estado_paquete]]="empaquetado","listo",TEXT((DAY(TODAY())-DAY(PaquetesTramos_estados_1[[#This Row],[pagado]])),"dd")&amp;" Dias")</f>
        <v>#VALUE!</v>
      </c>
      <c r="AS14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1" s="19" t="str">
        <f t="shared" si="23"/>
        <v>14:26</v>
      </c>
    </row>
    <row r="1492" spans="1:46" x14ac:dyDescent="0.25">
      <c r="A1492" s="14" t="s">
        <v>4807</v>
      </c>
      <c r="B1492" s="14" t="s">
        <v>17</v>
      </c>
      <c r="C1492" s="14" t="s">
        <v>288</v>
      </c>
      <c r="D1492" s="14" t="s">
        <v>81</v>
      </c>
      <c r="E1492" s="14" t="s">
        <v>223</v>
      </c>
      <c r="F1492" s="14" t="s">
        <v>223</v>
      </c>
      <c r="G1492" s="14" t="s">
        <v>30</v>
      </c>
      <c r="H1492" s="14" t="s">
        <v>288</v>
      </c>
      <c r="I1492" s="14" t="s">
        <v>288</v>
      </c>
      <c r="J1492" s="15">
        <v>45442</v>
      </c>
      <c r="K1492" s="14" t="s">
        <v>3892</v>
      </c>
      <c r="L1492" s="16">
        <v>45439.505844907406</v>
      </c>
      <c r="M1492" s="16"/>
      <c r="N1492" s="16"/>
      <c r="O1492" s="14" t="s">
        <v>288</v>
      </c>
      <c r="P1492" s="14" t="s">
        <v>288</v>
      </c>
      <c r="Q1492" s="14" t="s">
        <v>288</v>
      </c>
      <c r="R1492" s="14" t="s">
        <v>288</v>
      </c>
      <c r="S1492" s="14" t="s">
        <v>288</v>
      </c>
      <c r="T1492" s="14" t="s">
        <v>17</v>
      </c>
      <c r="U1492" s="14" t="s">
        <v>18</v>
      </c>
      <c r="V1492" s="14" t="s">
        <v>87</v>
      </c>
      <c r="W1492" s="14" t="s">
        <v>288</v>
      </c>
      <c r="X1492" s="14" t="s">
        <v>288</v>
      </c>
      <c r="Y1492" s="14" t="s">
        <v>288</v>
      </c>
      <c r="Z1492" s="14" t="s">
        <v>288</v>
      </c>
      <c r="AA1492" s="14" t="s">
        <v>56</v>
      </c>
      <c r="AB1492" s="14" t="s">
        <v>3893</v>
      </c>
      <c r="AC1492" s="14" t="s">
        <v>8</v>
      </c>
      <c r="AD1492" s="14" t="s">
        <v>32</v>
      </c>
      <c r="AE1492" s="14" t="s">
        <v>5</v>
      </c>
      <c r="AF1492" s="14" t="s">
        <v>290</v>
      </c>
      <c r="AG1492" s="14" t="s">
        <v>291</v>
      </c>
      <c r="AH1492" s="14" t="s">
        <v>3894</v>
      </c>
      <c r="AI1492">
        <v>19333492</v>
      </c>
      <c r="AJ1492" s="16">
        <v>45439.505844907406</v>
      </c>
      <c r="AK1492">
        <v>3</v>
      </c>
      <c r="AL1492">
        <v>136.61000000000001</v>
      </c>
      <c r="AM1492">
        <v>24.59</v>
      </c>
      <c r="AN1492">
        <v>161.19999999999999</v>
      </c>
      <c r="AO1492" s="14" t="e">
        <f>VLOOKUP(PaquetesTramos_estados_1[[#This Row],[tienda_stock]],#REF!,2,0)</f>
        <v>#REF!</v>
      </c>
      <c r="AP1492" s="18"/>
      <c r="AQ1492" s="19">
        <f>IF(PaquetesTramos_estados_1[[#This Row],[estado_paquete]]="Empaquetado","listo",PaquetesTramos_estados_1[[#This Row],[pagado]]+(PaquetesTramos_estados_1[[#This Row],[Lead Time]]-1))</f>
        <v>45438.505844907406</v>
      </c>
      <c r="AR1492" s="16" t="e">
        <f ca="1">IF(PaquetesTramos_estados_1[[#This Row],[estado_paquete]]="empaquetado","listo",TEXT((DAY(TODAY())-DAY(PaquetesTramos_estados_1[[#This Row],[pagado]])),"dd")&amp;" Dias")</f>
        <v>#VALUE!</v>
      </c>
      <c r="AS149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2" s="19" t="str">
        <f t="shared" si="23"/>
        <v>12:08</v>
      </c>
    </row>
    <row r="1493" spans="1:46" x14ac:dyDescent="0.25">
      <c r="A1493" s="14" t="s">
        <v>4889</v>
      </c>
      <c r="B1493" s="14" t="s">
        <v>17</v>
      </c>
      <c r="C1493" s="14" t="s">
        <v>63</v>
      </c>
      <c r="D1493" s="14" t="s">
        <v>64</v>
      </c>
      <c r="E1493" s="14" t="s">
        <v>65</v>
      </c>
      <c r="F1493" s="14" t="s">
        <v>66</v>
      </c>
      <c r="G1493" s="14" t="s">
        <v>35</v>
      </c>
      <c r="H1493" s="14" t="s">
        <v>288</v>
      </c>
      <c r="I1493" s="14" t="s">
        <v>288</v>
      </c>
      <c r="J1493" s="15">
        <v>45444</v>
      </c>
      <c r="K1493" s="14" t="s">
        <v>3077</v>
      </c>
      <c r="L1493" s="16">
        <v>45440.33929398148</v>
      </c>
      <c r="M1493" s="16"/>
      <c r="N1493" s="16"/>
      <c r="O1493" s="14" t="s">
        <v>288</v>
      </c>
      <c r="P1493" s="14" t="s">
        <v>288</v>
      </c>
      <c r="Q1493" s="14" t="s">
        <v>288</v>
      </c>
      <c r="R1493" s="14" t="s">
        <v>288</v>
      </c>
      <c r="S1493" s="14" t="s">
        <v>288</v>
      </c>
      <c r="T1493" s="14" t="s">
        <v>17</v>
      </c>
      <c r="U1493" s="14" t="s">
        <v>18</v>
      </c>
      <c r="V1493" s="14" t="s">
        <v>6</v>
      </c>
      <c r="W1493" s="14" t="s">
        <v>63</v>
      </c>
      <c r="X1493" s="14" t="s">
        <v>64</v>
      </c>
      <c r="Y1493" s="14" t="s">
        <v>65</v>
      </c>
      <c r="Z1493" s="14" t="s">
        <v>66</v>
      </c>
      <c r="AA1493" s="14" t="s">
        <v>7</v>
      </c>
      <c r="AB1493" s="14" t="s">
        <v>3078</v>
      </c>
      <c r="AC1493" s="14" t="s">
        <v>8</v>
      </c>
      <c r="AD1493" s="14" t="s">
        <v>32</v>
      </c>
      <c r="AE1493" s="14" t="s">
        <v>5</v>
      </c>
      <c r="AF1493" s="14" t="s">
        <v>290</v>
      </c>
      <c r="AG1493" s="14" t="s">
        <v>291</v>
      </c>
      <c r="AH1493" s="14" t="s">
        <v>3079</v>
      </c>
      <c r="AI1493">
        <v>32983925</v>
      </c>
      <c r="AJ1493" s="16">
        <v>45440.33929398148</v>
      </c>
      <c r="AK1493">
        <v>1</v>
      </c>
      <c r="AL1493">
        <v>158.30000000000001</v>
      </c>
      <c r="AM1493">
        <v>28.5</v>
      </c>
      <c r="AN1493">
        <v>186.8</v>
      </c>
      <c r="AO1493" s="14" t="e">
        <f>VLOOKUP(PaquetesTramos_estados_1[[#This Row],[tienda_stock]],#REF!,2,0)</f>
        <v>#REF!</v>
      </c>
      <c r="AP1493" s="18"/>
      <c r="AQ1493" s="19">
        <f>IF(PaquetesTramos_estados_1[[#This Row],[estado_paquete]]="Empaquetado","listo",PaquetesTramos_estados_1[[#This Row],[pagado]]+(PaquetesTramos_estados_1[[#This Row],[Lead Time]]-1))</f>
        <v>45439.33929398148</v>
      </c>
      <c r="AR1493" s="16" t="e">
        <f ca="1">IF(PaquetesTramos_estados_1[[#This Row],[estado_paquete]]="empaquetado","listo",TEXT((DAY(TODAY())-DAY(PaquetesTramos_estados_1[[#This Row],[pagado]])),"dd")&amp;" Dias")</f>
        <v>#VALUE!</v>
      </c>
      <c r="AS14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3" s="19" t="str">
        <f t="shared" si="23"/>
        <v>08:08</v>
      </c>
    </row>
    <row r="1494" spans="1:46" x14ac:dyDescent="0.25">
      <c r="A1494" s="14" t="s">
        <v>4885</v>
      </c>
      <c r="B1494" s="14" t="s">
        <v>17</v>
      </c>
      <c r="C1494" s="14" t="s">
        <v>145</v>
      </c>
      <c r="D1494" s="14" t="s">
        <v>1</v>
      </c>
      <c r="E1494" s="14" t="s">
        <v>1</v>
      </c>
      <c r="F1494" s="14" t="s">
        <v>121</v>
      </c>
      <c r="G1494" s="14" t="s">
        <v>332</v>
      </c>
      <c r="H1494" s="14" t="s">
        <v>288</v>
      </c>
      <c r="I1494" s="14" t="s">
        <v>288</v>
      </c>
      <c r="J1494" s="15">
        <v>45441</v>
      </c>
      <c r="K1494" s="14" t="s">
        <v>3962</v>
      </c>
      <c r="L1494" s="16">
        <v>45439.905787037038</v>
      </c>
      <c r="M1494" s="16"/>
      <c r="N1494" s="16"/>
      <c r="O1494" s="14" t="s">
        <v>288</v>
      </c>
      <c r="P1494" s="14" t="s">
        <v>288</v>
      </c>
      <c r="Q1494" s="14" t="s">
        <v>288</v>
      </c>
      <c r="R1494" s="14" t="s">
        <v>288</v>
      </c>
      <c r="S1494" s="14" t="s">
        <v>288</v>
      </c>
      <c r="T1494" s="14" t="s">
        <v>17</v>
      </c>
      <c r="U1494" s="14" t="s">
        <v>162</v>
      </c>
      <c r="V1494" s="14" t="s">
        <v>6</v>
      </c>
      <c r="W1494" s="14" t="s">
        <v>145</v>
      </c>
      <c r="X1494" s="14" t="s">
        <v>1</v>
      </c>
      <c r="Y1494" s="14" t="s">
        <v>1</v>
      </c>
      <c r="Z1494" s="14" t="s">
        <v>121</v>
      </c>
      <c r="AA1494" s="14" t="s">
        <v>7</v>
      </c>
      <c r="AB1494" s="14" t="s">
        <v>3963</v>
      </c>
      <c r="AC1494" s="14" t="s">
        <v>8</v>
      </c>
      <c r="AD1494" s="14" t="s">
        <v>32</v>
      </c>
      <c r="AE1494" s="14" t="s">
        <v>5</v>
      </c>
      <c r="AF1494" s="14" t="s">
        <v>290</v>
      </c>
      <c r="AG1494" s="14" t="s">
        <v>291</v>
      </c>
      <c r="AH1494" s="14" t="s">
        <v>3964</v>
      </c>
      <c r="AI1494">
        <v>6879852</v>
      </c>
      <c r="AJ1494" s="16">
        <v>45439.905787037038</v>
      </c>
      <c r="AK1494">
        <v>3</v>
      </c>
      <c r="AL1494">
        <v>89.32</v>
      </c>
      <c r="AM1494">
        <v>16.079999999999998</v>
      </c>
      <c r="AN1494">
        <v>105.4</v>
      </c>
      <c r="AO1494" s="14" t="e">
        <f>VLOOKUP(PaquetesTramos_estados_1[[#This Row],[tienda_stock]],#REF!,2,0)</f>
        <v>#REF!</v>
      </c>
      <c r="AP1494" s="18"/>
      <c r="AQ1494" s="19">
        <f>IF(PaquetesTramos_estados_1[[#This Row],[estado_paquete]]="Empaquetado","listo",PaquetesTramos_estados_1[[#This Row],[pagado]]+(PaquetesTramos_estados_1[[#This Row],[Lead Time]]-1))</f>
        <v>45438.905787037038</v>
      </c>
      <c r="AR1494" s="16" t="e">
        <f ca="1">IF(PaquetesTramos_estados_1[[#This Row],[estado_paquete]]="empaquetado","listo",TEXT((DAY(TODAY())-DAY(PaquetesTramos_estados_1[[#This Row],[pagado]])),"dd")&amp;" Dias")</f>
        <v>#VALUE!</v>
      </c>
      <c r="AS14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4" s="19" t="str">
        <f t="shared" si="23"/>
        <v>21:44</v>
      </c>
    </row>
    <row r="1495" spans="1:46" x14ac:dyDescent="0.25">
      <c r="A1495" s="14" t="s">
        <v>4808</v>
      </c>
      <c r="B1495" s="14" t="s">
        <v>17</v>
      </c>
      <c r="C1495" s="14" t="s">
        <v>154</v>
      </c>
      <c r="D1495" s="14" t="s">
        <v>91</v>
      </c>
      <c r="E1495" s="14" t="s">
        <v>91</v>
      </c>
      <c r="F1495" s="14" t="s">
        <v>91</v>
      </c>
      <c r="G1495" s="14" t="s">
        <v>35</v>
      </c>
      <c r="H1495" s="14" t="s">
        <v>288</v>
      </c>
      <c r="I1495" s="14" t="s">
        <v>288</v>
      </c>
      <c r="J1495" s="15">
        <v>45443</v>
      </c>
      <c r="K1495" s="14" t="s">
        <v>4809</v>
      </c>
      <c r="L1495" s="16">
        <v>45439.706886574073</v>
      </c>
      <c r="M1495" s="16"/>
      <c r="N1495" s="16"/>
      <c r="O1495" s="14" t="s">
        <v>288</v>
      </c>
      <c r="P1495" s="14" t="s">
        <v>288</v>
      </c>
      <c r="Q1495" s="14" t="s">
        <v>288</v>
      </c>
      <c r="R1495" s="14" t="s">
        <v>288</v>
      </c>
      <c r="S1495" s="14" t="s">
        <v>288</v>
      </c>
      <c r="T1495" s="14" t="s">
        <v>17</v>
      </c>
      <c r="U1495" s="14" t="s">
        <v>18</v>
      </c>
      <c r="V1495" s="14" t="s">
        <v>6</v>
      </c>
      <c r="W1495" s="14" t="s">
        <v>154</v>
      </c>
      <c r="X1495" s="14" t="s">
        <v>91</v>
      </c>
      <c r="Y1495" s="14" t="s">
        <v>91</v>
      </c>
      <c r="Z1495" s="14" t="s">
        <v>91</v>
      </c>
      <c r="AA1495" s="14" t="s">
        <v>56</v>
      </c>
      <c r="AB1495" s="14" t="s">
        <v>4015</v>
      </c>
      <c r="AC1495" s="14" t="s">
        <v>8</v>
      </c>
      <c r="AD1495" s="14" t="s">
        <v>9</v>
      </c>
      <c r="AE1495" s="14" t="s">
        <v>154</v>
      </c>
      <c r="AF1495" s="14" t="s">
        <v>290</v>
      </c>
      <c r="AG1495" s="14" t="s">
        <v>291</v>
      </c>
      <c r="AH1495" s="14" t="s">
        <v>181</v>
      </c>
      <c r="AI1495">
        <v>29593872</v>
      </c>
      <c r="AJ1495" s="16">
        <v>45439.706886574073</v>
      </c>
      <c r="AK1495">
        <v>2</v>
      </c>
      <c r="AL1495">
        <v>173.05</v>
      </c>
      <c r="AM1495">
        <v>31.15</v>
      </c>
      <c r="AN1495">
        <v>204.2</v>
      </c>
      <c r="AO1495" s="14" t="e">
        <f>VLOOKUP(PaquetesTramos_estados_1[[#This Row],[tienda_stock]],#REF!,2,0)</f>
        <v>#REF!</v>
      </c>
      <c r="AP1495" s="18"/>
      <c r="AQ1495" s="19">
        <f>IF(PaquetesTramos_estados_1[[#This Row],[estado_paquete]]="Empaquetado","listo",PaquetesTramos_estados_1[[#This Row],[pagado]]+(PaquetesTramos_estados_1[[#This Row],[Lead Time]]-1))</f>
        <v>45438.706886574073</v>
      </c>
      <c r="AR1495" s="16" t="e">
        <f ca="1">IF(PaquetesTramos_estados_1[[#This Row],[estado_paquete]]="empaquetado","listo",TEXT((DAY(TODAY())-DAY(PaquetesTramos_estados_1[[#This Row],[pagado]])),"dd")&amp;" Dias")</f>
        <v>#VALUE!</v>
      </c>
      <c r="AS149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5" s="19" t="str">
        <f t="shared" si="23"/>
        <v>16:57</v>
      </c>
    </row>
    <row r="1496" spans="1:46" x14ac:dyDescent="0.25">
      <c r="A1496" s="14" t="s">
        <v>5461</v>
      </c>
      <c r="B1496" s="14" t="s">
        <v>17</v>
      </c>
      <c r="C1496" s="14" t="s">
        <v>24</v>
      </c>
      <c r="D1496" s="14" t="s">
        <v>1</v>
      </c>
      <c r="E1496" s="14" t="s">
        <v>1</v>
      </c>
      <c r="F1496" s="14" t="s">
        <v>25</v>
      </c>
      <c r="G1496" s="14" t="s">
        <v>332</v>
      </c>
      <c r="H1496" s="14" t="s">
        <v>288</v>
      </c>
      <c r="I1496" s="14" t="s">
        <v>288</v>
      </c>
      <c r="J1496" s="15">
        <v>45440</v>
      </c>
      <c r="K1496" s="14" t="s">
        <v>5298</v>
      </c>
      <c r="L1496" s="16">
        <v>45439.773981481485</v>
      </c>
      <c r="M1496" s="16"/>
      <c r="N1496" s="16"/>
      <c r="O1496" s="14" t="s">
        <v>288</v>
      </c>
      <c r="P1496" s="14" t="s">
        <v>288</v>
      </c>
      <c r="Q1496" s="14" t="s">
        <v>288</v>
      </c>
      <c r="R1496" s="14" t="s">
        <v>288</v>
      </c>
      <c r="S1496" s="14" t="s">
        <v>288</v>
      </c>
      <c r="T1496" s="14" t="s">
        <v>17</v>
      </c>
      <c r="U1496" s="14" t="s">
        <v>21</v>
      </c>
      <c r="V1496" s="14" t="s">
        <v>6</v>
      </c>
      <c r="W1496" s="14" t="s">
        <v>24</v>
      </c>
      <c r="X1496" s="14" t="s">
        <v>1</v>
      </c>
      <c r="Y1496" s="14" t="s">
        <v>1</v>
      </c>
      <c r="Z1496" s="14" t="s">
        <v>25</v>
      </c>
      <c r="AA1496" s="14" t="s">
        <v>7</v>
      </c>
      <c r="AB1496" s="14" t="s">
        <v>4543</v>
      </c>
      <c r="AC1496" s="14" t="s">
        <v>8</v>
      </c>
      <c r="AD1496" s="14" t="s">
        <v>27</v>
      </c>
      <c r="AE1496" s="14" t="s">
        <v>5</v>
      </c>
      <c r="AF1496" s="14" t="s">
        <v>290</v>
      </c>
      <c r="AG1496" s="14" t="s">
        <v>291</v>
      </c>
      <c r="AH1496" s="14" t="s">
        <v>4544</v>
      </c>
      <c r="AI1496">
        <v>74194793</v>
      </c>
      <c r="AJ1496" s="16">
        <v>45439.773981481485</v>
      </c>
      <c r="AK1496">
        <v>3</v>
      </c>
      <c r="AL1496">
        <v>28.39</v>
      </c>
      <c r="AM1496">
        <v>5.1100000000000003</v>
      </c>
      <c r="AN1496">
        <v>33.5</v>
      </c>
      <c r="AO1496" s="14" t="e">
        <f>VLOOKUP(PaquetesTramos_estados_1[[#This Row],[tienda_stock]],#REF!,2,0)</f>
        <v>#REF!</v>
      </c>
      <c r="AP1496" s="18"/>
      <c r="AQ1496" s="19">
        <f>IF(PaquetesTramos_estados_1[[#This Row],[estado_paquete]]="Empaquetado","listo",PaquetesTramos_estados_1[[#This Row],[pagado]]+(PaquetesTramos_estados_1[[#This Row],[Lead Time]]-1))</f>
        <v>45438.773981481485</v>
      </c>
      <c r="AR1496" s="16" t="e">
        <f ca="1">IF(PaquetesTramos_estados_1[[#This Row],[estado_paquete]]="empaquetado","listo",TEXT((DAY(TODAY())-DAY(PaquetesTramos_estados_1[[#This Row],[pagado]])),"dd")&amp;" Dias")</f>
        <v>#VALUE!</v>
      </c>
      <c r="AS149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6" s="19" t="str">
        <f t="shared" si="23"/>
        <v>18:34</v>
      </c>
    </row>
    <row r="1497" spans="1:46" x14ac:dyDescent="0.25">
      <c r="A1497" s="14" t="s">
        <v>4888</v>
      </c>
      <c r="B1497" s="14" t="s">
        <v>292</v>
      </c>
      <c r="C1497" s="14" t="s">
        <v>63</v>
      </c>
      <c r="D1497" s="14" t="s">
        <v>64</v>
      </c>
      <c r="E1497" s="14" t="s">
        <v>65</v>
      </c>
      <c r="F1497" s="14" t="s">
        <v>66</v>
      </c>
      <c r="G1497" s="14" t="s">
        <v>35</v>
      </c>
      <c r="H1497" s="14" t="s">
        <v>288</v>
      </c>
      <c r="I1497" s="14" t="s">
        <v>288</v>
      </c>
      <c r="J1497" s="15">
        <v>45444</v>
      </c>
      <c r="K1497" s="14" t="s">
        <v>791</v>
      </c>
      <c r="L1497" s="16">
        <v>45439.611631944441</v>
      </c>
      <c r="M1497" s="16">
        <v>45439.711898148147</v>
      </c>
      <c r="N1497" s="16"/>
      <c r="O1497" s="14" t="s">
        <v>288</v>
      </c>
      <c r="P1497" s="14" t="s">
        <v>288</v>
      </c>
      <c r="Q1497" s="14" t="s">
        <v>288</v>
      </c>
      <c r="R1497" s="14" t="s">
        <v>288</v>
      </c>
      <c r="S1497" s="14" t="s">
        <v>288</v>
      </c>
      <c r="T1497" s="14" t="s">
        <v>292</v>
      </c>
      <c r="U1497" s="14" t="s">
        <v>36</v>
      </c>
      <c r="V1497" s="14" t="s">
        <v>6</v>
      </c>
      <c r="W1497" s="14" t="s">
        <v>63</v>
      </c>
      <c r="X1497" s="14" t="s">
        <v>64</v>
      </c>
      <c r="Y1497" s="14" t="s">
        <v>65</v>
      </c>
      <c r="Z1497" s="14" t="s">
        <v>66</v>
      </c>
      <c r="AA1497" s="14" t="s">
        <v>7</v>
      </c>
      <c r="AB1497" s="14" t="s">
        <v>792</v>
      </c>
      <c r="AC1497" s="14" t="s">
        <v>8</v>
      </c>
      <c r="AD1497" s="14" t="s">
        <v>32</v>
      </c>
      <c r="AE1497" s="14" t="s">
        <v>5</v>
      </c>
      <c r="AF1497" s="14" t="s">
        <v>290</v>
      </c>
      <c r="AG1497" s="14" t="s">
        <v>291</v>
      </c>
      <c r="AH1497" s="14" t="s">
        <v>793</v>
      </c>
      <c r="AI1497">
        <v>43991248</v>
      </c>
      <c r="AJ1497" s="16">
        <v>45439.611631944441</v>
      </c>
      <c r="AK1497">
        <v>2</v>
      </c>
      <c r="AL1497">
        <v>89.23</v>
      </c>
      <c r="AM1497">
        <v>16.07</v>
      </c>
      <c r="AN1497">
        <v>105.3</v>
      </c>
      <c r="AO1497" s="14" t="e">
        <f>VLOOKUP(PaquetesTramos_estados_1[[#This Row],[tienda_stock]],#REF!,2,0)</f>
        <v>#REF!</v>
      </c>
      <c r="AP1497" s="18"/>
      <c r="AQ1497" s="19" t="str">
        <f>IF(PaquetesTramos_estados_1[[#This Row],[estado_paquete]]="Empaquetado","listo",PaquetesTramos_estados_1[[#This Row],[pagado]]+(PaquetesTramos_estados_1[[#This Row],[Lead Time]]-1))</f>
        <v>listo</v>
      </c>
      <c r="AR1497" s="16" t="str">
        <f ca="1">IF(PaquetesTramos_estados_1[[#This Row],[estado_paquete]]="empaquetado","listo",TEXT((DAY(TODAY())-DAY(PaquetesTramos_estados_1[[#This Row],[pagado]])),"dd")&amp;" Dias")</f>
        <v>listo</v>
      </c>
      <c r="AS1497" s="14" t="str">
        <f ca="1">IF(PaquetesTramos_estados_1[[#This Row],[estado_paquete]]="Empaquetado","listo",IF(NOW()&lt;PaquetesTramos_estados_1[[#This Row],[TimeLimite]],"Dentro de Tiempo","Fuera de Tiempo"))</f>
        <v>listo</v>
      </c>
      <c r="AT1497" s="19" t="str">
        <f t="shared" si="23"/>
        <v>14:40</v>
      </c>
    </row>
    <row r="1498" spans="1:46" x14ac:dyDescent="0.25">
      <c r="A1498" s="14" t="s">
        <v>4890</v>
      </c>
      <c r="B1498" s="14" t="s">
        <v>17</v>
      </c>
      <c r="C1498" s="14" t="s">
        <v>100</v>
      </c>
      <c r="D1498" s="14" t="s">
        <v>1</v>
      </c>
      <c r="E1498" s="14" t="s">
        <v>1</v>
      </c>
      <c r="F1498" s="14" t="s">
        <v>62</v>
      </c>
      <c r="G1498" s="14" t="s">
        <v>399</v>
      </c>
      <c r="H1498" s="14" t="s">
        <v>288</v>
      </c>
      <c r="I1498" s="14" t="s">
        <v>288</v>
      </c>
      <c r="J1498" s="15">
        <v>45439</v>
      </c>
      <c r="K1498" s="14" t="s">
        <v>4891</v>
      </c>
      <c r="L1498" s="16">
        <v>45438.958831018521</v>
      </c>
      <c r="M1498" s="16"/>
      <c r="N1498" s="16"/>
      <c r="O1498" s="14" t="s">
        <v>288</v>
      </c>
      <c r="P1498" s="14" t="s">
        <v>288</v>
      </c>
      <c r="Q1498" s="14" t="s">
        <v>288</v>
      </c>
      <c r="R1498" s="14" t="s">
        <v>288</v>
      </c>
      <c r="S1498" s="14" t="s">
        <v>288</v>
      </c>
      <c r="T1498" s="14" t="s">
        <v>17</v>
      </c>
      <c r="U1498" s="14" t="s">
        <v>18</v>
      </c>
      <c r="V1498" s="14" t="s">
        <v>6</v>
      </c>
      <c r="W1498" s="14" t="s">
        <v>100</v>
      </c>
      <c r="X1498" s="14" t="s">
        <v>1</v>
      </c>
      <c r="Y1498" s="14" t="s">
        <v>1</v>
      </c>
      <c r="Z1498" s="14" t="s">
        <v>62</v>
      </c>
      <c r="AA1498" s="14" t="s">
        <v>7</v>
      </c>
      <c r="AB1498" s="14" t="s">
        <v>4892</v>
      </c>
      <c r="AC1498" s="14" t="s">
        <v>8</v>
      </c>
      <c r="AD1498" s="14" t="s">
        <v>88</v>
      </c>
      <c r="AE1498" s="14" t="s">
        <v>5</v>
      </c>
      <c r="AF1498" s="14" t="s">
        <v>290</v>
      </c>
      <c r="AG1498" s="14" t="s">
        <v>291</v>
      </c>
      <c r="AH1498" s="14" t="s">
        <v>4893</v>
      </c>
      <c r="AI1498">
        <v>71979995</v>
      </c>
      <c r="AJ1498" s="16">
        <v>45438.958831018521</v>
      </c>
      <c r="AK1498">
        <v>1</v>
      </c>
      <c r="AL1498">
        <v>35.42</v>
      </c>
      <c r="AM1498">
        <v>6.38</v>
      </c>
      <c r="AN1498">
        <v>41.8</v>
      </c>
      <c r="AO1498" s="14" t="e">
        <f>VLOOKUP(PaquetesTramos_estados_1[[#This Row],[tienda_stock]],#REF!,2,0)</f>
        <v>#REF!</v>
      </c>
      <c r="AP1498" s="18"/>
      <c r="AQ1498" s="19">
        <f>IF(PaquetesTramos_estados_1[[#This Row],[estado_paquete]]="Empaquetado","listo",PaquetesTramos_estados_1[[#This Row],[pagado]]+(PaquetesTramos_estados_1[[#This Row],[Lead Time]]-1))</f>
        <v>45437.958831018521</v>
      </c>
      <c r="AR1498" s="16" t="e">
        <f ca="1">IF(PaquetesTramos_estados_1[[#This Row],[estado_paquete]]="empaquetado","listo",TEXT((DAY(TODAY())-DAY(PaquetesTramos_estados_1[[#This Row],[pagado]])),"dd")&amp;" Dias")</f>
        <v>#VALUE!</v>
      </c>
      <c r="AS14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8" s="19" t="str">
        <f t="shared" si="23"/>
        <v>23:00</v>
      </c>
    </row>
    <row r="1499" spans="1:46" x14ac:dyDescent="0.25">
      <c r="A1499" s="14" t="s">
        <v>5493</v>
      </c>
      <c r="B1499" s="14" t="s">
        <v>17</v>
      </c>
      <c r="C1499" s="14" t="s">
        <v>142</v>
      </c>
      <c r="D1499" s="14" t="s">
        <v>147</v>
      </c>
      <c r="E1499" s="14" t="s">
        <v>148</v>
      </c>
      <c r="F1499" s="14" t="s">
        <v>147</v>
      </c>
      <c r="G1499" s="14" t="s">
        <v>332</v>
      </c>
      <c r="H1499" s="14" t="s">
        <v>288</v>
      </c>
      <c r="I1499" s="14" t="s">
        <v>288</v>
      </c>
      <c r="J1499" s="15">
        <v>45441</v>
      </c>
      <c r="K1499" s="14" t="s">
        <v>4852</v>
      </c>
      <c r="L1499" s="16">
        <v>45440.061284722222</v>
      </c>
      <c r="M1499" s="16"/>
      <c r="N1499" s="16"/>
      <c r="O1499" s="14" t="s">
        <v>288</v>
      </c>
      <c r="P1499" s="14" t="s">
        <v>288</v>
      </c>
      <c r="Q1499" s="14" t="s">
        <v>288</v>
      </c>
      <c r="R1499" s="14" t="s">
        <v>288</v>
      </c>
      <c r="S1499" s="14" t="s">
        <v>288</v>
      </c>
      <c r="T1499" s="14" t="s">
        <v>17</v>
      </c>
      <c r="U1499" s="14" t="s">
        <v>18</v>
      </c>
      <c r="V1499" s="14" t="s">
        <v>6</v>
      </c>
      <c r="W1499" s="14" t="s">
        <v>142</v>
      </c>
      <c r="X1499" s="14" t="s">
        <v>147</v>
      </c>
      <c r="Y1499" s="14" t="s">
        <v>148</v>
      </c>
      <c r="Z1499" s="14" t="s">
        <v>147</v>
      </c>
      <c r="AA1499" s="14" t="s">
        <v>56</v>
      </c>
      <c r="AB1499" s="14" t="s">
        <v>4853</v>
      </c>
      <c r="AC1499" s="14" t="s">
        <v>8</v>
      </c>
      <c r="AD1499" s="14" t="s">
        <v>27</v>
      </c>
      <c r="AE1499" s="14" t="s">
        <v>5</v>
      </c>
      <c r="AF1499" s="14" t="s">
        <v>290</v>
      </c>
      <c r="AG1499" s="14" t="s">
        <v>291</v>
      </c>
      <c r="AH1499" s="14" t="s">
        <v>4854</v>
      </c>
      <c r="AI1499">
        <v>41517423</v>
      </c>
      <c r="AJ1499" s="16">
        <v>45440.061284722222</v>
      </c>
      <c r="AK1499">
        <v>2</v>
      </c>
      <c r="AL1499">
        <v>149.75</v>
      </c>
      <c r="AM1499">
        <v>26.95</v>
      </c>
      <c r="AN1499">
        <v>176.7</v>
      </c>
      <c r="AO1499" s="14" t="e">
        <f>VLOOKUP(PaquetesTramos_estados_1[[#This Row],[tienda_stock]],#REF!,2,0)</f>
        <v>#REF!</v>
      </c>
      <c r="AP1499" s="18"/>
      <c r="AQ1499" s="19">
        <f>IF(PaquetesTramos_estados_1[[#This Row],[estado_paquete]]="Empaquetado","listo",PaquetesTramos_estados_1[[#This Row],[pagado]]+(PaquetesTramos_estados_1[[#This Row],[Lead Time]]-1))</f>
        <v>45439.061284722222</v>
      </c>
      <c r="AR1499" s="16" t="e">
        <f ca="1">IF(PaquetesTramos_estados_1[[#This Row],[estado_paquete]]="empaquetado","listo",TEXT((DAY(TODAY())-DAY(PaquetesTramos_estados_1[[#This Row],[pagado]])),"dd")&amp;" Dias")</f>
        <v>#VALUE!</v>
      </c>
      <c r="AS149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499" s="19" t="str">
        <f t="shared" si="23"/>
        <v>01:28</v>
      </c>
    </row>
    <row r="1500" spans="1:46" x14ac:dyDescent="0.25">
      <c r="A1500" s="14" t="s">
        <v>5494</v>
      </c>
      <c r="B1500" s="14" t="s">
        <v>17</v>
      </c>
      <c r="C1500" s="14" t="s">
        <v>124</v>
      </c>
      <c r="D1500" s="14" t="s">
        <v>125</v>
      </c>
      <c r="E1500" s="14" t="s">
        <v>125</v>
      </c>
      <c r="F1500" s="14" t="s">
        <v>125</v>
      </c>
      <c r="G1500" s="14" t="s">
        <v>35</v>
      </c>
      <c r="H1500" s="14" t="s">
        <v>288</v>
      </c>
      <c r="I1500" s="14" t="s">
        <v>288</v>
      </c>
      <c r="J1500" s="15">
        <v>45447</v>
      </c>
      <c r="K1500" s="14" t="s">
        <v>821</v>
      </c>
      <c r="L1500" s="16">
        <v>45440.241122685184</v>
      </c>
      <c r="M1500" s="16"/>
      <c r="N1500" s="16"/>
      <c r="O1500" s="14" t="s">
        <v>288</v>
      </c>
      <c r="P1500" s="14" t="s">
        <v>288</v>
      </c>
      <c r="Q1500" s="14" t="s">
        <v>288</v>
      </c>
      <c r="R1500" s="14" t="s">
        <v>288</v>
      </c>
      <c r="S1500" s="14" t="s">
        <v>288</v>
      </c>
      <c r="T1500" s="14" t="s">
        <v>17</v>
      </c>
      <c r="U1500" s="14" t="s">
        <v>61</v>
      </c>
      <c r="V1500" s="14" t="s">
        <v>6</v>
      </c>
      <c r="W1500" s="14" t="s">
        <v>124</v>
      </c>
      <c r="X1500" s="14" t="s">
        <v>125</v>
      </c>
      <c r="Y1500" s="14" t="s">
        <v>125</v>
      </c>
      <c r="Z1500" s="14" t="s">
        <v>125</v>
      </c>
      <c r="AA1500" s="14" t="s">
        <v>7</v>
      </c>
      <c r="AB1500" s="14" t="s">
        <v>759</v>
      </c>
      <c r="AC1500" s="14" t="s">
        <v>8</v>
      </c>
      <c r="AD1500" s="14" t="s">
        <v>32</v>
      </c>
      <c r="AE1500" s="14" t="s">
        <v>5</v>
      </c>
      <c r="AF1500" s="14" t="s">
        <v>290</v>
      </c>
      <c r="AG1500" s="14" t="s">
        <v>291</v>
      </c>
      <c r="AH1500" s="14" t="s">
        <v>760</v>
      </c>
      <c r="AI1500">
        <v>76204222</v>
      </c>
      <c r="AJ1500" s="16">
        <v>45440.241122685184</v>
      </c>
      <c r="AK1500">
        <v>2</v>
      </c>
      <c r="AL1500">
        <v>37.869999999999997</v>
      </c>
      <c r="AM1500">
        <v>6.83</v>
      </c>
      <c r="AN1500">
        <v>44.7</v>
      </c>
      <c r="AO1500" s="14" t="e">
        <f>VLOOKUP(PaquetesTramos_estados_1[[#This Row],[tienda_stock]],#REF!,2,0)</f>
        <v>#REF!</v>
      </c>
      <c r="AP1500" s="18"/>
      <c r="AQ1500" s="19">
        <f>IF(PaquetesTramos_estados_1[[#This Row],[estado_paquete]]="Empaquetado","listo",PaquetesTramos_estados_1[[#This Row],[pagado]]+(PaquetesTramos_estados_1[[#This Row],[Lead Time]]-1))</f>
        <v>45439.241122685184</v>
      </c>
      <c r="AR1500" s="16" t="e">
        <f ca="1">IF(PaquetesTramos_estados_1[[#This Row],[estado_paquete]]="empaquetado","listo",TEXT((DAY(TODAY())-DAY(PaquetesTramos_estados_1[[#This Row],[pagado]])),"dd")&amp;" Dias")</f>
        <v>#VALUE!</v>
      </c>
      <c r="AS150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0" s="19" t="str">
        <f t="shared" si="23"/>
        <v>05:47</v>
      </c>
    </row>
    <row r="1501" spans="1:46" x14ac:dyDescent="0.25">
      <c r="A1501" s="14" t="s">
        <v>5495</v>
      </c>
      <c r="B1501" s="14" t="s">
        <v>17</v>
      </c>
      <c r="C1501" s="14" t="s">
        <v>288</v>
      </c>
      <c r="D1501" s="14" t="s">
        <v>1</v>
      </c>
      <c r="E1501" s="14" t="s">
        <v>1</v>
      </c>
      <c r="F1501" s="14" t="s">
        <v>1</v>
      </c>
      <c r="G1501" s="14" t="s">
        <v>30</v>
      </c>
      <c r="H1501" s="14" t="s">
        <v>288</v>
      </c>
      <c r="I1501" s="14" t="s">
        <v>288</v>
      </c>
      <c r="J1501" s="15">
        <v>45441</v>
      </c>
      <c r="K1501" s="14" t="s">
        <v>5400</v>
      </c>
      <c r="L1501" s="16">
        <v>45440.20821759259</v>
      </c>
      <c r="M1501" s="16"/>
      <c r="N1501" s="16"/>
      <c r="O1501" s="14" t="s">
        <v>288</v>
      </c>
      <c r="P1501" s="14" t="s">
        <v>288</v>
      </c>
      <c r="Q1501" s="14" t="s">
        <v>288</v>
      </c>
      <c r="R1501" s="14" t="s">
        <v>288</v>
      </c>
      <c r="S1501" s="14" t="s">
        <v>288</v>
      </c>
      <c r="T1501" s="14" t="s">
        <v>17</v>
      </c>
      <c r="U1501" s="14" t="s">
        <v>18</v>
      </c>
      <c r="V1501" s="14" t="s">
        <v>87</v>
      </c>
      <c r="W1501" s="14" t="s">
        <v>288</v>
      </c>
      <c r="X1501" s="14" t="s">
        <v>288</v>
      </c>
      <c r="Y1501" s="14" t="s">
        <v>288</v>
      </c>
      <c r="Z1501" s="14" t="s">
        <v>288</v>
      </c>
      <c r="AA1501" s="14" t="s">
        <v>7</v>
      </c>
      <c r="AB1501" s="14" t="s">
        <v>5401</v>
      </c>
      <c r="AC1501" s="14" t="s">
        <v>8</v>
      </c>
      <c r="AD1501" s="14" t="s">
        <v>93</v>
      </c>
      <c r="AE1501" s="14" t="s">
        <v>5</v>
      </c>
      <c r="AF1501" s="14" t="s">
        <v>290</v>
      </c>
      <c r="AG1501" s="14" t="s">
        <v>291</v>
      </c>
      <c r="AH1501" s="14" t="s">
        <v>5402</v>
      </c>
      <c r="AI1501">
        <v>45690542</v>
      </c>
      <c r="AJ1501" s="16">
        <v>45440.20821759259</v>
      </c>
      <c r="AK1501">
        <v>1</v>
      </c>
      <c r="AL1501">
        <v>262.54000000000002</v>
      </c>
      <c r="AM1501">
        <v>47.26</v>
      </c>
      <c r="AN1501">
        <v>309.8</v>
      </c>
      <c r="AO1501" s="14" t="e">
        <f>VLOOKUP(PaquetesTramos_estados_1[[#This Row],[tienda_stock]],#REF!,2,0)</f>
        <v>#REF!</v>
      </c>
      <c r="AP1501" s="18"/>
      <c r="AQ1501" s="19">
        <f>IF(PaquetesTramos_estados_1[[#This Row],[estado_paquete]]="Empaquetado","listo",PaquetesTramos_estados_1[[#This Row],[pagado]]+(PaquetesTramos_estados_1[[#This Row],[Lead Time]]-1))</f>
        <v>45439.20821759259</v>
      </c>
      <c r="AR1501" s="16" t="e">
        <f ca="1">IF(PaquetesTramos_estados_1[[#This Row],[estado_paquete]]="empaquetado","listo",TEXT((DAY(TODAY())-DAY(PaquetesTramos_estados_1[[#This Row],[pagado]])),"dd")&amp;" Dias")</f>
        <v>#VALUE!</v>
      </c>
      <c r="AS150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1" s="19" t="str">
        <f t="shared" si="23"/>
        <v>04:59</v>
      </c>
    </row>
    <row r="1502" spans="1:46" x14ac:dyDescent="0.25">
      <c r="A1502" s="14" t="s">
        <v>4857</v>
      </c>
      <c r="B1502" s="14" t="s">
        <v>292</v>
      </c>
      <c r="C1502" s="14" t="s">
        <v>101</v>
      </c>
      <c r="D1502" s="14" t="s">
        <v>102</v>
      </c>
      <c r="E1502" s="14" t="s">
        <v>103</v>
      </c>
      <c r="F1502" s="14" t="s">
        <v>102</v>
      </c>
      <c r="G1502" s="14" t="s">
        <v>35</v>
      </c>
      <c r="H1502" s="14" t="s">
        <v>288</v>
      </c>
      <c r="I1502" s="14" t="s">
        <v>288</v>
      </c>
      <c r="J1502" s="15">
        <v>45443</v>
      </c>
      <c r="K1502" s="14" t="s">
        <v>1514</v>
      </c>
      <c r="L1502" s="16">
        <v>45439.714583333334</v>
      </c>
      <c r="M1502" s="16">
        <v>45439.746041666665</v>
      </c>
      <c r="N1502" s="16"/>
      <c r="O1502" s="14" t="s">
        <v>288</v>
      </c>
      <c r="P1502" s="14" t="s">
        <v>288</v>
      </c>
      <c r="Q1502" s="14" t="s">
        <v>288</v>
      </c>
      <c r="R1502" s="14" t="s">
        <v>288</v>
      </c>
      <c r="S1502" s="14" t="s">
        <v>288</v>
      </c>
      <c r="T1502" s="14" t="s">
        <v>292</v>
      </c>
      <c r="U1502" s="14" t="s">
        <v>149</v>
      </c>
      <c r="V1502" s="14" t="s">
        <v>6</v>
      </c>
      <c r="W1502" s="14" t="s">
        <v>101</v>
      </c>
      <c r="X1502" s="14" t="s">
        <v>102</v>
      </c>
      <c r="Y1502" s="14" t="s">
        <v>103</v>
      </c>
      <c r="Z1502" s="14" t="s">
        <v>102</v>
      </c>
      <c r="AA1502" s="14" t="s">
        <v>7</v>
      </c>
      <c r="AB1502" s="14" t="s">
        <v>1515</v>
      </c>
      <c r="AC1502" s="14" t="s">
        <v>8</v>
      </c>
      <c r="AD1502" s="14" t="s">
        <v>10</v>
      </c>
      <c r="AE1502" s="14" t="s">
        <v>101</v>
      </c>
      <c r="AF1502" s="14" t="s">
        <v>290</v>
      </c>
      <c r="AG1502" s="14" t="s">
        <v>291</v>
      </c>
      <c r="AH1502" s="14" t="s">
        <v>1516</v>
      </c>
      <c r="AI1502">
        <v>75967490</v>
      </c>
      <c r="AJ1502" s="16">
        <v>45439.714583333334</v>
      </c>
      <c r="AK1502">
        <v>1</v>
      </c>
      <c r="AL1502">
        <v>37.96</v>
      </c>
      <c r="AM1502">
        <v>6.84</v>
      </c>
      <c r="AN1502">
        <v>44.8</v>
      </c>
      <c r="AO1502" s="14" t="e">
        <f>VLOOKUP(PaquetesTramos_estados_1[[#This Row],[tienda_stock]],#REF!,2,0)</f>
        <v>#REF!</v>
      </c>
      <c r="AP1502" s="18"/>
      <c r="AQ1502" s="19" t="str">
        <f>IF(PaquetesTramos_estados_1[[#This Row],[estado_paquete]]="Empaquetado","listo",PaquetesTramos_estados_1[[#This Row],[pagado]]+(PaquetesTramos_estados_1[[#This Row],[Lead Time]]-1))</f>
        <v>listo</v>
      </c>
      <c r="AR1502" s="16" t="str">
        <f ca="1">IF(PaquetesTramos_estados_1[[#This Row],[estado_paquete]]="empaquetado","listo",TEXT((DAY(TODAY())-DAY(PaquetesTramos_estados_1[[#This Row],[pagado]])),"dd")&amp;" Dias")</f>
        <v>listo</v>
      </c>
      <c r="AS1502" s="14" t="str">
        <f ca="1">IF(PaquetesTramos_estados_1[[#This Row],[estado_paquete]]="Empaquetado","listo",IF(NOW()&lt;PaquetesTramos_estados_1[[#This Row],[TimeLimite]],"Dentro de Tiempo","Fuera de Tiempo"))</f>
        <v>listo</v>
      </c>
      <c r="AT1502" s="19" t="str">
        <f t="shared" si="23"/>
        <v>17:09</v>
      </c>
    </row>
    <row r="1503" spans="1:46" x14ac:dyDescent="0.25">
      <c r="A1503" s="14" t="s">
        <v>4896</v>
      </c>
      <c r="B1503" s="14" t="s">
        <v>292</v>
      </c>
      <c r="C1503" s="14" t="s">
        <v>130</v>
      </c>
      <c r="D1503" s="14" t="s">
        <v>96</v>
      </c>
      <c r="E1503" s="14" t="s">
        <v>131</v>
      </c>
      <c r="F1503" s="14" t="s">
        <v>131</v>
      </c>
      <c r="G1503" s="14" t="s">
        <v>35</v>
      </c>
      <c r="H1503" s="14" t="s">
        <v>288</v>
      </c>
      <c r="I1503" s="14" t="s">
        <v>288</v>
      </c>
      <c r="J1503" s="15">
        <v>45448</v>
      </c>
      <c r="K1503" s="14" t="s">
        <v>2082</v>
      </c>
      <c r="L1503" s="16">
        <v>45439.667858796296</v>
      </c>
      <c r="M1503" s="16">
        <v>45439.715196759258</v>
      </c>
      <c r="N1503" s="16"/>
      <c r="O1503" s="14" t="s">
        <v>288</v>
      </c>
      <c r="P1503" s="14" t="s">
        <v>288</v>
      </c>
      <c r="Q1503" s="14" t="s">
        <v>288</v>
      </c>
      <c r="R1503" s="14" t="s">
        <v>288</v>
      </c>
      <c r="S1503" s="14" t="s">
        <v>288</v>
      </c>
      <c r="T1503" s="14" t="s">
        <v>292</v>
      </c>
      <c r="U1503" s="14" t="s">
        <v>36</v>
      </c>
      <c r="V1503" s="14" t="s">
        <v>6</v>
      </c>
      <c r="W1503" s="14" t="s">
        <v>130</v>
      </c>
      <c r="X1503" s="14" t="s">
        <v>96</v>
      </c>
      <c r="Y1503" s="14" t="s">
        <v>131</v>
      </c>
      <c r="Z1503" s="14" t="s">
        <v>131</v>
      </c>
      <c r="AA1503" s="14" t="s">
        <v>7</v>
      </c>
      <c r="AB1503" s="14" t="s">
        <v>2083</v>
      </c>
      <c r="AC1503" s="14" t="s">
        <v>8</v>
      </c>
      <c r="AD1503" s="14" t="s">
        <v>32</v>
      </c>
      <c r="AE1503" s="14" t="s">
        <v>5</v>
      </c>
      <c r="AF1503" s="14" t="s">
        <v>290</v>
      </c>
      <c r="AG1503" s="14" t="s">
        <v>291</v>
      </c>
      <c r="AH1503" s="14" t="s">
        <v>2084</v>
      </c>
      <c r="AI1503">
        <v>72245081</v>
      </c>
      <c r="AJ1503" s="16">
        <v>45439.667858796296</v>
      </c>
      <c r="AK1503">
        <v>2</v>
      </c>
      <c r="AL1503">
        <v>75.92</v>
      </c>
      <c r="AM1503">
        <v>13.68</v>
      </c>
      <c r="AN1503">
        <v>89.6</v>
      </c>
      <c r="AO1503" s="14" t="e">
        <f>VLOOKUP(PaquetesTramos_estados_1[[#This Row],[tienda_stock]],#REF!,2,0)</f>
        <v>#REF!</v>
      </c>
      <c r="AP1503" s="18"/>
      <c r="AQ1503" s="19" t="str">
        <f>IF(PaquetesTramos_estados_1[[#This Row],[estado_paquete]]="Empaquetado","listo",PaquetesTramos_estados_1[[#This Row],[pagado]]+(PaquetesTramos_estados_1[[#This Row],[Lead Time]]-1))</f>
        <v>listo</v>
      </c>
      <c r="AR1503" s="16" t="str">
        <f ca="1">IF(PaquetesTramos_estados_1[[#This Row],[estado_paquete]]="empaquetado","listo",TEXT((DAY(TODAY())-DAY(PaquetesTramos_estados_1[[#This Row],[pagado]])),"dd")&amp;" Dias")</f>
        <v>listo</v>
      </c>
      <c r="AS1503" s="14" t="str">
        <f ca="1">IF(PaquetesTramos_estados_1[[#This Row],[estado_paquete]]="Empaquetado","listo",IF(NOW()&lt;PaquetesTramos_estados_1[[#This Row],[TimeLimite]],"Dentro de Tiempo","Fuera de Tiempo"))</f>
        <v>listo</v>
      </c>
      <c r="AT1503" s="19" t="str">
        <f t="shared" si="23"/>
        <v>16:01</v>
      </c>
    </row>
    <row r="1504" spans="1:46" x14ac:dyDescent="0.25">
      <c r="A1504" s="14" t="s">
        <v>5502</v>
      </c>
      <c r="B1504" s="14" t="s">
        <v>17</v>
      </c>
      <c r="C1504" s="14" t="s">
        <v>288</v>
      </c>
      <c r="D1504" s="14" t="s">
        <v>96</v>
      </c>
      <c r="E1504" s="14" t="s">
        <v>203</v>
      </c>
      <c r="F1504" s="14" t="s">
        <v>1175</v>
      </c>
      <c r="G1504" s="14" t="s">
        <v>30</v>
      </c>
      <c r="H1504" s="14" t="s">
        <v>288</v>
      </c>
      <c r="I1504" s="14" t="s">
        <v>288</v>
      </c>
      <c r="J1504" s="15">
        <v>45444</v>
      </c>
      <c r="K1504" s="14" t="s">
        <v>1181</v>
      </c>
      <c r="L1504" s="16">
        <v>45439.570011574076</v>
      </c>
      <c r="M1504" s="16"/>
      <c r="N1504" s="16"/>
      <c r="O1504" s="14" t="s">
        <v>288</v>
      </c>
      <c r="P1504" s="14" t="s">
        <v>288</v>
      </c>
      <c r="Q1504" s="14" t="s">
        <v>288</v>
      </c>
      <c r="R1504" s="14" t="s">
        <v>288</v>
      </c>
      <c r="S1504" s="14" t="s">
        <v>288</v>
      </c>
      <c r="T1504" s="14" t="s">
        <v>17</v>
      </c>
      <c r="U1504" s="14" t="s">
        <v>18</v>
      </c>
      <c r="V1504" s="14" t="s">
        <v>87</v>
      </c>
      <c r="W1504" s="14" t="s">
        <v>288</v>
      </c>
      <c r="X1504" s="14" t="s">
        <v>288</v>
      </c>
      <c r="Y1504" s="14" t="s">
        <v>288</v>
      </c>
      <c r="Z1504" s="14" t="s">
        <v>288</v>
      </c>
      <c r="AA1504" s="14" t="s">
        <v>56</v>
      </c>
      <c r="AB1504" s="14" t="s">
        <v>1178</v>
      </c>
      <c r="AC1504" s="14" t="s">
        <v>8</v>
      </c>
      <c r="AD1504" s="14" t="s">
        <v>32</v>
      </c>
      <c r="AE1504" s="14" t="s">
        <v>5</v>
      </c>
      <c r="AF1504" s="14" t="s">
        <v>290</v>
      </c>
      <c r="AG1504" s="14" t="s">
        <v>291</v>
      </c>
      <c r="AH1504" s="14" t="s">
        <v>1179</v>
      </c>
      <c r="AI1504">
        <v>42638308</v>
      </c>
      <c r="AJ1504" s="16">
        <v>45439.570011574076</v>
      </c>
      <c r="AK1504">
        <v>3</v>
      </c>
      <c r="AL1504">
        <v>192.54</v>
      </c>
      <c r="AM1504">
        <v>34.659999999999997</v>
      </c>
      <c r="AN1504">
        <v>227.2</v>
      </c>
      <c r="AO1504" s="14" t="e">
        <f>VLOOKUP(PaquetesTramos_estados_1[[#This Row],[tienda_stock]],#REF!,2,0)</f>
        <v>#REF!</v>
      </c>
      <c r="AP1504" s="18"/>
      <c r="AQ1504" s="19">
        <f>IF(PaquetesTramos_estados_1[[#This Row],[estado_paquete]]="Empaquetado","listo",PaquetesTramos_estados_1[[#This Row],[pagado]]+(PaquetesTramos_estados_1[[#This Row],[Lead Time]]-1))</f>
        <v>45438.570011574076</v>
      </c>
      <c r="AR1504" s="16" t="e">
        <f ca="1">IF(PaquetesTramos_estados_1[[#This Row],[estado_paquete]]="empaquetado","listo",TEXT((DAY(TODAY())-DAY(PaquetesTramos_estados_1[[#This Row],[pagado]])),"dd")&amp;" Dias")</f>
        <v>#VALUE!</v>
      </c>
      <c r="AS150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4" s="19" t="str">
        <f t="shared" si="23"/>
        <v>13:40</v>
      </c>
    </row>
    <row r="1505" spans="1:46" x14ac:dyDescent="0.25">
      <c r="A1505" s="14" t="s">
        <v>4908</v>
      </c>
      <c r="B1505" s="14" t="s">
        <v>17</v>
      </c>
      <c r="C1505" s="14" t="s">
        <v>145</v>
      </c>
      <c r="D1505" s="14" t="s">
        <v>1</v>
      </c>
      <c r="E1505" s="14" t="s">
        <v>1</v>
      </c>
      <c r="F1505" s="14" t="s">
        <v>121</v>
      </c>
      <c r="G1505" s="14" t="s">
        <v>332</v>
      </c>
      <c r="H1505" s="14" t="s">
        <v>288</v>
      </c>
      <c r="I1505" s="14" t="s">
        <v>288</v>
      </c>
      <c r="J1505" s="15">
        <v>45440</v>
      </c>
      <c r="K1505" s="14" t="s">
        <v>4654</v>
      </c>
      <c r="L1505" s="16">
        <v>45439.56486111111</v>
      </c>
      <c r="M1505" s="16"/>
      <c r="N1505" s="16"/>
      <c r="O1505" s="14" t="s">
        <v>288</v>
      </c>
      <c r="P1505" s="14" t="s">
        <v>288</v>
      </c>
      <c r="Q1505" s="14" t="s">
        <v>288</v>
      </c>
      <c r="R1505" s="14" t="s">
        <v>288</v>
      </c>
      <c r="S1505" s="14" t="s">
        <v>288</v>
      </c>
      <c r="T1505" s="14" t="s">
        <v>17</v>
      </c>
      <c r="U1505" s="14" t="s">
        <v>18</v>
      </c>
      <c r="V1505" s="14" t="s">
        <v>6</v>
      </c>
      <c r="W1505" s="14" t="s">
        <v>145</v>
      </c>
      <c r="X1505" s="14" t="s">
        <v>1</v>
      </c>
      <c r="Y1505" s="14" t="s">
        <v>1</v>
      </c>
      <c r="Z1505" s="14" t="s">
        <v>121</v>
      </c>
      <c r="AA1505" s="14" t="s">
        <v>56</v>
      </c>
      <c r="AB1505" s="14" t="s">
        <v>3907</v>
      </c>
      <c r="AC1505" s="14" t="s">
        <v>8</v>
      </c>
      <c r="AD1505" s="14" t="s">
        <v>9</v>
      </c>
      <c r="AE1505" s="14" t="s">
        <v>145</v>
      </c>
      <c r="AF1505" s="14" t="s">
        <v>290</v>
      </c>
      <c r="AG1505" s="14" t="s">
        <v>291</v>
      </c>
      <c r="AH1505" s="14" t="s">
        <v>3908</v>
      </c>
      <c r="AI1505">
        <v>9741015</v>
      </c>
      <c r="AJ1505" s="16">
        <v>45439.56486111111</v>
      </c>
      <c r="AK1505">
        <v>2</v>
      </c>
      <c r="AL1505">
        <v>432.12</v>
      </c>
      <c r="AM1505">
        <v>77.78</v>
      </c>
      <c r="AN1505">
        <v>509.9</v>
      </c>
      <c r="AO1505" s="14" t="e">
        <f>VLOOKUP(PaquetesTramos_estados_1[[#This Row],[tienda_stock]],#REF!,2,0)</f>
        <v>#REF!</v>
      </c>
      <c r="AP1505" s="18"/>
      <c r="AQ1505" s="19">
        <f>IF(PaquetesTramos_estados_1[[#This Row],[estado_paquete]]="Empaquetado","listo",PaquetesTramos_estados_1[[#This Row],[pagado]]+(PaquetesTramos_estados_1[[#This Row],[Lead Time]]-1))</f>
        <v>45438.56486111111</v>
      </c>
      <c r="AR1505" s="16" t="e">
        <f ca="1">IF(PaquetesTramos_estados_1[[#This Row],[estado_paquete]]="empaquetado","listo",TEXT((DAY(TODAY())-DAY(PaquetesTramos_estados_1[[#This Row],[pagado]])),"dd")&amp;" Dias")</f>
        <v>#VALUE!</v>
      </c>
      <c r="AS150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5" s="19" t="str">
        <f t="shared" si="23"/>
        <v>13:33</v>
      </c>
    </row>
    <row r="1506" spans="1:46" x14ac:dyDescent="0.25">
      <c r="A1506" s="14" t="s">
        <v>4880</v>
      </c>
      <c r="B1506" s="14" t="s">
        <v>17</v>
      </c>
      <c r="C1506" s="14" t="s">
        <v>150</v>
      </c>
      <c r="D1506" s="14" t="s">
        <v>109</v>
      </c>
      <c r="E1506" s="14" t="s">
        <v>310</v>
      </c>
      <c r="F1506" s="14" t="s">
        <v>310</v>
      </c>
      <c r="G1506" s="14" t="s">
        <v>35</v>
      </c>
      <c r="H1506" s="14" t="s">
        <v>288</v>
      </c>
      <c r="I1506" s="14" t="s">
        <v>288</v>
      </c>
      <c r="J1506" s="15">
        <v>45446</v>
      </c>
      <c r="K1506" s="14" t="s">
        <v>3937</v>
      </c>
      <c r="L1506" s="16">
        <v>45439.737500000003</v>
      </c>
      <c r="M1506" s="16"/>
      <c r="N1506" s="16"/>
      <c r="O1506" s="14" t="s">
        <v>288</v>
      </c>
      <c r="P1506" s="14" t="s">
        <v>288</v>
      </c>
      <c r="Q1506" s="14" t="s">
        <v>288</v>
      </c>
      <c r="R1506" s="14" t="s">
        <v>288</v>
      </c>
      <c r="S1506" s="14" t="s">
        <v>288</v>
      </c>
      <c r="T1506" s="14" t="s">
        <v>17</v>
      </c>
      <c r="U1506" s="14" t="s">
        <v>18</v>
      </c>
      <c r="V1506" s="14" t="s">
        <v>6</v>
      </c>
      <c r="W1506" s="14" t="s">
        <v>150</v>
      </c>
      <c r="X1506" s="14" t="s">
        <v>109</v>
      </c>
      <c r="Y1506" s="14" t="s">
        <v>310</v>
      </c>
      <c r="Z1506" s="14" t="s">
        <v>310</v>
      </c>
      <c r="AA1506" s="14" t="s">
        <v>7</v>
      </c>
      <c r="AB1506" s="14" t="s">
        <v>3938</v>
      </c>
      <c r="AC1506" s="14" t="s">
        <v>8</v>
      </c>
      <c r="AD1506" s="14" t="s">
        <v>9</v>
      </c>
      <c r="AE1506" s="14" t="s">
        <v>150</v>
      </c>
      <c r="AF1506" s="14" t="s">
        <v>290</v>
      </c>
      <c r="AG1506" s="14" t="s">
        <v>291</v>
      </c>
      <c r="AH1506" s="14" t="s">
        <v>3939</v>
      </c>
      <c r="AI1506">
        <v>70761862</v>
      </c>
      <c r="AJ1506" s="16">
        <v>45439.737500000003</v>
      </c>
      <c r="AK1506">
        <v>1</v>
      </c>
      <c r="AL1506">
        <v>172.96</v>
      </c>
      <c r="AM1506">
        <v>31.14</v>
      </c>
      <c r="AN1506">
        <v>204.1</v>
      </c>
      <c r="AO1506" s="14" t="e">
        <f>VLOOKUP(PaquetesTramos_estados_1[[#This Row],[tienda_stock]],#REF!,2,0)</f>
        <v>#REF!</v>
      </c>
      <c r="AP1506" s="18"/>
      <c r="AQ1506" s="19">
        <f>IF(PaquetesTramos_estados_1[[#This Row],[estado_paquete]]="Empaquetado","listo",PaquetesTramos_estados_1[[#This Row],[pagado]]+(PaquetesTramos_estados_1[[#This Row],[Lead Time]]-1))</f>
        <v>45438.737500000003</v>
      </c>
      <c r="AR1506" s="16" t="e">
        <f ca="1">IF(PaquetesTramos_estados_1[[#This Row],[estado_paquete]]="empaquetado","listo",TEXT((DAY(TODAY())-DAY(PaquetesTramos_estados_1[[#This Row],[pagado]])),"dd")&amp;" Dias")</f>
        <v>#VALUE!</v>
      </c>
      <c r="AS15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6" s="19" t="str">
        <f t="shared" si="23"/>
        <v>17:42</v>
      </c>
    </row>
    <row r="1507" spans="1:46" x14ac:dyDescent="0.25">
      <c r="A1507" s="14" t="s">
        <v>4915</v>
      </c>
      <c r="B1507" s="14" t="s">
        <v>17</v>
      </c>
      <c r="C1507" s="14" t="s">
        <v>36</v>
      </c>
      <c r="D1507" s="14" t="s">
        <v>1</v>
      </c>
      <c r="E1507" s="14" t="s">
        <v>1</v>
      </c>
      <c r="F1507" s="14" t="s">
        <v>37</v>
      </c>
      <c r="G1507" s="14" t="s">
        <v>332</v>
      </c>
      <c r="H1507" s="14" t="s">
        <v>288</v>
      </c>
      <c r="I1507" s="14" t="s">
        <v>288</v>
      </c>
      <c r="J1507" s="15">
        <v>45440</v>
      </c>
      <c r="K1507" s="14" t="s">
        <v>2078</v>
      </c>
      <c r="L1507" s="16">
        <v>45439.680011574077</v>
      </c>
      <c r="M1507" s="16"/>
      <c r="N1507" s="16"/>
      <c r="O1507" s="14" t="s">
        <v>288</v>
      </c>
      <c r="P1507" s="14" t="s">
        <v>288</v>
      </c>
      <c r="Q1507" s="14" t="s">
        <v>288</v>
      </c>
      <c r="R1507" s="14" t="s">
        <v>288</v>
      </c>
      <c r="S1507" s="14" t="s">
        <v>288</v>
      </c>
      <c r="T1507" s="14" t="s">
        <v>17</v>
      </c>
      <c r="U1507" s="14" t="s">
        <v>75</v>
      </c>
      <c r="V1507" s="14" t="s">
        <v>6</v>
      </c>
      <c r="W1507" s="14" t="s">
        <v>36</v>
      </c>
      <c r="X1507" s="14" t="s">
        <v>1</v>
      </c>
      <c r="Y1507" s="14" t="s">
        <v>1</v>
      </c>
      <c r="Z1507" s="14" t="s">
        <v>37</v>
      </c>
      <c r="AA1507" s="14" t="s">
        <v>7</v>
      </c>
      <c r="AB1507" s="14" t="s">
        <v>2079</v>
      </c>
      <c r="AC1507" s="14" t="s">
        <v>8</v>
      </c>
      <c r="AD1507" s="14" t="s">
        <v>32</v>
      </c>
      <c r="AE1507" s="14" t="s">
        <v>36</v>
      </c>
      <c r="AF1507" s="14" t="s">
        <v>290</v>
      </c>
      <c r="AG1507" s="14" t="s">
        <v>291</v>
      </c>
      <c r="AH1507" s="14" t="s">
        <v>2080</v>
      </c>
      <c r="AI1507">
        <v>44278015</v>
      </c>
      <c r="AJ1507" s="16">
        <v>45439.680011574077</v>
      </c>
      <c r="AK1507">
        <v>1</v>
      </c>
      <c r="AL1507">
        <v>35.42</v>
      </c>
      <c r="AM1507">
        <v>6.38</v>
      </c>
      <c r="AN1507">
        <v>41.8</v>
      </c>
      <c r="AO1507" s="14" t="e">
        <f>VLOOKUP(PaquetesTramos_estados_1[[#This Row],[tienda_stock]],#REF!,2,0)</f>
        <v>#REF!</v>
      </c>
      <c r="AP1507" s="18"/>
      <c r="AQ1507" s="19">
        <f>IF(PaquetesTramos_estados_1[[#This Row],[estado_paquete]]="Empaquetado","listo",PaquetesTramos_estados_1[[#This Row],[pagado]]+(PaquetesTramos_estados_1[[#This Row],[Lead Time]]-1))</f>
        <v>45438.680011574077</v>
      </c>
      <c r="AR1507" s="16" t="e">
        <f ca="1">IF(PaquetesTramos_estados_1[[#This Row],[estado_paquete]]="empaquetado","listo",TEXT((DAY(TODAY())-DAY(PaquetesTramos_estados_1[[#This Row],[pagado]])),"dd")&amp;" Dias")</f>
        <v>#VALUE!</v>
      </c>
      <c r="AS150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7" s="19" t="str">
        <f t="shared" si="23"/>
        <v>16:19</v>
      </c>
    </row>
    <row r="1508" spans="1:46" x14ac:dyDescent="0.25">
      <c r="A1508" s="14" t="s">
        <v>5477</v>
      </c>
      <c r="B1508" s="14" t="s">
        <v>17</v>
      </c>
      <c r="C1508" s="14" t="s">
        <v>95</v>
      </c>
      <c r="D1508" s="14" t="s">
        <v>96</v>
      </c>
      <c r="E1508" s="14" t="s">
        <v>97</v>
      </c>
      <c r="F1508" s="14" t="s">
        <v>98</v>
      </c>
      <c r="G1508" s="14" t="s">
        <v>35</v>
      </c>
      <c r="H1508" s="14" t="s">
        <v>288</v>
      </c>
      <c r="I1508" s="14" t="s">
        <v>288</v>
      </c>
      <c r="J1508" s="15">
        <v>45443</v>
      </c>
      <c r="K1508" s="14" t="s">
        <v>2042</v>
      </c>
      <c r="L1508" s="16">
        <v>45438.81050925926</v>
      </c>
      <c r="M1508" s="16"/>
      <c r="N1508" s="16"/>
      <c r="O1508" s="14" t="s">
        <v>288</v>
      </c>
      <c r="P1508" s="14" t="s">
        <v>288</v>
      </c>
      <c r="Q1508" s="14" t="s">
        <v>288</v>
      </c>
      <c r="R1508" s="14" t="s">
        <v>288</v>
      </c>
      <c r="S1508" s="14" t="s">
        <v>288</v>
      </c>
      <c r="T1508" s="14" t="s">
        <v>17</v>
      </c>
      <c r="U1508" s="14" t="s">
        <v>18</v>
      </c>
      <c r="V1508" s="14" t="s">
        <v>6</v>
      </c>
      <c r="W1508" s="14" t="s">
        <v>95</v>
      </c>
      <c r="X1508" s="14" t="s">
        <v>96</v>
      </c>
      <c r="Y1508" s="14" t="s">
        <v>97</v>
      </c>
      <c r="Z1508" s="14" t="s">
        <v>98</v>
      </c>
      <c r="AA1508" s="14" t="s">
        <v>56</v>
      </c>
      <c r="AB1508" s="14" t="s">
        <v>2043</v>
      </c>
      <c r="AC1508" s="14" t="s">
        <v>8</v>
      </c>
      <c r="AD1508" s="14" t="s">
        <v>88</v>
      </c>
      <c r="AE1508" s="14" t="s">
        <v>5</v>
      </c>
      <c r="AF1508" s="14" t="s">
        <v>290</v>
      </c>
      <c r="AG1508" s="14" t="s">
        <v>291</v>
      </c>
      <c r="AH1508" s="14" t="s">
        <v>2044</v>
      </c>
      <c r="AI1508">
        <v>72213142</v>
      </c>
      <c r="AJ1508" s="16">
        <v>45438.81050925926</v>
      </c>
      <c r="AK1508">
        <v>2</v>
      </c>
      <c r="AL1508">
        <v>90.59</v>
      </c>
      <c r="AM1508">
        <v>16.309999999999999</v>
      </c>
      <c r="AN1508">
        <v>106.9</v>
      </c>
      <c r="AO1508" s="14" t="e">
        <f>VLOOKUP(PaquetesTramos_estados_1[[#This Row],[tienda_stock]],#REF!,2,0)</f>
        <v>#REF!</v>
      </c>
      <c r="AP1508" s="18"/>
      <c r="AQ1508" s="19">
        <f>IF(PaquetesTramos_estados_1[[#This Row],[estado_paquete]]="Empaquetado","listo",PaquetesTramos_estados_1[[#This Row],[pagado]]+(PaquetesTramos_estados_1[[#This Row],[Lead Time]]-1))</f>
        <v>45437.81050925926</v>
      </c>
      <c r="AR1508" s="16" t="e">
        <f ca="1">IF(PaquetesTramos_estados_1[[#This Row],[estado_paquete]]="empaquetado","listo",TEXT((DAY(TODAY())-DAY(PaquetesTramos_estados_1[[#This Row],[pagado]])),"dd")&amp;" Dias")</f>
        <v>#VALUE!</v>
      </c>
      <c r="AS150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8" s="19" t="str">
        <f t="shared" si="23"/>
        <v>19:27</v>
      </c>
    </row>
    <row r="1509" spans="1:46" x14ac:dyDescent="0.25">
      <c r="A1509" s="14" t="s">
        <v>5516</v>
      </c>
      <c r="B1509" s="14" t="s">
        <v>17</v>
      </c>
      <c r="C1509" s="14" t="s">
        <v>126</v>
      </c>
      <c r="D1509" s="14" t="s">
        <v>91</v>
      </c>
      <c r="E1509" s="14" t="s">
        <v>91</v>
      </c>
      <c r="F1509" s="14" t="s">
        <v>91</v>
      </c>
      <c r="G1509" s="14" t="s">
        <v>35</v>
      </c>
      <c r="H1509" s="14" t="s">
        <v>288</v>
      </c>
      <c r="I1509" s="14" t="s">
        <v>288</v>
      </c>
      <c r="J1509" s="15">
        <v>45443</v>
      </c>
      <c r="K1509" s="14" t="s">
        <v>2721</v>
      </c>
      <c r="L1509" s="16">
        <v>45439.844814814816</v>
      </c>
      <c r="M1509" s="16"/>
      <c r="N1509" s="16"/>
      <c r="O1509" s="14" t="s">
        <v>288</v>
      </c>
      <c r="P1509" s="14" t="s">
        <v>288</v>
      </c>
      <c r="Q1509" s="14" t="s">
        <v>288</v>
      </c>
      <c r="R1509" s="14" t="s">
        <v>288</v>
      </c>
      <c r="S1509" s="14" t="s">
        <v>288</v>
      </c>
      <c r="T1509" s="14" t="s">
        <v>17</v>
      </c>
      <c r="U1509" s="14" t="s">
        <v>75</v>
      </c>
      <c r="V1509" s="14" t="s">
        <v>6</v>
      </c>
      <c r="W1509" s="14" t="s">
        <v>126</v>
      </c>
      <c r="X1509" s="14" t="s">
        <v>91</v>
      </c>
      <c r="Y1509" s="14" t="s">
        <v>91</v>
      </c>
      <c r="Z1509" s="14" t="s">
        <v>91</v>
      </c>
      <c r="AA1509" s="14" t="s">
        <v>7</v>
      </c>
      <c r="AB1509" s="14" t="s">
        <v>2722</v>
      </c>
      <c r="AC1509" s="14" t="s">
        <v>8</v>
      </c>
      <c r="AD1509" s="14" t="s">
        <v>9</v>
      </c>
      <c r="AE1509" s="14" t="s">
        <v>126</v>
      </c>
      <c r="AF1509" s="14" t="s">
        <v>290</v>
      </c>
      <c r="AG1509" s="14" t="s">
        <v>291</v>
      </c>
      <c r="AH1509" s="14" t="s">
        <v>2723</v>
      </c>
      <c r="AI1509">
        <v>73274834</v>
      </c>
      <c r="AJ1509" s="16">
        <v>45439.844814814816</v>
      </c>
      <c r="AK1509">
        <v>1</v>
      </c>
      <c r="AL1509">
        <v>88.81</v>
      </c>
      <c r="AM1509">
        <v>15.99</v>
      </c>
      <c r="AN1509">
        <v>104.8</v>
      </c>
      <c r="AO1509" s="14" t="e">
        <f>VLOOKUP(PaquetesTramos_estados_1[[#This Row],[tienda_stock]],#REF!,2,0)</f>
        <v>#REF!</v>
      </c>
      <c r="AP1509" s="18"/>
      <c r="AQ1509" s="19">
        <f>IF(PaquetesTramos_estados_1[[#This Row],[estado_paquete]]="Empaquetado","listo",PaquetesTramos_estados_1[[#This Row],[pagado]]+(PaquetesTramos_estados_1[[#This Row],[Lead Time]]-1))</f>
        <v>45438.844814814816</v>
      </c>
      <c r="AR1509" s="16" t="e">
        <f ca="1">IF(PaquetesTramos_estados_1[[#This Row],[estado_paquete]]="empaquetado","listo",TEXT((DAY(TODAY())-DAY(PaquetesTramos_estados_1[[#This Row],[pagado]])),"dd")&amp;" Dias")</f>
        <v>#VALUE!</v>
      </c>
      <c r="AS150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09" s="19" t="str">
        <f t="shared" si="23"/>
        <v>20:16</v>
      </c>
    </row>
    <row r="1510" spans="1:46" x14ac:dyDescent="0.25">
      <c r="A1510" s="14" t="s">
        <v>4882</v>
      </c>
      <c r="B1510" s="14" t="s">
        <v>17</v>
      </c>
      <c r="C1510" s="14" t="s">
        <v>170</v>
      </c>
      <c r="D1510" s="14" t="s">
        <v>1</v>
      </c>
      <c r="E1510" s="14" t="s">
        <v>1</v>
      </c>
      <c r="F1510" s="14" t="s">
        <v>152</v>
      </c>
      <c r="G1510" s="14" t="s">
        <v>437</v>
      </c>
      <c r="H1510" s="14" t="s">
        <v>288</v>
      </c>
      <c r="I1510" s="14" t="s">
        <v>288</v>
      </c>
      <c r="J1510" s="15">
        <v>45440</v>
      </c>
      <c r="K1510" s="14" t="s">
        <v>742</v>
      </c>
      <c r="L1510" s="16">
        <v>45439.887361111112</v>
      </c>
      <c r="M1510" s="16"/>
      <c r="N1510" s="16"/>
      <c r="O1510" s="14" t="s">
        <v>288</v>
      </c>
      <c r="P1510" s="14" t="s">
        <v>288</v>
      </c>
      <c r="Q1510" s="14" t="s">
        <v>288</v>
      </c>
      <c r="R1510" s="14" t="s">
        <v>288</v>
      </c>
      <c r="S1510" s="14" t="s">
        <v>288</v>
      </c>
      <c r="T1510" s="14" t="s">
        <v>17</v>
      </c>
      <c r="U1510" s="14" t="s">
        <v>18</v>
      </c>
      <c r="V1510" s="14" t="s">
        <v>6</v>
      </c>
      <c r="W1510" s="14" t="s">
        <v>170</v>
      </c>
      <c r="X1510" s="14" t="s">
        <v>1</v>
      </c>
      <c r="Y1510" s="14" t="s">
        <v>1</v>
      </c>
      <c r="Z1510" s="14" t="s">
        <v>152</v>
      </c>
      <c r="AA1510" s="14" t="s">
        <v>7</v>
      </c>
      <c r="AB1510" s="14" t="s">
        <v>743</v>
      </c>
      <c r="AC1510" s="14" t="s">
        <v>8</v>
      </c>
      <c r="AD1510" s="14" t="s">
        <v>32</v>
      </c>
      <c r="AE1510" s="14" t="s">
        <v>5</v>
      </c>
      <c r="AF1510" s="14" t="s">
        <v>290</v>
      </c>
      <c r="AG1510" s="14" t="s">
        <v>291</v>
      </c>
      <c r="AH1510" s="14" t="s">
        <v>744</v>
      </c>
      <c r="AI1510">
        <v>70125885</v>
      </c>
      <c r="AJ1510" s="16">
        <v>45439.887361111112</v>
      </c>
      <c r="AK1510">
        <v>1</v>
      </c>
      <c r="AL1510">
        <v>187.2</v>
      </c>
      <c r="AM1510">
        <v>33.700000000000003</v>
      </c>
      <c r="AN1510">
        <v>220.9</v>
      </c>
      <c r="AO1510" s="14" t="e">
        <f>VLOOKUP(PaquetesTramos_estados_1[[#This Row],[tienda_stock]],#REF!,2,0)</f>
        <v>#REF!</v>
      </c>
      <c r="AP1510" s="18"/>
      <c r="AQ1510" s="19">
        <f>IF(PaquetesTramos_estados_1[[#This Row],[estado_paquete]]="Empaquetado","listo",PaquetesTramos_estados_1[[#This Row],[pagado]]+(PaquetesTramos_estados_1[[#This Row],[Lead Time]]-1))</f>
        <v>45438.887361111112</v>
      </c>
      <c r="AR1510" s="16" t="e">
        <f ca="1">IF(PaquetesTramos_estados_1[[#This Row],[estado_paquete]]="empaquetado","listo",TEXT((DAY(TODAY())-DAY(PaquetesTramos_estados_1[[#This Row],[pagado]])),"dd")&amp;" Dias")</f>
        <v>#VALUE!</v>
      </c>
      <c r="AS151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10" s="19" t="str">
        <f t="shared" si="23"/>
        <v>21:17</v>
      </c>
    </row>
    <row r="1511" spans="1:46" x14ac:dyDescent="0.25">
      <c r="A1511" s="14" t="s">
        <v>4875</v>
      </c>
      <c r="B1511" s="14" t="s">
        <v>17</v>
      </c>
      <c r="C1511" s="14" t="s">
        <v>288</v>
      </c>
      <c r="D1511" s="14" t="s">
        <v>1</v>
      </c>
      <c r="E1511" s="14" t="s">
        <v>1</v>
      </c>
      <c r="F1511" s="14" t="s">
        <v>169</v>
      </c>
      <c r="G1511" s="14" t="s">
        <v>30</v>
      </c>
      <c r="H1511" s="14" t="s">
        <v>288</v>
      </c>
      <c r="I1511" s="14" t="s">
        <v>288</v>
      </c>
      <c r="J1511" s="15">
        <v>45440</v>
      </c>
      <c r="K1511" s="14" t="s">
        <v>2570</v>
      </c>
      <c r="L1511" s="16">
        <v>45439.853831018518</v>
      </c>
      <c r="M1511" s="16"/>
      <c r="N1511" s="16"/>
      <c r="O1511" s="14" t="s">
        <v>288</v>
      </c>
      <c r="P1511" s="14" t="s">
        <v>288</v>
      </c>
      <c r="Q1511" s="14" t="s">
        <v>288</v>
      </c>
      <c r="R1511" s="14" t="s">
        <v>288</v>
      </c>
      <c r="S1511" s="14" t="s">
        <v>288</v>
      </c>
      <c r="T1511" s="14" t="s">
        <v>17</v>
      </c>
      <c r="U1511" s="14" t="s">
        <v>18</v>
      </c>
      <c r="V1511" s="14" t="s">
        <v>87</v>
      </c>
      <c r="W1511" s="14" t="s">
        <v>288</v>
      </c>
      <c r="X1511" s="14" t="s">
        <v>288</v>
      </c>
      <c r="Y1511" s="14" t="s">
        <v>288</v>
      </c>
      <c r="Z1511" s="14" t="s">
        <v>288</v>
      </c>
      <c r="AA1511" s="14" t="s">
        <v>56</v>
      </c>
      <c r="AB1511" s="14" t="s">
        <v>2500</v>
      </c>
      <c r="AC1511" s="14" t="s">
        <v>8</v>
      </c>
      <c r="AD1511" s="14" t="s">
        <v>10</v>
      </c>
      <c r="AE1511" s="14" t="s">
        <v>24</v>
      </c>
      <c r="AF1511" s="14" t="s">
        <v>290</v>
      </c>
      <c r="AG1511" s="14" t="s">
        <v>291</v>
      </c>
      <c r="AH1511" s="14" t="s">
        <v>2501</v>
      </c>
      <c r="AI1511">
        <v>72030576</v>
      </c>
      <c r="AJ1511" s="16">
        <v>45439.853831018518</v>
      </c>
      <c r="AK1511">
        <v>2</v>
      </c>
      <c r="AL1511">
        <v>71.94</v>
      </c>
      <c r="AM1511">
        <v>12.96</v>
      </c>
      <c r="AN1511">
        <v>84.9</v>
      </c>
      <c r="AO1511" s="14" t="e">
        <f>VLOOKUP(PaquetesTramos_estados_1[[#This Row],[tienda_stock]],#REF!,2,0)</f>
        <v>#REF!</v>
      </c>
      <c r="AP1511" s="18"/>
      <c r="AQ1511" s="19">
        <f>IF(PaquetesTramos_estados_1[[#This Row],[estado_paquete]]="Empaquetado","listo",PaquetesTramos_estados_1[[#This Row],[pagado]]+(PaquetesTramos_estados_1[[#This Row],[Lead Time]]-1))</f>
        <v>45438.853831018518</v>
      </c>
      <c r="AR1511" s="16" t="e">
        <f ca="1">IF(PaquetesTramos_estados_1[[#This Row],[estado_paquete]]="empaquetado","listo",TEXT((DAY(TODAY())-DAY(PaquetesTramos_estados_1[[#This Row],[pagado]])),"dd")&amp;" Dias")</f>
        <v>#VALUE!</v>
      </c>
      <c r="AS151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11" s="19" t="str">
        <f t="shared" si="23"/>
        <v>20:29</v>
      </c>
    </row>
    <row r="1512" spans="1:46" x14ac:dyDescent="0.25">
      <c r="A1512" s="14" t="s">
        <v>4883</v>
      </c>
      <c r="B1512" s="14" t="s">
        <v>292</v>
      </c>
      <c r="C1512" s="14" t="s">
        <v>108</v>
      </c>
      <c r="D1512" s="14" t="s">
        <v>1</v>
      </c>
      <c r="E1512" s="14" t="s">
        <v>1</v>
      </c>
      <c r="F1512" s="14" t="s">
        <v>107</v>
      </c>
      <c r="G1512" s="14" t="s">
        <v>437</v>
      </c>
      <c r="H1512" s="14" t="s">
        <v>288</v>
      </c>
      <c r="I1512" s="14" t="s">
        <v>288</v>
      </c>
      <c r="J1512" s="15">
        <v>45441</v>
      </c>
      <c r="K1512" s="14" t="s">
        <v>1604</v>
      </c>
      <c r="L1512" s="16">
        <v>45439.578449074077</v>
      </c>
      <c r="M1512" s="16">
        <v>45439.591562499998</v>
      </c>
      <c r="N1512" s="16"/>
      <c r="O1512" s="14" t="s">
        <v>288</v>
      </c>
      <c r="P1512" s="14" t="s">
        <v>288</v>
      </c>
      <c r="Q1512" s="14" t="s">
        <v>288</v>
      </c>
      <c r="R1512" s="14" t="s">
        <v>288</v>
      </c>
      <c r="S1512" s="14" t="s">
        <v>288</v>
      </c>
      <c r="T1512" s="14" t="s">
        <v>292</v>
      </c>
      <c r="U1512" s="14" t="s">
        <v>0</v>
      </c>
      <c r="V1512" s="14" t="s">
        <v>6</v>
      </c>
      <c r="W1512" s="14" t="s">
        <v>108</v>
      </c>
      <c r="X1512" s="14" t="s">
        <v>1</v>
      </c>
      <c r="Y1512" s="14" t="s">
        <v>1</v>
      </c>
      <c r="Z1512" s="14" t="s">
        <v>107</v>
      </c>
      <c r="AA1512" s="14" t="s">
        <v>7</v>
      </c>
      <c r="AB1512" s="14" t="s">
        <v>1605</v>
      </c>
      <c r="AC1512" s="14" t="s">
        <v>8</v>
      </c>
      <c r="AD1512" s="14" t="s">
        <v>32</v>
      </c>
      <c r="AE1512" s="14" t="s">
        <v>5</v>
      </c>
      <c r="AF1512" s="14" t="s">
        <v>290</v>
      </c>
      <c r="AG1512" s="14" t="s">
        <v>291</v>
      </c>
      <c r="AH1512" s="14" t="s">
        <v>1606</v>
      </c>
      <c r="AI1512">
        <v>47264877</v>
      </c>
      <c r="AJ1512" s="16">
        <v>45439.578449074077</v>
      </c>
      <c r="AK1512">
        <v>1</v>
      </c>
      <c r="AL1512">
        <v>156.86000000000001</v>
      </c>
      <c r="AM1512">
        <v>28.24</v>
      </c>
      <c r="AN1512">
        <v>185.1</v>
      </c>
      <c r="AO1512" s="14" t="e">
        <f>VLOOKUP(PaquetesTramos_estados_1[[#This Row],[tienda_stock]],#REF!,2,0)</f>
        <v>#REF!</v>
      </c>
      <c r="AP1512" s="18"/>
      <c r="AQ1512" s="19" t="str">
        <f>IF(PaquetesTramos_estados_1[[#This Row],[estado_paquete]]="Empaquetado","listo",PaquetesTramos_estados_1[[#This Row],[pagado]]+(PaquetesTramos_estados_1[[#This Row],[Lead Time]]-1))</f>
        <v>listo</v>
      </c>
      <c r="AR1512" s="16" t="str">
        <f ca="1">IF(PaquetesTramos_estados_1[[#This Row],[estado_paquete]]="empaquetado","listo",TEXT((DAY(TODAY())-DAY(PaquetesTramos_estados_1[[#This Row],[pagado]])),"dd")&amp;" Dias")</f>
        <v>listo</v>
      </c>
      <c r="AS1512" s="14" t="str">
        <f ca="1">IF(PaquetesTramos_estados_1[[#This Row],[estado_paquete]]="Empaquetado","listo",IF(NOW()&lt;PaquetesTramos_estados_1[[#This Row],[TimeLimite]],"Dentro de Tiempo","Fuera de Tiempo"))</f>
        <v>listo</v>
      </c>
      <c r="AT1512" s="19" t="str">
        <f t="shared" si="23"/>
        <v>13:52</v>
      </c>
    </row>
    <row r="1513" spans="1:46" x14ac:dyDescent="0.25">
      <c r="A1513" s="14" t="s">
        <v>5479</v>
      </c>
      <c r="B1513" s="14" t="s">
        <v>292</v>
      </c>
      <c r="C1513" s="14" t="s">
        <v>39</v>
      </c>
      <c r="D1513" s="14" t="s">
        <v>40</v>
      </c>
      <c r="E1513" s="14" t="s">
        <v>40</v>
      </c>
      <c r="F1513" s="14" t="s">
        <v>40</v>
      </c>
      <c r="G1513" s="14" t="s">
        <v>35</v>
      </c>
      <c r="H1513" s="14" t="s">
        <v>288</v>
      </c>
      <c r="I1513" s="14" t="s">
        <v>288</v>
      </c>
      <c r="J1513" s="15">
        <v>45446</v>
      </c>
      <c r="K1513" s="14" t="s">
        <v>5376</v>
      </c>
      <c r="L1513" s="16">
        <v>45439.771736111114</v>
      </c>
      <c r="M1513" s="16">
        <v>45439.78297453704</v>
      </c>
      <c r="N1513" s="16"/>
      <c r="O1513" s="14" t="s">
        <v>288</v>
      </c>
      <c r="P1513" s="14" t="s">
        <v>288</v>
      </c>
      <c r="Q1513" s="14" t="s">
        <v>288</v>
      </c>
      <c r="R1513" s="14" t="s">
        <v>288</v>
      </c>
      <c r="S1513" s="14" t="s">
        <v>288</v>
      </c>
      <c r="T1513" s="14" t="s">
        <v>292</v>
      </c>
      <c r="U1513" s="14" t="s">
        <v>24</v>
      </c>
      <c r="V1513" s="14" t="s">
        <v>6</v>
      </c>
      <c r="W1513" s="14" t="s">
        <v>39</v>
      </c>
      <c r="X1513" s="14" t="s">
        <v>40</v>
      </c>
      <c r="Y1513" s="14" t="s">
        <v>40</v>
      </c>
      <c r="Z1513" s="14" t="s">
        <v>40</v>
      </c>
      <c r="AA1513" s="14" t="s">
        <v>7</v>
      </c>
      <c r="AB1513" s="14" t="s">
        <v>4617</v>
      </c>
      <c r="AC1513" s="14" t="s">
        <v>8</v>
      </c>
      <c r="AD1513" s="14" t="s">
        <v>93</v>
      </c>
      <c r="AE1513" s="14" t="s">
        <v>5</v>
      </c>
      <c r="AF1513" s="14" t="s">
        <v>290</v>
      </c>
      <c r="AG1513" s="14" t="s">
        <v>291</v>
      </c>
      <c r="AH1513" s="14" t="s">
        <v>4618</v>
      </c>
      <c r="AI1513">
        <v>78106370</v>
      </c>
      <c r="AJ1513" s="16">
        <v>45439.771736111114</v>
      </c>
      <c r="AK1513">
        <v>5</v>
      </c>
      <c r="AL1513">
        <v>223.88</v>
      </c>
      <c r="AM1513">
        <v>40.32</v>
      </c>
      <c r="AN1513">
        <v>264.2</v>
      </c>
      <c r="AO1513" s="14" t="e">
        <f>VLOOKUP(PaquetesTramos_estados_1[[#This Row],[tienda_stock]],#REF!,2,0)</f>
        <v>#REF!</v>
      </c>
      <c r="AP1513" s="18"/>
      <c r="AQ1513" s="19" t="str">
        <f>IF(PaquetesTramos_estados_1[[#This Row],[estado_paquete]]="Empaquetado","listo",PaquetesTramos_estados_1[[#This Row],[pagado]]+(PaquetesTramos_estados_1[[#This Row],[Lead Time]]-1))</f>
        <v>listo</v>
      </c>
      <c r="AR1513" s="16" t="str">
        <f ca="1">IF(PaquetesTramos_estados_1[[#This Row],[estado_paquete]]="empaquetado","listo",TEXT((DAY(TODAY())-DAY(PaquetesTramos_estados_1[[#This Row],[pagado]])),"dd")&amp;" Dias")</f>
        <v>listo</v>
      </c>
      <c r="AS1513" s="14" t="str">
        <f ca="1">IF(PaquetesTramos_estados_1[[#This Row],[estado_paquete]]="Empaquetado","listo",IF(NOW()&lt;PaquetesTramos_estados_1[[#This Row],[TimeLimite]],"Dentro de Tiempo","Fuera de Tiempo"))</f>
        <v>listo</v>
      </c>
      <c r="AT1513" s="19" t="str">
        <f t="shared" si="23"/>
        <v>18:31</v>
      </c>
    </row>
    <row r="1514" spans="1:46" x14ac:dyDescent="0.25">
      <c r="A1514" s="14" t="s">
        <v>5480</v>
      </c>
      <c r="B1514" s="14" t="s">
        <v>292</v>
      </c>
      <c r="C1514" s="14" t="s">
        <v>150</v>
      </c>
      <c r="D1514" s="14" t="s">
        <v>109</v>
      </c>
      <c r="E1514" s="14" t="s">
        <v>310</v>
      </c>
      <c r="F1514" s="14" t="s">
        <v>310</v>
      </c>
      <c r="G1514" s="14" t="s">
        <v>35</v>
      </c>
      <c r="H1514" s="14" t="s">
        <v>288</v>
      </c>
      <c r="I1514" s="14" t="s">
        <v>288</v>
      </c>
      <c r="J1514" s="15">
        <v>45447</v>
      </c>
      <c r="K1514" s="14" t="s">
        <v>5215</v>
      </c>
      <c r="L1514" s="16">
        <v>45439.775567129633</v>
      </c>
      <c r="M1514" s="16">
        <v>45439.896180555559</v>
      </c>
      <c r="N1514" s="16"/>
      <c r="O1514" s="14" t="s">
        <v>288</v>
      </c>
      <c r="P1514" s="14" t="s">
        <v>288</v>
      </c>
      <c r="Q1514" s="14" t="s">
        <v>288</v>
      </c>
      <c r="R1514" s="14" t="s">
        <v>288</v>
      </c>
      <c r="S1514" s="14" t="s">
        <v>288</v>
      </c>
      <c r="T1514" s="14" t="s">
        <v>292</v>
      </c>
      <c r="U1514" s="14" t="s">
        <v>100</v>
      </c>
      <c r="V1514" s="14" t="s">
        <v>6</v>
      </c>
      <c r="W1514" s="14" t="s">
        <v>150</v>
      </c>
      <c r="X1514" s="14" t="s">
        <v>109</v>
      </c>
      <c r="Y1514" s="14" t="s">
        <v>310</v>
      </c>
      <c r="Z1514" s="14" t="s">
        <v>310</v>
      </c>
      <c r="AA1514" s="14" t="s">
        <v>7</v>
      </c>
      <c r="AB1514" s="14" t="s">
        <v>4362</v>
      </c>
      <c r="AC1514" s="14" t="s">
        <v>8</v>
      </c>
      <c r="AD1514" s="14" t="s">
        <v>9</v>
      </c>
      <c r="AE1514" s="14" t="s">
        <v>150</v>
      </c>
      <c r="AF1514" s="14" t="s">
        <v>290</v>
      </c>
      <c r="AG1514" s="14" t="s">
        <v>291</v>
      </c>
      <c r="AH1514" s="14" t="s">
        <v>4363</v>
      </c>
      <c r="AI1514">
        <v>73759511</v>
      </c>
      <c r="AJ1514" s="16">
        <v>45439.775567129633</v>
      </c>
      <c r="AK1514">
        <v>4</v>
      </c>
      <c r="AL1514">
        <v>139.22</v>
      </c>
      <c r="AM1514">
        <v>25.08</v>
      </c>
      <c r="AN1514">
        <v>164.3</v>
      </c>
      <c r="AO1514" s="14" t="e">
        <f>VLOOKUP(PaquetesTramos_estados_1[[#This Row],[tienda_stock]],#REF!,2,0)</f>
        <v>#REF!</v>
      </c>
      <c r="AP1514" s="18"/>
      <c r="AQ1514" s="19" t="str">
        <f>IF(PaquetesTramos_estados_1[[#This Row],[estado_paquete]]="Empaquetado","listo",PaquetesTramos_estados_1[[#This Row],[pagado]]+(PaquetesTramos_estados_1[[#This Row],[Lead Time]]-1))</f>
        <v>listo</v>
      </c>
      <c r="AR1514" s="16" t="str">
        <f ca="1">IF(PaquetesTramos_estados_1[[#This Row],[estado_paquete]]="empaquetado","listo",TEXT((DAY(TODAY())-DAY(PaquetesTramos_estados_1[[#This Row],[pagado]])),"dd")&amp;" Dias")</f>
        <v>listo</v>
      </c>
      <c r="AS1514" s="14" t="str">
        <f ca="1">IF(PaquetesTramos_estados_1[[#This Row],[estado_paquete]]="Empaquetado","listo",IF(NOW()&lt;PaquetesTramos_estados_1[[#This Row],[TimeLimite]],"Dentro de Tiempo","Fuera de Tiempo"))</f>
        <v>listo</v>
      </c>
      <c r="AT1514" s="19" t="str">
        <f t="shared" si="23"/>
        <v>18:36</v>
      </c>
    </row>
    <row r="1515" spans="1:46" x14ac:dyDescent="0.25">
      <c r="A1515" s="14" t="s">
        <v>4920</v>
      </c>
      <c r="B1515" s="14" t="s">
        <v>17</v>
      </c>
      <c r="C1515" s="14" t="s">
        <v>108</v>
      </c>
      <c r="D1515" s="14" t="s">
        <v>1</v>
      </c>
      <c r="E1515" s="14" t="s">
        <v>1</v>
      </c>
      <c r="F1515" s="14" t="s">
        <v>107</v>
      </c>
      <c r="G1515" s="14" t="s">
        <v>437</v>
      </c>
      <c r="H1515" s="14" t="s">
        <v>288</v>
      </c>
      <c r="I1515" s="14" t="s">
        <v>288</v>
      </c>
      <c r="J1515" s="15">
        <v>45440</v>
      </c>
      <c r="K1515" s="14" t="s">
        <v>4921</v>
      </c>
      <c r="L1515" s="16">
        <v>45439.699791666666</v>
      </c>
      <c r="M1515" s="16"/>
      <c r="N1515" s="16"/>
      <c r="O1515" s="14" t="s">
        <v>288</v>
      </c>
      <c r="P1515" s="14" t="s">
        <v>288</v>
      </c>
      <c r="Q1515" s="14" t="s">
        <v>288</v>
      </c>
      <c r="R1515" s="14" t="s">
        <v>288</v>
      </c>
      <c r="S1515" s="14" t="s">
        <v>288</v>
      </c>
      <c r="T1515" s="14" t="s">
        <v>17</v>
      </c>
      <c r="U1515" s="14" t="s">
        <v>18</v>
      </c>
      <c r="V1515" s="14" t="s">
        <v>6</v>
      </c>
      <c r="W1515" s="14" t="s">
        <v>108</v>
      </c>
      <c r="X1515" s="14" t="s">
        <v>1</v>
      </c>
      <c r="Y1515" s="14" t="s">
        <v>1</v>
      </c>
      <c r="Z1515" s="14" t="s">
        <v>107</v>
      </c>
      <c r="AA1515" s="14" t="s">
        <v>7</v>
      </c>
      <c r="AB1515" s="14" t="s">
        <v>4922</v>
      </c>
      <c r="AC1515" s="14" t="s">
        <v>8</v>
      </c>
      <c r="AD1515" s="14" t="s">
        <v>9</v>
      </c>
      <c r="AE1515" s="14" t="s">
        <v>108</v>
      </c>
      <c r="AF1515" s="14" t="s">
        <v>290</v>
      </c>
      <c r="AG1515" s="14" t="s">
        <v>291</v>
      </c>
      <c r="AH1515" s="14" t="s">
        <v>4923</v>
      </c>
      <c r="AI1515">
        <v>70781212</v>
      </c>
      <c r="AJ1515" s="16">
        <v>45439.699791666666</v>
      </c>
      <c r="AK1515">
        <v>3</v>
      </c>
      <c r="AL1515">
        <v>194.58</v>
      </c>
      <c r="AM1515">
        <v>35.020000000000003</v>
      </c>
      <c r="AN1515">
        <v>229.6</v>
      </c>
      <c r="AO1515" s="14" t="e">
        <f>VLOOKUP(PaquetesTramos_estados_1[[#This Row],[tienda_stock]],#REF!,2,0)</f>
        <v>#REF!</v>
      </c>
      <c r="AP1515" s="18"/>
      <c r="AQ1515" s="19">
        <f>IF(PaquetesTramos_estados_1[[#This Row],[estado_paquete]]="Empaquetado","listo",PaquetesTramos_estados_1[[#This Row],[pagado]]+(PaquetesTramos_estados_1[[#This Row],[Lead Time]]-1))</f>
        <v>45438.699791666666</v>
      </c>
      <c r="AR1515" s="16" t="e">
        <f ca="1">IF(PaquetesTramos_estados_1[[#This Row],[estado_paquete]]="empaquetado","listo",TEXT((DAY(TODAY())-DAY(PaquetesTramos_estados_1[[#This Row],[pagado]])),"dd")&amp;" Dias")</f>
        <v>#VALUE!</v>
      </c>
      <c r="AS151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15" s="19" t="str">
        <f t="shared" si="23"/>
        <v>16:47</v>
      </c>
    </row>
    <row r="1516" spans="1:46" x14ac:dyDescent="0.25">
      <c r="A1516" s="14" t="s">
        <v>4924</v>
      </c>
      <c r="B1516" s="14" t="s">
        <v>17</v>
      </c>
      <c r="C1516" s="14" t="s">
        <v>294</v>
      </c>
      <c r="D1516" s="14" t="s">
        <v>1</v>
      </c>
      <c r="E1516" s="14" t="s">
        <v>1</v>
      </c>
      <c r="F1516" s="14" t="s">
        <v>13</v>
      </c>
      <c r="G1516" s="14" t="s">
        <v>399</v>
      </c>
      <c r="H1516" s="14" t="s">
        <v>288</v>
      </c>
      <c r="I1516" s="14" t="s">
        <v>288</v>
      </c>
      <c r="J1516" s="15">
        <v>45441</v>
      </c>
      <c r="K1516" s="14" t="s">
        <v>4925</v>
      </c>
      <c r="L1516" s="16">
        <v>45439.901018518518</v>
      </c>
      <c r="M1516" s="16"/>
      <c r="N1516" s="16"/>
      <c r="O1516" s="14" t="s">
        <v>288</v>
      </c>
      <c r="P1516" s="14" t="s">
        <v>288</v>
      </c>
      <c r="Q1516" s="14" t="s">
        <v>288</v>
      </c>
      <c r="R1516" s="14" t="s">
        <v>288</v>
      </c>
      <c r="S1516" s="14" t="s">
        <v>288</v>
      </c>
      <c r="T1516" s="14" t="s">
        <v>17</v>
      </c>
      <c r="U1516" s="14" t="s">
        <v>59</v>
      </c>
      <c r="V1516" s="14" t="s">
        <v>6</v>
      </c>
      <c r="W1516" s="14" t="s">
        <v>294</v>
      </c>
      <c r="X1516" s="14" t="s">
        <v>1</v>
      </c>
      <c r="Y1516" s="14" t="s">
        <v>1</v>
      </c>
      <c r="Z1516" s="14" t="s">
        <v>13</v>
      </c>
      <c r="AA1516" s="14" t="s">
        <v>7</v>
      </c>
      <c r="AB1516" s="14" t="s">
        <v>4376</v>
      </c>
      <c r="AC1516" s="14" t="s">
        <v>8</v>
      </c>
      <c r="AD1516" s="14" t="s">
        <v>32</v>
      </c>
      <c r="AE1516" s="14" t="s">
        <v>5</v>
      </c>
      <c r="AF1516" s="14" t="s">
        <v>290</v>
      </c>
      <c r="AG1516" s="14" t="s">
        <v>291</v>
      </c>
      <c r="AH1516" s="14" t="s">
        <v>4377</v>
      </c>
      <c r="AI1516">
        <v>72900415</v>
      </c>
      <c r="AJ1516" s="16">
        <v>45439.901018518518</v>
      </c>
      <c r="AK1516">
        <v>2</v>
      </c>
      <c r="AL1516">
        <v>62.37</v>
      </c>
      <c r="AM1516">
        <v>11.23</v>
      </c>
      <c r="AN1516">
        <v>73.599999999999994</v>
      </c>
      <c r="AO1516" s="14" t="e">
        <f>VLOOKUP(PaquetesTramos_estados_1[[#This Row],[tienda_stock]],#REF!,2,0)</f>
        <v>#REF!</v>
      </c>
      <c r="AP1516" s="18"/>
      <c r="AQ1516" s="19">
        <f>IF(PaquetesTramos_estados_1[[#This Row],[estado_paquete]]="Empaquetado","listo",PaquetesTramos_estados_1[[#This Row],[pagado]]+(PaquetesTramos_estados_1[[#This Row],[Lead Time]]-1))</f>
        <v>45438.901018518518</v>
      </c>
      <c r="AR1516" s="16" t="e">
        <f ca="1">IF(PaquetesTramos_estados_1[[#This Row],[estado_paquete]]="empaquetado","listo",TEXT((DAY(TODAY())-DAY(PaquetesTramos_estados_1[[#This Row],[pagado]])),"dd")&amp;" Dias")</f>
        <v>#VALUE!</v>
      </c>
      <c r="AS151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16" s="19" t="str">
        <f t="shared" si="23"/>
        <v>21:37</v>
      </c>
    </row>
    <row r="1517" spans="1:46" x14ac:dyDescent="0.25">
      <c r="A1517" s="14" t="s">
        <v>4928</v>
      </c>
      <c r="B1517" s="14" t="s">
        <v>292</v>
      </c>
      <c r="C1517" s="14" t="s">
        <v>180</v>
      </c>
      <c r="D1517" s="14" t="s">
        <v>1</v>
      </c>
      <c r="E1517" s="14" t="s">
        <v>1</v>
      </c>
      <c r="F1517" s="14" t="s">
        <v>152</v>
      </c>
      <c r="G1517" s="14" t="s">
        <v>437</v>
      </c>
      <c r="H1517" s="14" t="s">
        <v>288</v>
      </c>
      <c r="I1517" s="14" t="s">
        <v>288</v>
      </c>
      <c r="J1517" s="15">
        <v>45441</v>
      </c>
      <c r="K1517" s="14" t="s">
        <v>2705</v>
      </c>
      <c r="L1517" s="16">
        <v>45439.761886574073</v>
      </c>
      <c r="M1517" s="16">
        <v>45439.887013888889</v>
      </c>
      <c r="N1517" s="16"/>
      <c r="O1517" s="14" t="s">
        <v>288</v>
      </c>
      <c r="P1517" s="14" t="s">
        <v>288</v>
      </c>
      <c r="Q1517" s="14" t="s">
        <v>288</v>
      </c>
      <c r="R1517" s="14" t="s">
        <v>288</v>
      </c>
      <c r="S1517" s="14" t="s">
        <v>288</v>
      </c>
      <c r="T1517" s="14" t="s">
        <v>292</v>
      </c>
      <c r="U1517" s="14" t="s">
        <v>161</v>
      </c>
      <c r="V1517" s="14" t="s">
        <v>6</v>
      </c>
      <c r="W1517" s="14" t="s">
        <v>180</v>
      </c>
      <c r="X1517" s="14" t="s">
        <v>1</v>
      </c>
      <c r="Y1517" s="14" t="s">
        <v>1</v>
      </c>
      <c r="Z1517" s="14" t="s">
        <v>152</v>
      </c>
      <c r="AA1517" s="14" t="s">
        <v>7</v>
      </c>
      <c r="AB1517" s="14" t="s">
        <v>2706</v>
      </c>
      <c r="AC1517" s="14" t="s">
        <v>8</v>
      </c>
      <c r="AD1517" s="14" t="s">
        <v>9</v>
      </c>
      <c r="AE1517" s="14" t="s">
        <v>180</v>
      </c>
      <c r="AF1517" s="14" t="s">
        <v>290</v>
      </c>
      <c r="AG1517" s="14" t="s">
        <v>291</v>
      </c>
      <c r="AH1517" s="14" t="s">
        <v>2707</v>
      </c>
      <c r="AI1517">
        <v>42486433</v>
      </c>
      <c r="AJ1517" s="16">
        <v>45439.761886574073</v>
      </c>
      <c r="AK1517">
        <v>1</v>
      </c>
      <c r="AL1517">
        <v>103.22</v>
      </c>
      <c r="AM1517">
        <v>18.579999999999998</v>
      </c>
      <c r="AN1517">
        <v>121.8</v>
      </c>
      <c r="AO1517" s="14" t="e">
        <f>VLOOKUP(PaquetesTramos_estados_1[[#This Row],[tienda_stock]],#REF!,2,0)</f>
        <v>#REF!</v>
      </c>
      <c r="AP1517" s="18"/>
      <c r="AQ1517" s="19" t="str">
        <f>IF(PaquetesTramos_estados_1[[#This Row],[estado_paquete]]="Empaquetado","listo",PaquetesTramos_estados_1[[#This Row],[pagado]]+(PaquetesTramos_estados_1[[#This Row],[Lead Time]]-1))</f>
        <v>listo</v>
      </c>
      <c r="AR1517" s="16" t="str">
        <f ca="1">IF(PaquetesTramos_estados_1[[#This Row],[estado_paquete]]="empaquetado","listo",TEXT((DAY(TODAY())-DAY(PaquetesTramos_estados_1[[#This Row],[pagado]])),"dd")&amp;" Dias")</f>
        <v>listo</v>
      </c>
      <c r="AS1517" s="14" t="str">
        <f ca="1">IF(PaquetesTramos_estados_1[[#This Row],[estado_paquete]]="Empaquetado","listo",IF(NOW()&lt;PaquetesTramos_estados_1[[#This Row],[TimeLimite]],"Dentro de Tiempo","Fuera de Tiempo"))</f>
        <v>listo</v>
      </c>
      <c r="AT1517" s="19" t="str">
        <f t="shared" si="23"/>
        <v>18:17</v>
      </c>
    </row>
    <row r="1518" spans="1:46" x14ac:dyDescent="0.25">
      <c r="A1518" s="14" t="s">
        <v>5524</v>
      </c>
      <c r="B1518" s="14" t="s">
        <v>292</v>
      </c>
      <c r="C1518" s="14" t="s">
        <v>108</v>
      </c>
      <c r="D1518" s="14" t="s">
        <v>1</v>
      </c>
      <c r="E1518" s="14" t="s">
        <v>1</v>
      </c>
      <c r="F1518" s="14" t="s">
        <v>107</v>
      </c>
      <c r="G1518" s="14" t="s">
        <v>437</v>
      </c>
      <c r="H1518" s="14" t="s">
        <v>288</v>
      </c>
      <c r="I1518" s="14" t="s">
        <v>288</v>
      </c>
      <c r="J1518" s="15">
        <v>45441</v>
      </c>
      <c r="K1518" s="14" t="s">
        <v>3974</v>
      </c>
      <c r="L1518" s="16">
        <v>45439.736944444441</v>
      </c>
      <c r="M1518" s="16">
        <v>45439.787303240744</v>
      </c>
      <c r="N1518" s="16"/>
      <c r="O1518" s="14" t="s">
        <v>288</v>
      </c>
      <c r="P1518" s="14" t="s">
        <v>288</v>
      </c>
      <c r="Q1518" s="14" t="s">
        <v>288</v>
      </c>
      <c r="R1518" s="14" t="s">
        <v>288</v>
      </c>
      <c r="S1518" s="14" t="s">
        <v>288</v>
      </c>
      <c r="T1518" s="14" t="s">
        <v>292</v>
      </c>
      <c r="U1518" s="14" t="s">
        <v>21</v>
      </c>
      <c r="V1518" s="14" t="s">
        <v>6</v>
      </c>
      <c r="W1518" s="14" t="s">
        <v>108</v>
      </c>
      <c r="X1518" s="14" t="s">
        <v>1</v>
      </c>
      <c r="Y1518" s="14" t="s">
        <v>1</v>
      </c>
      <c r="Z1518" s="14" t="s">
        <v>107</v>
      </c>
      <c r="AA1518" s="14" t="s">
        <v>7</v>
      </c>
      <c r="AB1518" s="14" t="s">
        <v>3975</v>
      </c>
      <c r="AC1518" s="14" t="s">
        <v>8</v>
      </c>
      <c r="AD1518" s="14" t="s">
        <v>27</v>
      </c>
      <c r="AE1518" s="14" t="s">
        <v>5</v>
      </c>
      <c r="AF1518" s="14" t="s">
        <v>290</v>
      </c>
      <c r="AG1518" s="14" t="s">
        <v>291</v>
      </c>
      <c r="AH1518" s="14" t="s">
        <v>3976</v>
      </c>
      <c r="AI1518">
        <v>79381171</v>
      </c>
      <c r="AJ1518" s="16">
        <v>45439.736944444441</v>
      </c>
      <c r="AK1518">
        <v>2</v>
      </c>
      <c r="AL1518">
        <v>70.84</v>
      </c>
      <c r="AM1518">
        <v>12.76</v>
      </c>
      <c r="AN1518">
        <v>83.6</v>
      </c>
      <c r="AO1518" s="14" t="e">
        <f>VLOOKUP(PaquetesTramos_estados_1[[#This Row],[tienda_stock]],#REF!,2,0)</f>
        <v>#REF!</v>
      </c>
      <c r="AP1518" s="18"/>
      <c r="AQ1518" s="19" t="str">
        <f>IF(PaquetesTramos_estados_1[[#This Row],[estado_paquete]]="Empaquetado","listo",PaquetesTramos_estados_1[[#This Row],[pagado]]+(PaquetesTramos_estados_1[[#This Row],[Lead Time]]-1))</f>
        <v>listo</v>
      </c>
      <c r="AR1518" s="16" t="str">
        <f ca="1">IF(PaquetesTramos_estados_1[[#This Row],[estado_paquete]]="empaquetado","listo",TEXT((DAY(TODAY())-DAY(PaquetesTramos_estados_1[[#This Row],[pagado]])),"dd")&amp;" Dias")</f>
        <v>listo</v>
      </c>
      <c r="AS1518" s="14" t="str">
        <f ca="1">IF(PaquetesTramos_estados_1[[#This Row],[estado_paquete]]="Empaquetado","listo",IF(NOW()&lt;PaquetesTramos_estados_1[[#This Row],[TimeLimite]],"Dentro de Tiempo","Fuera de Tiempo"))</f>
        <v>listo</v>
      </c>
      <c r="AT1518" s="19" t="str">
        <f t="shared" si="23"/>
        <v>17:41</v>
      </c>
    </row>
    <row r="1519" spans="1:46" x14ac:dyDescent="0.25">
      <c r="A1519" s="14" t="s">
        <v>5517</v>
      </c>
      <c r="B1519" s="14" t="s">
        <v>17</v>
      </c>
      <c r="C1519" s="14" t="s">
        <v>45</v>
      </c>
      <c r="D1519" s="14" t="s">
        <v>46</v>
      </c>
      <c r="E1519" s="14" t="s">
        <v>46</v>
      </c>
      <c r="F1519" s="14" t="s">
        <v>46</v>
      </c>
      <c r="G1519" s="14" t="s">
        <v>35</v>
      </c>
      <c r="H1519" s="14" t="s">
        <v>288</v>
      </c>
      <c r="I1519" s="14" t="s">
        <v>288</v>
      </c>
      <c r="J1519" s="15">
        <v>45442</v>
      </c>
      <c r="K1519" s="14" t="s">
        <v>3990</v>
      </c>
      <c r="L1519" s="16">
        <v>45439.511956018519</v>
      </c>
      <c r="M1519" s="16"/>
      <c r="N1519" s="16"/>
      <c r="O1519" s="14" t="s">
        <v>288</v>
      </c>
      <c r="P1519" s="14" t="s">
        <v>288</v>
      </c>
      <c r="Q1519" s="14" t="s">
        <v>288</v>
      </c>
      <c r="R1519" s="14" t="s">
        <v>288</v>
      </c>
      <c r="S1519" s="14" t="s">
        <v>288</v>
      </c>
      <c r="T1519" s="14" t="s">
        <v>17</v>
      </c>
      <c r="U1519" s="14" t="s">
        <v>75</v>
      </c>
      <c r="V1519" s="14" t="s">
        <v>6</v>
      </c>
      <c r="W1519" s="14" t="s">
        <v>45</v>
      </c>
      <c r="X1519" s="14" t="s">
        <v>46</v>
      </c>
      <c r="Y1519" s="14" t="s">
        <v>46</v>
      </c>
      <c r="Z1519" s="14" t="s">
        <v>46</v>
      </c>
      <c r="AA1519" s="14" t="s">
        <v>56</v>
      </c>
      <c r="AB1519" s="14" t="s">
        <v>3991</v>
      </c>
      <c r="AC1519" s="14" t="s">
        <v>8</v>
      </c>
      <c r="AD1519" s="14" t="s">
        <v>32</v>
      </c>
      <c r="AE1519" s="14" t="s">
        <v>5</v>
      </c>
      <c r="AF1519" s="14" t="s">
        <v>290</v>
      </c>
      <c r="AG1519" s="14" t="s">
        <v>291</v>
      </c>
      <c r="AH1519" s="14" t="s">
        <v>3992</v>
      </c>
      <c r="AI1519">
        <v>75059190</v>
      </c>
      <c r="AJ1519" s="16">
        <v>45439.511956018519</v>
      </c>
      <c r="AK1519">
        <v>3</v>
      </c>
      <c r="AL1519">
        <v>113.98</v>
      </c>
      <c r="AM1519">
        <v>20.52</v>
      </c>
      <c r="AN1519">
        <v>134.5</v>
      </c>
      <c r="AO1519" s="14" t="e">
        <f>VLOOKUP(PaquetesTramos_estados_1[[#This Row],[tienda_stock]],#REF!,2,0)</f>
        <v>#REF!</v>
      </c>
      <c r="AP1519" s="18"/>
      <c r="AQ1519" s="19">
        <f>IF(PaquetesTramos_estados_1[[#This Row],[estado_paquete]]="Empaquetado","listo",PaquetesTramos_estados_1[[#This Row],[pagado]]+(PaquetesTramos_estados_1[[#This Row],[Lead Time]]-1))</f>
        <v>45438.511956018519</v>
      </c>
      <c r="AR1519" s="16" t="e">
        <f ca="1">IF(PaquetesTramos_estados_1[[#This Row],[estado_paquete]]="empaquetado","listo",TEXT((DAY(TODAY())-DAY(PaquetesTramos_estados_1[[#This Row],[pagado]])),"dd")&amp;" Dias")</f>
        <v>#VALUE!</v>
      </c>
      <c r="AS15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19" s="19" t="str">
        <f t="shared" si="23"/>
        <v>12:17</v>
      </c>
    </row>
    <row r="1520" spans="1:46" x14ac:dyDescent="0.25">
      <c r="A1520" s="14" t="s">
        <v>5482</v>
      </c>
      <c r="B1520" s="14" t="s">
        <v>17</v>
      </c>
      <c r="C1520" s="14" t="s">
        <v>14</v>
      </c>
      <c r="D1520" s="14" t="s">
        <v>1</v>
      </c>
      <c r="E1520" s="14" t="s">
        <v>1</v>
      </c>
      <c r="F1520" s="14" t="s">
        <v>15</v>
      </c>
      <c r="G1520" s="14" t="s">
        <v>437</v>
      </c>
      <c r="H1520" s="14" t="s">
        <v>288</v>
      </c>
      <c r="I1520" s="14" t="s">
        <v>288</v>
      </c>
      <c r="J1520" s="15">
        <v>45439</v>
      </c>
      <c r="K1520" s="14" t="s">
        <v>774</v>
      </c>
      <c r="L1520" s="16">
        <v>45438.767881944441</v>
      </c>
      <c r="M1520" s="16"/>
      <c r="N1520" s="16"/>
      <c r="O1520" s="14" t="s">
        <v>288</v>
      </c>
      <c r="P1520" s="14" t="s">
        <v>288</v>
      </c>
      <c r="Q1520" s="14" t="s">
        <v>288</v>
      </c>
      <c r="R1520" s="14" t="s">
        <v>288</v>
      </c>
      <c r="S1520" s="14" t="s">
        <v>288</v>
      </c>
      <c r="T1520" s="14" t="s">
        <v>17</v>
      </c>
      <c r="U1520" s="14" t="s">
        <v>18</v>
      </c>
      <c r="V1520" s="14" t="s">
        <v>6</v>
      </c>
      <c r="W1520" s="14" t="s">
        <v>14</v>
      </c>
      <c r="X1520" s="14" t="s">
        <v>1</v>
      </c>
      <c r="Y1520" s="14" t="s">
        <v>1</v>
      </c>
      <c r="Z1520" s="14" t="s">
        <v>15</v>
      </c>
      <c r="AA1520" s="14" t="s">
        <v>7</v>
      </c>
      <c r="AB1520" s="14" t="s">
        <v>775</v>
      </c>
      <c r="AC1520" s="14" t="s">
        <v>8</v>
      </c>
      <c r="AD1520" s="14" t="s">
        <v>32</v>
      </c>
      <c r="AE1520" s="14" t="s">
        <v>5</v>
      </c>
      <c r="AF1520" s="14" t="s">
        <v>290</v>
      </c>
      <c r="AG1520" s="14" t="s">
        <v>291</v>
      </c>
      <c r="AH1520" s="14" t="s">
        <v>776</v>
      </c>
      <c r="AI1520">
        <v>76851976</v>
      </c>
      <c r="AJ1520" s="16">
        <v>45438.767881944441</v>
      </c>
      <c r="AK1520">
        <v>2</v>
      </c>
      <c r="AL1520">
        <v>164.83</v>
      </c>
      <c r="AM1520">
        <v>29.67</v>
      </c>
      <c r="AN1520">
        <v>194.5</v>
      </c>
      <c r="AO1520" s="14" t="e">
        <f>VLOOKUP(PaquetesTramos_estados_1[[#This Row],[tienda_stock]],#REF!,2,0)</f>
        <v>#REF!</v>
      </c>
      <c r="AP1520" s="18"/>
      <c r="AQ1520" s="19">
        <f>IF(PaquetesTramos_estados_1[[#This Row],[estado_paquete]]="Empaquetado","listo",PaquetesTramos_estados_1[[#This Row],[pagado]]+(PaquetesTramos_estados_1[[#This Row],[Lead Time]]-1))</f>
        <v>45437.767881944441</v>
      </c>
      <c r="AR1520" s="16" t="e">
        <f ca="1">IF(PaquetesTramos_estados_1[[#This Row],[estado_paquete]]="empaquetado","listo",TEXT((DAY(TODAY())-DAY(PaquetesTramos_estados_1[[#This Row],[pagado]])),"dd")&amp;" Dias")</f>
        <v>#VALUE!</v>
      </c>
      <c r="AS15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0" s="19" t="str">
        <f t="shared" si="23"/>
        <v>18:25</v>
      </c>
    </row>
    <row r="1521" spans="1:46" x14ac:dyDescent="0.25">
      <c r="A1521" s="14" t="s">
        <v>4933</v>
      </c>
      <c r="B1521" s="14" t="s">
        <v>292</v>
      </c>
      <c r="C1521" s="14" t="s">
        <v>71</v>
      </c>
      <c r="D1521" s="14" t="s">
        <v>69</v>
      </c>
      <c r="E1521" s="14" t="s">
        <v>70</v>
      </c>
      <c r="F1521" s="14" t="s">
        <v>70</v>
      </c>
      <c r="G1521" s="14" t="s">
        <v>35</v>
      </c>
      <c r="H1521" s="14" t="s">
        <v>288</v>
      </c>
      <c r="I1521" s="14" t="s">
        <v>288</v>
      </c>
      <c r="J1521" s="15">
        <v>45444</v>
      </c>
      <c r="K1521" s="14" t="s">
        <v>3572</v>
      </c>
      <c r="L1521" s="16">
        <v>45439.817372685182</v>
      </c>
      <c r="M1521" s="16">
        <v>45439.967210648145</v>
      </c>
      <c r="N1521" s="16"/>
      <c r="O1521" s="14" t="s">
        <v>288</v>
      </c>
      <c r="P1521" s="14" t="s">
        <v>288</v>
      </c>
      <c r="Q1521" s="14" t="s">
        <v>288</v>
      </c>
      <c r="R1521" s="14" t="s">
        <v>288</v>
      </c>
      <c r="S1521" s="14" t="s">
        <v>288</v>
      </c>
      <c r="T1521" s="14" t="s">
        <v>292</v>
      </c>
      <c r="U1521" s="14" t="s">
        <v>38</v>
      </c>
      <c r="V1521" s="14" t="s">
        <v>6</v>
      </c>
      <c r="W1521" s="14" t="s">
        <v>71</v>
      </c>
      <c r="X1521" s="14" t="s">
        <v>69</v>
      </c>
      <c r="Y1521" s="14" t="s">
        <v>70</v>
      </c>
      <c r="Z1521" s="14" t="s">
        <v>70</v>
      </c>
      <c r="AA1521" s="14" t="s">
        <v>7</v>
      </c>
      <c r="AB1521" s="14" t="s">
        <v>3573</v>
      </c>
      <c r="AC1521" s="14" t="s">
        <v>8</v>
      </c>
      <c r="AD1521" s="14" t="s">
        <v>27</v>
      </c>
      <c r="AE1521" s="14" t="s">
        <v>5</v>
      </c>
      <c r="AF1521" s="14" t="s">
        <v>290</v>
      </c>
      <c r="AG1521" s="14" t="s">
        <v>291</v>
      </c>
      <c r="AH1521" s="14" t="s">
        <v>3574</v>
      </c>
      <c r="AI1521">
        <v>71856739</v>
      </c>
      <c r="AJ1521" s="16">
        <v>45439.817372685182</v>
      </c>
      <c r="AK1521">
        <v>2</v>
      </c>
      <c r="AL1521">
        <v>75.92</v>
      </c>
      <c r="AM1521">
        <v>13.68</v>
      </c>
      <c r="AN1521">
        <v>89.6</v>
      </c>
      <c r="AO1521" s="14" t="e">
        <f>VLOOKUP(PaquetesTramos_estados_1[[#This Row],[tienda_stock]],#REF!,2,0)</f>
        <v>#REF!</v>
      </c>
      <c r="AP1521" s="18"/>
      <c r="AQ1521" s="19" t="str">
        <f>IF(PaquetesTramos_estados_1[[#This Row],[estado_paquete]]="Empaquetado","listo",PaquetesTramos_estados_1[[#This Row],[pagado]]+(PaquetesTramos_estados_1[[#This Row],[Lead Time]]-1))</f>
        <v>listo</v>
      </c>
      <c r="AR1521" s="16" t="str">
        <f ca="1">IF(PaquetesTramos_estados_1[[#This Row],[estado_paquete]]="empaquetado","listo",TEXT((DAY(TODAY())-DAY(PaquetesTramos_estados_1[[#This Row],[pagado]])),"dd")&amp;" Dias")</f>
        <v>listo</v>
      </c>
      <c r="AS1521" s="14" t="str">
        <f ca="1">IF(PaquetesTramos_estados_1[[#This Row],[estado_paquete]]="Empaquetado","listo",IF(NOW()&lt;PaquetesTramos_estados_1[[#This Row],[TimeLimite]],"Dentro de Tiempo","Fuera de Tiempo"))</f>
        <v>listo</v>
      </c>
      <c r="AT1521" s="19" t="str">
        <f t="shared" si="23"/>
        <v>19:37</v>
      </c>
    </row>
    <row r="1522" spans="1:46" x14ac:dyDescent="0.25">
      <c r="A1522" s="14" t="s">
        <v>5521</v>
      </c>
      <c r="B1522" s="14" t="s">
        <v>20</v>
      </c>
      <c r="C1522" s="14" t="s">
        <v>162</v>
      </c>
      <c r="D1522" s="14" t="s">
        <v>1</v>
      </c>
      <c r="E1522" s="14" t="s">
        <v>1</v>
      </c>
      <c r="F1522" s="14" t="s">
        <v>60</v>
      </c>
      <c r="G1522" s="14" t="s">
        <v>332</v>
      </c>
      <c r="H1522" s="14" t="s">
        <v>288</v>
      </c>
      <c r="I1522" s="14" t="s">
        <v>288</v>
      </c>
      <c r="J1522" s="15">
        <v>45440</v>
      </c>
      <c r="K1522" s="14" t="s">
        <v>2992</v>
      </c>
      <c r="L1522" s="16">
        <v>45439.463275462964</v>
      </c>
      <c r="M1522" s="16"/>
      <c r="N1522" s="16"/>
      <c r="O1522" s="14" t="s">
        <v>288</v>
      </c>
      <c r="P1522" s="14" t="s">
        <v>288</v>
      </c>
      <c r="Q1522" s="14" t="s">
        <v>288</v>
      </c>
      <c r="R1522" s="14" t="s">
        <v>288</v>
      </c>
      <c r="S1522" s="14" t="s">
        <v>288</v>
      </c>
      <c r="T1522" s="14" t="s">
        <v>20</v>
      </c>
      <c r="U1522" s="14" t="s">
        <v>75</v>
      </c>
      <c r="V1522" s="14" t="s">
        <v>6</v>
      </c>
      <c r="W1522" s="14" t="s">
        <v>162</v>
      </c>
      <c r="X1522" s="14" t="s">
        <v>1</v>
      </c>
      <c r="Y1522" s="14" t="s">
        <v>1</v>
      </c>
      <c r="Z1522" s="14" t="s">
        <v>60</v>
      </c>
      <c r="AA1522" s="14" t="s">
        <v>7</v>
      </c>
      <c r="AB1522" s="14" t="s">
        <v>2993</v>
      </c>
      <c r="AC1522" s="14" t="s">
        <v>8</v>
      </c>
      <c r="AD1522" s="14" t="s">
        <v>10</v>
      </c>
      <c r="AE1522" s="14" t="s">
        <v>5</v>
      </c>
      <c r="AF1522" s="14" t="s">
        <v>290</v>
      </c>
      <c r="AG1522" s="14" t="s">
        <v>291</v>
      </c>
      <c r="AH1522" s="14" t="s">
        <v>2994</v>
      </c>
      <c r="AI1522">
        <v>43436160</v>
      </c>
      <c r="AJ1522" s="16">
        <v>45439.463275462964</v>
      </c>
      <c r="AK1522">
        <v>1</v>
      </c>
      <c r="AL1522">
        <v>128.63999999999999</v>
      </c>
      <c r="AM1522">
        <v>23.16</v>
      </c>
      <c r="AN1522">
        <v>151.80000000000001</v>
      </c>
      <c r="AO1522" s="14" t="e">
        <f>VLOOKUP(PaquetesTramos_estados_1[[#This Row],[tienda_stock]],#REF!,2,0)</f>
        <v>#REF!</v>
      </c>
      <c r="AP1522" s="18"/>
      <c r="AQ1522" s="19">
        <f>IF(PaquetesTramos_estados_1[[#This Row],[estado_paquete]]="Empaquetado","listo",PaquetesTramos_estados_1[[#This Row],[pagado]]+(PaquetesTramos_estados_1[[#This Row],[Lead Time]]-1))</f>
        <v>45438.463275462964</v>
      </c>
      <c r="AR1522" s="16" t="e">
        <f ca="1">IF(PaquetesTramos_estados_1[[#This Row],[estado_paquete]]="empaquetado","listo",TEXT((DAY(TODAY())-DAY(PaquetesTramos_estados_1[[#This Row],[pagado]])),"dd")&amp;" Dias")</f>
        <v>#VALUE!</v>
      </c>
      <c r="AS15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2" s="19" t="str">
        <f t="shared" si="23"/>
        <v>11:07</v>
      </c>
    </row>
    <row r="1523" spans="1:46" x14ac:dyDescent="0.25">
      <c r="A1523" s="14" t="s">
        <v>5530</v>
      </c>
      <c r="B1523" s="14" t="s">
        <v>17</v>
      </c>
      <c r="C1523" s="14" t="s">
        <v>36</v>
      </c>
      <c r="D1523" s="14" t="s">
        <v>1</v>
      </c>
      <c r="E1523" s="14" t="s">
        <v>1</v>
      </c>
      <c r="F1523" s="14" t="s">
        <v>37</v>
      </c>
      <c r="G1523" s="14" t="s">
        <v>332</v>
      </c>
      <c r="H1523" s="14" t="s">
        <v>288</v>
      </c>
      <c r="I1523" s="14" t="s">
        <v>288</v>
      </c>
      <c r="J1523" s="15">
        <v>45440</v>
      </c>
      <c r="K1523" s="14" t="s">
        <v>4513</v>
      </c>
      <c r="L1523" s="16">
        <v>45439.957025462965</v>
      </c>
      <c r="M1523" s="16"/>
      <c r="N1523" s="16"/>
      <c r="O1523" s="14" t="s">
        <v>288</v>
      </c>
      <c r="P1523" s="14" t="s">
        <v>288</v>
      </c>
      <c r="Q1523" s="14" t="s">
        <v>288</v>
      </c>
      <c r="R1523" s="14" t="s">
        <v>288</v>
      </c>
      <c r="S1523" s="14" t="s">
        <v>288</v>
      </c>
      <c r="T1523" s="14" t="s">
        <v>17</v>
      </c>
      <c r="U1523" s="14" t="s">
        <v>18</v>
      </c>
      <c r="V1523" s="14" t="s">
        <v>6</v>
      </c>
      <c r="W1523" s="14" t="s">
        <v>36</v>
      </c>
      <c r="X1523" s="14" t="s">
        <v>1</v>
      </c>
      <c r="Y1523" s="14" t="s">
        <v>1</v>
      </c>
      <c r="Z1523" s="14" t="s">
        <v>37</v>
      </c>
      <c r="AA1523" s="14" t="s">
        <v>56</v>
      </c>
      <c r="AB1523" s="14" t="s">
        <v>3857</v>
      </c>
      <c r="AC1523" s="14" t="s">
        <v>8</v>
      </c>
      <c r="AD1523" s="14" t="s">
        <v>27</v>
      </c>
      <c r="AE1523" s="14" t="s">
        <v>5</v>
      </c>
      <c r="AF1523" s="14" t="s">
        <v>290</v>
      </c>
      <c r="AG1523" s="14" t="s">
        <v>291</v>
      </c>
      <c r="AH1523" s="14" t="s">
        <v>3858</v>
      </c>
      <c r="AI1523">
        <v>71618821</v>
      </c>
      <c r="AJ1523" s="16">
        <v>45439.957025462965</v>
      </c>
      <c r="AK1523">
        <v>2</v>
      </c>
      <c r="AL1523">
        <v>250.67</v>
      </c>
      <c r="AM1523">
        <v>45.13</v>
      </c>
      <c r="AN1523">
        <v>295.8</v>
      </c>
      <c r="AO1523" s="14" t="e">
        <f>VLOOKUP(PaquetesTramos_estados_1[[#This Row],[tienda_stock]],#REF!,2,0)</f>
        <v>#REF!</v>
      </c>
      <c r="AP1523" s="18"/>
      <c r="AQ1523" s="19">
        <f>IF(PaquetesTramos_estados_1[[#This Row],[estado_paquete]]="Empaquetado","listo",PaquetesTramos_estados_1[[#This Row],[pagado]]+(PaquetesTramos_estados_1[[#This Row],[Lead Time]]-1))</f>
        <v>45438.957025462965</v>
      </c>
      <c r="AR1523" s="16" t="e">
        <f ca="1">IF(PaquetesTramos_estados_1[[#This Row],[estado_paquete]]="empaquetado","listo",TEXT((DAY(TODAY())-DAY(PaquetesTramos_estados_1[[#This Row],[pagado]])),"dd")&amp;" Dias")</f>
        <v>#VALUE!</v>
      </c>
      <c r="AS15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3" s="19" t="str">
        <f t="shared" si="23"/>
        <v>22:58</v>
      </c>
    </row>
    <row r="1524" spans="1:46" x14ac:dyDescent="0.25">
      <c r="A1524" s="14" t="s">
        <v>4938</v>
      </c>
      <c r="B1524" s="14" t="s">
        <v>292</v>
      </c>
      <c r="C1524" s="14" t="s">
        <v>68</v>
      </c>
      <c r="D1524" s="14" t="s">
        <v>69</v>
      </c>
      <c r="E1524" s="14" t="s">
        <v>70</v>
      </c>
      <c r="F1524" s="14" t="s">
        <v>70</v>
      </c>
      <c r="G1524" s="14" t="s">
        <v>35</v>
      </c>
      <c r="H1524" s="14" t="s">
        <v>288</v>
      </c>
      <c r="I1524" s="14" t="s">
        <v>288</v>
      </c>
      <c r="J1524" s="15">
        <v>45443</v>
      </c>
      <c r="K1524" s="14" t="s">
        <v>642</v>
      </c>
      <c r="L1524" s="16">
        <v>45438.804027777776</v>
      </c>
      <c r="M1524" s="16">
        <v>45439.430787037039</v>
      </c>
      <c r="N1524" s="16"/>
      <c r="O1524" s="14" t="s">
        <v>288</v>
      </c>
      <c r="P1524" s="14" t="s">
        <v>288</v>
      </c>
      <c r="Q1524" s="14" t="s">
        <v>288</v>
      </c>
      <c r="R1524" s="14" t="s">
        <v>288</v>
      </c>
      <c r="S1524" s="14" t="s">
        <v>288</v>
      </c>
      <c r="T1524" s="14" t="s">
        <v>292</v>
      </c>
      <c r="U1524" s="14" t="s">
        <v>141</v>
      </c>
      <c r="V1524" s="14" t="s">
        <v>6</v>
      </c>
      <c r="W1524" s="14" t="s">
        <v>68</v>
      </c>
      <c r="X1524" s="14" t="s">
        <v>69</v>
      </c>
      <c r="Y1524" s="14" t="s">
        <v>70</v>
      </c>
      <c r="Z1524" s="14" t="s">
        <v>70</v>
      </c>
      <c r="AA1524" s="14" t="s">
        <v>7</v>
      </c>
      <c r="AB1524" s="14" t="s">
        <v>643</v>
      </c>
      <c r="AC1524" s="14" t="s">
        <v>8</v>
      </c>
      <c r="AD1524" s="14" t="s">
        <v>27</v>
      </c>
      <c r="AE1524" s="14" t="s">
        <v>5</v>
      </c>
      <c r="AF1524" s="14" t="s">
        <v>290</v>
      </c>
      <c r="AG1524" s="14" t="s">
        <v>291</v>
      </c>
      <c r="AH1524" s="14" t="s">
        <v>644</v>
      </c>
      <c r="AI1524">
        <v>78113681</v>
      </c>
      <c r="AJ1524" s="16">
        <v>45438.804027777776</v>
      </c>
      <c r="AK1524">
        <v>2</v>
      </c>
      <c r="AL1524">
        <v>75.92</v>
      </c>
      <c r="AM1524">
        <v>13.68</v>
      </c>
      <c r="AN1524">
        <v>89.6</v>
      </c>
      <c r="AO1524" s="14" t="e">
        <f>VLOOKUP(PaquetesTramos_estados_1[[#This Row],[tienda_stock]],#REF!,2,0)</f>
        <v>#REF!</v>
      </c>
      <c r="AP1524" s="18"/>
      <c r="AQ1524" s="19" t="str">
        <f>IF(PaquetesTramos_estados_1[[#This Row],[estado_paquete]]="Empaquetado","listo",PaquetesTramos_estados_1[[#This Row],[pagado]]+(PaquetesTramos_estados_1[[#This Row],[Lead Time]]-1))</f>
        <v>listo</v>
      </c>
      <c r="AR1524" s="16" t="str">
        <f ca="1">IF(PaquetesTramos_estados_1[[#This Row],[estado_paquete]]="empaquetado","listo",TEXT((DAY(TODAY())-DAY(PaquetesTramos_estados_1[[#This Row],[pagado]])),"dd")&amp;" Dias")</f>
        <v>listo</v>
      </c>
      <c r="AS1524" s="14" t="str">
        <f ca="1">IF(PaquetesTramos_estados_1[[#This Row],[estado_paquete]]="Empaquetado","listo",IF(NOW()&lt;PaquetesTramos_estados_1[[#This Row],[TimeLimite]],"Dentro de Tiempo","Fuera de Tiempo"))</f>
        <v>listo</v>
      </c>
      <c r="AT1524" s="19" t="str">
        <f t="shared" si="23"/>
        <v>19:17</v>
      </c>
    </row>
    <row r="1525" spans="1:46" x14ac:dyDescent="0.25">
      <c r="A1525" s="14" t="s">
        <v>5487</v>
      </c>
      <c r="B1525" s="14" t="s">
        <v>17</v>
      </c>
      <c r="C1525" s="14" t="s">
        <v>108</v>
      </c>
      <c r="D1525" s="14" t="s">
        <v>1</v>
      </c>
      <c r="E1525" s="14" t="s">
        <v>1</v>
      </c>
      <c r="F1525" s="14" t="s">
        <v>107</v>
      </c>
      <c r="G1525" s="14" t="s">
        <v>437</v>
      </c>
      <c r="H1525" s="14" t="s">
        <v>288</v>
      </c>
      <c r="I1525" s="14" t="s">
        <v>288</v>
      </c>
      <c r="J1525" s="15">
        <v>45440</v>
      </c>
      <c r="K1525" s="14" t="s">
        <v>2260</v>
      </c>
      <c r="L1525" s="16">
        <v>45439.803969907407</v>
      </c>
      <c r="M1525" s="16"/>
      <c r="N1525" s="16"/>
      <c r="O1525" s="14" t="s">
        <v>288</v>
      </c>
      <c r="P1525" s="14" t="s">
        <v>288</v>
      </c>
      <c r="Q1525" s="14" t="s">
        <v>288</v>
      </c>
      <c r="R1525" s="14" t="s">
        <v>288</v>
      </c>
      <c r="S1525" s="14" t="s">
        <v>288</v>
      </c>
      <c r="T1525" s="14" t="s">
        <v>17</v>
      </c>
      <c r="U1525" s="14" t="s">
        <v>18</v>
      </c>
      <c r="V1525" s="14" t="s">
        <v>6</v>
      </c>
      <c r="W1525" s="14" t="s">
        <v>108</v>
      </c>
      <c r="X1525" s="14" t="s">
        <v>1</v>
      </c>
      <c r="Y1525" s="14" t="s">
        <v>1</v>
      </c>
      <c r="Z1525" s="14" t="s">
        <v>107</v>
      </c>
      <c r="AA1525" s="14" t="s">
        <v>56</v>
      </c>
      <c r="AB1525" s="14" t="s">
        <v>2261</v>
      </c>
      <c r="AC1525" s="14" t="s">
        <v>8</v>
      </c>
      <c r="AD1525" s="14" t="s">
        <v>32</v>
      </c>
      <c r="AE1525" s="14" t="s">
        <v>5</v>
      </c>
      <c r="AF1525" s="14" t="s">
        <v>290</v>
      </c>
      <c r="AG1525" s="14" t="s">
        <v>291</v>
      </c>
      <c r="AH1525" s="14" t="s">
        <v>2262</v>
      </c>
      <c r="AI1525">
        <v>41188844</v>
      </c>
      <c r="AJ1525" s="16">
        <v>45439.803969907407</v>
      </c>
      <c r="AK1525">
        <v>3</v>
      </c>
      <c r="AL1525">
        <v>126.38</v>
      </c>
      <c r="AM1525">
        <v>17.62</v>
      </c>
      <c r="AN1525">
        <v>144</v>
      </c>
      <c r="AO1525" s="14" t="e">
        <f>VLOOKUP(PaquetesTramos_estados_1[[#This Row],[tienda_stock]],#REF!,2,0)</f>
        <v>#REF!</v>
      </c>
      <c r="AP1525" s="18"/>
      <c r="AQ1525" s="19">
        <f>IF(PaquetesTramos_estados_1[[#This Row],[estado_paquete]]="Empaquetado","listo",PaquetesTramos_estados_1[[#This Row],[pagado]]+(PaquetesTramos_estados_1[[#This Row],[Lead Time]]-1))</f>
        <v>45438.803969907407</v>
      </c>
      <c r="AR1525" s="16" t="e">
        <f ca="1">IF(PaquetesTramos_estados_1[[#This Row],[estado_paquete]]="empaquetado","listo",TEXT((DAY(TODAY())-DAY(PaquetesTramos_estados_1[[#This Row],[pagado]])),"dd")&amp;" Dias")</f>
        <v>#VALUE!</v>
      </c>
      <c r="AS152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5" s="19" t="str">
        <f t="shared" si="23"/>
        <v>19:17</v>
      </c>
    </row>
    <row r="1526" spans="1:46" x14ac:dyDescent="0.25">
      <c r="A1526" s="14" t="s">
        <v>5537</v>
      </c>
      <c r="B1526" s="14" t="s">
        <v>17</v>
      </c>
      <c r="C1526" s="14" t="s">
        <v>52</v>
      </c>
      <c r="D1526" s="14" t="s">
        <v>53</v>
      </c>
      <c r="E1526" s="14" t="s">
        <v>54</v>
      </c>
      <c r="F1526" s="14" t="s">
        <v>55</v>
      </c>
      <c r="G1526" s="14" t="s">
        <v>35</v>
      </c>
      <c r="H1526" s="14" t="s">
        <v>288</v>
      </c>
      <c r="I1526" s="14" t="s">
        <v>288</v>
      </c>
      <c r="J1526" s="15">
        <v>45444</v>
      </c>
      <c r="K1526" s="14" t="s">
        <v>1816</v>
      </c>
      <c r="L1526" s="16">
        <v>45439.74622685185</v>
      </c>
      <c r="M1526" s="16"/>
      <c r="N1526" s="16"/>
      <c r="O1526" s="14" t="s">
        <v>288</v>
      </c>
      <c r="P1526" s="14" t="s">
        <v>288</v>
      </c>
      <c r="Q1526" s="14" t="s">
        <v>288</v>
      </c>
      <c r="R1526" s="14" t="s">
        <v>288</v>
      </c>
      <c r="S1526" s="14" t="s">
        <v>288</v>
      </c>
      <c r="T1526" s="14" t="s">
        <v>17</v>
      </c>
      <c r="U1526" s="14" t="s">
        <v>75</v>
      </c>
      <c r="V1526" s="14" t="s">
        <v>6</v>
      </c>
      <c r="W1526" s="14" t="s">
        <v>52</v>
      </c>
      <c r="X1526" s="14" t="s">
        <v>53</v>
      </c>
      <c r="Y1526" s="14" t="s">
        <v>54</v>
      </c>
      <c r="Z1526" s="14" t="s">
        <v>55</v>
      </c>
      <c r="AA1526" s="14" t="s">
        <v>7</v>
      </c>
      <c r="AB1526" s="14" t="s">
        <v>1817</v>
      </c>
      <c r="AC1526" s="14" t="s">
        <v>8</v>
      </c>
      <c r="AD1526" s="14" t="s">
        <v>32</v>
      </c>
      <c r="AE1526" s="14" t="s">
        <v>5</v>
      </c>
      <c r="AF1526" s="14" t="s">
        <v>290</v>
      </c>
      <c r="AG1526" s="14" t="s">
        <v>291</v>
      </c>
      <c r="AH1526" s="14" t="s">
        <v>1818</v>
      </c>
      <c r="AI1526">
        <v>43350862</v>
      </c>
      <c r="AJ1526" s="16">
        <v>45439.74622685185</v>
      </c>
      <c r="AK1526">
        <v>1</v>
      </c>
      <c r="AL1526">
        <v>46.44</v>
      </c>
      <c r="AM1526">
        <v>8.36</v>
      </c>
      <c r="AN1526">
        <v>54.8</v>
      </c>
      <c r="AO1526" s="14" t="e">
        <f>VLOOKUP(PaquetesTramos_estados_1[[#This Row],[tienda_stock]],#REF!,2,0)</f>
        <v>#REF!</v>
      </c>
      <c r="AP1526" s="18"/>
      <c r="AQ1526" s="19">
        <f>IF(PaquetesTramos_estados_1[[#This Row],[estado_paquete]]="Empaquetado","listo",PaquetesTramos_estados_1[[#This Row],[pagado]]+(PaquetesTramos_estados_1[[#This Row],[Lead Time]]-1))</f>
        <v>45438.74622685185</v>
      </c>
      <c r="AR1526" s="16" t="e">
        <f ca="1">IF(PaquetesTramos_estados_1[[#This Row],[estado_paquete]]="empaquetado","listo",TEXT((DAY(TODAY())-DAY(PaquetesTramos_estados_1[[#This Row],[pagado]])),"dd")&amp;" Dias")</f>
        <v>#VALUE!</v>
      </c>
      <c r="AS152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6" s="19" t="str">
        <f t="shared" si="23"/>
        <v>17:54</v>
      </c>
    </row>
    <row r="1527" spans="1:46" x14ac:dyDescent="0.25">
      <c r="A1527" s="14" t="s">
        <v>5536</v>
      </c>
      <c r="B1527" s="14" t="s">
        <v>17</v>
      </c>
      <c r="C1527" s="14" t="s">
        <v>141</v>
      </c>
      <c r="D1527" s="14" t="s">
        <v>1</v>
      </c>
      <c r="E1527" s="14" t="s">
        <v>1</v>
      </c>
      <c r="F1527" s="14" t="s">
        <v>15</v>
      </c>
      <c r="G1527" s="14" t="s">
        <v>437</v>
      </c>
      <c r="H1527" s="14" t="s">
        <v>288</v>
      </c>
      <c r="I1527" s="14" t="s">
        <v>288</v>
      </c>
      <c r="J1527" s="15">
        <v>45442</v>
      </c>
      <c r="K1527" s="14" t="s">
        <v>998</v>
      </c>
      <c r="L1527" s="16">
        <v>45440.28392361111</v>
      </c>
      <c r="M1527" s="16"/>
      <c r="N1527" s="16"/>
      <c r="O1527" s="14" t="s">
        <v>288</v>
      </c>
      <c r="P1527" s="14" t="s">
        <v>288</v>
      </c>
      <c r="Q1527" s="14" t="s">
        <v>288</v>
      </c>
      <c r="R1527" s="14" t="s">
        <v>288</v>
      </c>
      <c r="S1527" s="14" t="s">
        <v>288</v>
      </c>
      <c r="T1527" s="14" t="s">
        <v>17</v>
      </c>
      <c r="U1527" s="14" t="s">
        <v>58</v>
      </c>
      <c r="V1527" s="14" t="s">
        <v>6</v>
      </c>
      <c r="W1527" s="14" t="s">
        <v>141</v>
      </c>
      <c r="X1527" s="14" t="s">
        <v>1</v>
      </c>
      <c r="Y1527" s="14" t="s">
        <v>1</v>
      </c>
      <c r="Z1527" s="14" t="s">
        <v>15</v>
      </c>
      <c r="AA1527" s="14" t="s">
        <v>7</v>
      </c>
      <c r="AB1527" s="14" t="s">
        <v>999</v>
      </c>
      <c r="AC1527" s="14" t="s">
        <v>8</v>
      </c>
      <c r="AD1527" s="14" t="s">
        <v>27</v>
      </c>
      <c r="AE1527" s="14" t="s">
        <v>5</v>
      </c>
      <c r="AF1527" s="14" t="s">
        <v>290</v>
      </c>
      <c r="AG1527" s="14" t="s">
        <v>291</v>
      </c>
      <c r="AH1527" s="14" t="s">
        <v>1000</v>
      </c>
      <c r="AI1527">
        <v>47262918</v>
      </c>
      <c r="AJ1527" s="16">
        <v>45440.28392361111</v>
      </c>
      <c r="AK1527">
        <v>1</v>
      </c>
      <c r="AL1527">
        <v>35.42</v>
      </c>
      <c r="AM1527">
        <v>6.38</v>
      </c>
      <c r="AN1527">
        <v>41.8</v>
      </c>
      <c r="AO1527" s="14" t="e">
        <f>VLOOKUP(PaquetesTramos_estados_1[[#This Row],[tienda_stock]],#REF!,2,0)</f>
        <v>#REF!</v>
      </c>
      <c r="AP1527" s="18"/>
      <c r="AQ1527" s="19">
        <f>IF(PaquetesTramos_estados_1[[#This Row],[estado_paquete]]="Empaquetado","listo",PaquetesTramos_estados_1[[#This Row],[pagado]]+(PaquetesTramos_estados_1[[#This Row],[Lead Time]]-1))</f>
        <v>45439.28392361111</v>
      </c>
      <c r="AR1527" s="16" t="e">
        <f ca="1">IF(PaquetesTramos_estados_1[[#This Row],[estado_paquete]]="empaquetado","listo",TEXT((DAY(TODAY())-DAY(PaquetesTramos_estados_1[[#This Row],[pagado]])),"dd")&amp;" Dias")</f>
        <v>#VALUE!</v>
      </c>
      <c r="AS152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7" s="19" t="str">
        <f t="shared" si="23"/>
        <v>06:48</v>
      </c>
    </row>
    <row r="1528" spans="1:46" x14ac:dyDescent="0.25">
      <c r="A1528" s="14" t="s">
        <v>4996</v>
      </c>
      <c r="B1528" s="14" t="s">
        <v>17</v>
      </c>
      <c r="C1528" s="14" t="s">
        <v>49</v>
      </c>
      <c r="D1528" s="14" t="s">
        <v>50</v>
      </c>
      <c r="E1528" s="14" t="s">
        <v>51</v>
      </c>
      <c r="F1528" s="14" t="s">
        <v>51</v>
      </c>
      <c r="G1528" s="14" t="s">
        <v>35</v>
      </c>
      <c r="H1528" s="14" t="s">
        <v>288</v>
      </c>
      <c r="I1528" s="14" t="s">
        <v>288</v>
      </c>
      <c r="J1528" s="15">
        <v>45443</v>
      </c>
      <c r="K1528" s="14" t="s">
        <v>1409</v>
      </c>
      <c r="L1528" s="16">
        <v>45439.724548611113</v>
      </c>
      <c r="M1528" s="16"/>
      <c r="N1528" s="16"/>
      <c r="O1528" s="14" t="s">
        <v>288</v>
      </c>
      <c r="P1528" s="14" t="s">
        <v>288</v>
      </c>
      <c r="Q1528" s="14" t="s">
        <v>288</v>
      </c>
      <c r="R1528" s="14" t="s">
        <v>288</v>
      </c>
      <c r="S1528" s="14" t="s">
        <v>288</v>
      </c>
      <c r="T1528" s="14" t="s">
        <v>17</v>
      </c>
      <c r="U1528" s="14" t="s">
        <v>18</v>
      </c>
      <c r="V1528" s="14" t="s">
        <v>6</v>
      </c>
      <c r="W1528" s="14" t="s">
        <v>49</v>
      </c>
      <c r="X1528" s="14" t="s">
        <v>50</v>
      </c>
      <c r="Y1528" s="14" t="s">
        <v>51</v>
      </c>
      <c r="Z1528" s="14" t="s">
        <v>51</v>
      </c>
      <c r="AA1528" s="14" t="s">
        <v>56</v>
      </c>
      <c r="AB1528" s="14" t="s">
        <v>1292</v>
      </c>
      <c r="AC1528" s="14" t="s">
        <v>8</v>
      </c>
      <c r="AD1528" s="14" t="s">
        <v>32</v>
      </c>
      <c r="AE1528" s="14" t="s">
        <v>5</v>
      </c>
      <c r="AF1528" s="14" t="s">
        <v>290</v>
      </c>
      <c r="AG1528" s="14" t="s">
        <v>291</v>
      </c>
      <c r="AH1528" s="14" t="s">
        <v>1293</v>
      </c>
      <c r="AI1528">
        <v>45508158</v>
      </c>
      <c r="AJ1528" s="16">
        <v>45439.724548611113</v>
      </c>
      <c r="AK1528">
        <v>3</v>
      </c>
      <c r="AL1528">
        <v>303.73</v>
      </c>
      <c r="AM1528">
        <v>54.67</v>
      </c>
      <c r="AN1528">
        <v>358.4</v>
      </c>
      <c r="AO1528" s="14" t="e">
        <f>VLOOKUP(PaquetesTramos_estados_1[[#This Row],[tienda_stock]],#REF!,2,0)</f>
        <v>#REF!</v>
      </c>
      <c r="AP1528" s="18"/>
      <c r="AQ1528" s="19">
        <f>IF(PaquetesTramos_estados_1[[#This Row],[estado_paquete]]="Empaquetado","listo",PaquetesTramos_estados_1[[#This Row],[pagado]]+(PaquetesTramos_estados_1[[#This Row],[Lead Time]]-1))</f>
        <v>45438.724548611113</v>
      </c>
      <c r="AR1528" s="16" t="e">
        <f ca="1">IF(PaquetesTramos_estados_1[[#This Row],[estado_paquete]]="empaquetado","listo",TEXT((DAY(TODAY())-DAY(PaquetesTramos_estados_1[[#This Row],[pagado]])),"dd")&amp;" Dias")</f>
        <v>#VALUE!</v>
      </c>
      <c r="AS152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8" s="19" t="str">
        <f t="shared" si="23"/>
        <v>17:23</v>
      </c>
    </row>
    <row r="1529" spans="1:46" x14ac:dyDescent="0.25">
      <c r="A1529" s="14" t="s">
        <v>5541</v>
      </c>
      <c r="B1529" s="14" t="s">
        <v>17</v>
      </c>
      <c r="C1529" s="14" t="s">
        <v>968</v>
      </c>
      <c r="D1529" s="14" t="s">
        <v>1</v>
      </c>
      <c r="E1529" s="14" t="s">
        <v>171</v>
      </c>
      <c r="F1529" s="14" t="s">
        <v>171</v>
      </c>
      <c r="G1529" s="14" t="s">
        <v>35</v>
      </c>
      <c r="H1529" s="14" t="s">
        <v>288</v>
      </c>
      <c r="I1529" s="14" t="s">
        <v>288</v>
      </c>
      <c r="J1529" s="15">
        <v>45442</v>
      </c>
      <c r="K1529" s="14" t="s">
        <v>5227</v>
      </c>
      <c r="L1529" s="16">
        <v>45439.797488425924</v>
      </c>
      <c r="M1529" s="16"/>
      <c r="N1529" s="16"/>
      <c r="O1529" s="14" t="s">
        <v>288</v>
      </c>
      <c r="P1529" s="14" t="s">
        <v>288</v>
      </c>
      <c r="Q1529" s="14" t="s">
        <v>288</v>
      </c>
      <c r="R1529" s="14" t="s">
        <v>288</v>
      </c>
      <c r="S1529" s="14" t="s">
        <v>288</v>
      </c>
      <c r="T1529" s="14" t="s">
        <v>17</v>
      </c>
      <c r="U1529" s="14" t="s">
        <v>18</v>
      </c>
      <c r="V1529" s="14" t="s">
        <v>6</v>
      </c>
      <c r="W1529" s="14" t="s">
        <v>968</v>
      </c>
      <c r="X1529" s="14" t="s">
        <v>1</v>
      </c>
      <c r="Y1529" s="14" t="s">
        <v>171</v>
      </c>
      <c r="Z1529" s="14" t="s">
        <v>171</v>
      </c>
      <c r="AA1529" s="14" t="s">
        <v>7</v>
      </c>
      <c r="AB1529" s="14" t="s">
        <v>5228</v>
      </c>
      <c r="AC1529" s="14" t="s">
        <v>8</v>
      </c>
      <c r="AD1529" s="14" t="s">
        <v>9</v>
      </c>
      <c r="AE1529" s="14" t="s">
        <v>968</v>
      </c>
      <c r="AF1529" s="14" t="s">
        <v>290</v>
      </c>
      <c r="AG1529" s="14" t="s">
        <v>291</v>
      </c>
      <c r="AH1529" s="14" t="s">
        <v>5229</v>
      </c>
      <c r="AI1529">
        <v>16025153</v>
      </c>
      <c r="AJ1529" s="16">
        <v>45439.797488425924</v>
      </c>
      <c r="AK1529">
        <v>1</v>
      </c>
      <c r="AL1529">
        <v>173.56</v>
      </c>
      <c r="AM1529">
        <v>31.24</v>
      </c>
      <c r="AN1529">
        <v>204.8</v>
      </c>
      <c r="AO1529" s="14" t="e">
        <f>VLOOKUP(PaquetesTramos_estados_1[[#This Row],[tienda_stock]],#REF!,2,0)</f>
        <v>#REF!</v>
      </c>
      <c r="AP1529" s="18"/>
      <c r="AQ1529" s="19">
        <f>IF(PaquetesTramos_estados_1[[#This Row],[estado_paquete]]="Empaquetado","listo",PaquetesTramos_estados_1[[#This Row],[pagado]]+(PaquetesTramos_estados_1[[#This Row],[Lead Time]]-1))</f>
        <v>45438.797488425924</v>
      </c>
      <c r="AR1529" s="16" t="e">
        <f ca="1">IF(PaquetesTramos_estados_1[[#This Row],[estado_paquete]]="empaquetado","listo",TEXT((DAY(TODAY())-DAY(PaquetesTramos_estados_1[[#This Row],[pagado]])),"dd")&amp;" Dias")</f>
        <v>#VALUE!</v>
      </c>
      <c r="AS152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29" s="19" t="str">
        <f t="shared" si="23"/>
        <v>19:08</v>
      </c>
    </row>
    <row r="1530" spans="1:46" x14ac:dyDescent="0.25">
      <c r="A1530" s="14" t="s">
        <v>5496</v>
      </c>
      <c r="B1530" s="14" t="s">
        <v>17</v>
      </c>
      <c r="C1530" s="14" t="s">
        <v>99</v>
      </c>
      <c r="D1530" s="14" t="s">
        <v>1</v>
      </c>
      <c r="E1530" s="14" t="s">
        <v>1</v>
      </c>
      <c r="F1530" s="14" t="s">
        <v>19</v>
      </c>
      <c r="G1530" s="14" t="s">
        <v>3</v>
      </c>
      <c r="H1530" s="14" t="s">
        <v>288</v>
      </c>
      <c r="I1530" s="14" t="s">
        <v>288</v>
      </c>
      <c r="J1530" s="15">
        <v>45441</v>
      </c>
      <c r="K1530" s="14" t="s">
        <v>3315</v>
      </c>
      <c r="L1530" s="16">
        <v>45439.891967592594</v>
      </c>
      <c r="M1530" s="16"/>
      <c r="N1530" s="16"/>
      <c r="O1530" s="14" t="s">
        <v>288</v>
      </c>
      <c r="P1530" s="14" t="s">
        <v>288</v>
      </c>
      <c r="Q1530" s="14" t="s">
        <v>288</v>
      </c>
      <c r="R1530" s="14" t="s">
        <v>288</v>
      </c>
      <c r="S1530" s="14" t="s">
        <v>288</v>
      </c>
      <c r="T1530" s="14" t="s">
        <v>17</v>
      </c>
      <c r="U1530" s="14" t="s">
        <v>141</v>
      </c>
      <c r="V1530" s="14" t="s">
        <v>6</v>
      </c>
      <c r="W1530" s="14" t="s">
        <v>99</v>
      </c>
      <c r="X1530" s="14" t="s">
        <v>1</v>
      </c>
      <c r="Y1530" s="14" t="s">
        <v>1</v>
      </c>
      <c r="Z1530" s="14" t="s">
        <v>19</v>
      </c>
      <c r="AA1530" s="14" t="s">
        <v>7</v>
      </c>
      <c r="AB1530" s="14" t="s">
        <v>3316</v>
      </c>
      <c r="AC1530" s="14" t="s">
        <v>8</v>
      </c>
      <c r="AD1530" s="14" t="s">
        <v>88</v>
      </c>
      <c r="AE1530" s="14" t="s">
        <v>5</v>
      </c>
      <c r="AF1530" s="14" t="s">
        <v>290</v>
      </c>
      <c r="AG1530" s="14" t="s">
        <v>291</v>
      </c>
      <c r="AH1530" s="14" t="s">
        <v>3317</v>
      </c>
      <c r="AI1530">
        <v>32644150</v>
      </c>
      <c r="AJ1530" s="16">
        <v>45439.891967592594</v>
      </c>
      <c r="AK1530">
        <v>1</v>
      </c>
      <c r="AL1530">
        <v>60.85</v>
      </c>
      <c r="AM1530">
        <v>10.95</v>
      </c>
      <c r="AN1530">
        <v>71.8</v>
      </c>
      <c r="AO1530" s="14" t="e">
        <f>VLOOKUP(PaquetesTramos_estados_1[[#This Row],[tienda_stock]],#REF!,2,0)</f>
        <v>#REF!</v>
      </c>
      <c r="AP1530" s="18"/>
      <c r="AQ1530" s="19">
        <f>IF(PaquetesTramos_estados_1[[#This Row],[estado_paquete]]="Empaquetado","listo",PaquetesTramos_estados_1[[#This Row],[pagado]]+(PaquetesTramos_estados_1[[#This Row],[Lead Time]]-1))</f>
        <v>45438.891967592594</v>
      </c>
      <c r="AR1530" s="16" t="e">
        <f ca="1">IF(PaquetesTramos_estados_1[[#This Row],[estado_paquete]]="empaquetado","listo",TEXT((DAY(TODAY())-DAY(PaquetesTramos_estados_1[[#This Row],[pagado]])),"dd")&amp;" Dias")</f>
        <v>#VALUE!</v>
      </c>
      <c r="AS153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30" s="19" t="str">
        <f t="shared" si="23"/>
        <v>21:24</v>
      </c>
    </row>
    <row r="1531" spans="1:46" x14ac:dyDescent="0.25">
      <c r="A1531" s="14" t="s">
        <v>5006</v>
      </c>
      <c r="B1531" s="14" t="s">
        <v>292</v>
      </c>
      <c r="C1531" s="14" t="s">
        <v>123</v>
      </c>
      <c r="D1531" s="14" t="s">
        <v>105</v>
      </c>
      <c r="E1531" s="14" t="s">
        <v>105</v>
      </c>
      <c r="F1531" s="14" t="s">
        <v>105</v>
      </c>
      <c r="G1531" s="14" t="s">
        <v>35</v>
      </c>
      <c r="H1531" s="14" t="s">
        <v>288</v>
      </c>
      <c r="I1531" s="14" t="s">
        <v>288</v>
      </c>
      <c r="J1531" s="15">
        <v>45444</v>
      </c>
      <c r="K1531" s="14" t="s">
        <v>2272</v>
      </c>
      <c r="L1531" s="16">
        <v>45439.861747685187</v>
      </c>
      <c r="M1531" s="16">
        <v>45439.96770833333</v>
      </c>
      <c r="N1531" s="16"/>
      <c r="O1531" s="14" t="s">
        <v>288</v>
      </c>
      <c r="P1531" s="14" t="s">
        <v>288</v>
      </c>
      <c r="Q1531" s="14" t="s">
        <v>288</v>
      </c>
      <c r="R1531" s="14" t="s">
        <v>288</v>
      </c>
      <c r="S1531" s="14" t="s">
        <v>288</v>
      </c>
      <c r="T1531" s="14" t="s">
        <v>292</v>
      </c>
      <c r="U1531" s="14" t="s">
        <v>38</v>
      </c>
      <c r="V1531" s="14" t="s">
        <v>6</v>
      </c>
      <c r="W1531" s="14" t="s">
        <v>123</v>
      </c>
      <c r="X1531" s="14" t="s">
        <v>105</v>
      </c>
      <c r="Y1531" s="14" t="s">
        <v>105</v>
      </c>
      <c r="Z1531" s="14" t="s">
        <v>105</v>
      </c>
      <c r="AA1531" s="14" t="s">
        <v>7</v>
      </c>
      <c r="AB1531" s="14" t="s">
        <v>2273</v>
      </c>
      <c r="AC1531" s="14" t="s">
        <v>8</v>
      </c>
      <c r="AD1531" s="14" t="s">
        <v>32</v>
      </c>
      <c r="AE1531" s="14" t="s">
        <v>5</v>
      </c>
      <c r="AF1531" s="14" t="s">
        <v>290</v>
      </c>
      <c r="AG1531" s="14" t="s">
        <v>291</v>
      </c>
      <c r="AH1531" s="14" t="s">
        <v>2274</v>
      </c>
      <c r="AI1531">
        <v>73580892</v>
      </c>
      <c r="AJ1531" s="16">
        <v>45439.861747685187</v>
      </c>
      <c r="AK1531">
        <v>3</v>
      </c>
      <c r="AL1531">
        <v>113.88</v>
      </c>
      <c r="AM1531">
        <v>20.52</v>
      </c>
      <c r="AN1531">
        <v>134.4</v>
      </c>
      <c r="AO1531" s="14" t="e">
        <f>VLOOKUP(PaquetesTramos_estados_1[[#This Row],[tienda_stock]],#REF!,2,0)</f>
        <v>#REF!</v>
      </c>
      <c r="AP1531" s="18"/>
      <c r="AQ1531" s="19" t="str">
        <f>IF(PaquetesTramos_estados_1[[#This Row],[estado_paquete]]="Empaquetado","listo",PaquetesTramos_estados_1[[#This Row],[pagado]]+(PaquetesTramos_estados_1[[#This Row],[Lead Time]]-1))</f>
        <v>listo</v>
      </c>
      <c r="AR1531" s="16" t="str">
        <f ca="1">IF(PaquetesTramos_estados_1[[#This Row],[estado_paquete]]="empaquetado","listo",TEXT((DAY(TODAY())-DAY(PaquetesTramos_estados_1[[#This Row],[pagado]])),"dd")&amp;" Dias")</f>
        <v>listo</v>
      </c>
      <c r="AS1531" s="14" t="str">
        <f ca="1">IF(PaquetesTramos_estados_1[[#This Row],[estado_paquete]]="Empaquetado","listo",IF(NOW()&lt;PaquetesTramos_estados_1[[#This Row],[TimeLimite]],"Dentro de Tiempo","Fuera de Tiempo"))</f>
        <v>listo</v>
      </c>
      <c r="AT1531" s="19" t="str">
        <f t="shared" si="23"/>
        <v>20:40</v>
      </c>
    </row>
    <row r="1532" spans="1:46" x14ac:dyDescent="0.25">
      <c r="A1532" s="14" t="s">
        <v>5019</v>
      </c>
      <c r="B1532" s="14" t="s">
        <v>17</v>
      </c>
      <c r="C1532" s="14" t="s">
        <v>150</v>
      </c>
      <c r="D1532" s="14" t="s">
        <v>109</v>
      </c>
      <c r="E1532" s="14" t="s">
        <v>310</v>
      </c>
      <c r="F1532" s="14" t="s">
        <v>310</v>
      </c>
      <c r="G1532" s="14" t="s">
        <v>35</v>
      </c>
      <c r="H1532" s="14" t="s">
        <v>288</v>
      </c>
      <c r="I1532" s="14" t="s">
        <v>288</v>
      </c>
      <c r="J1532" s="15">
        <v>45447</v>
      </c>
      <c r="K1532" s="14" t="s">
        <v>563</v>
      </c>
      <c r="L1532" s="16">
        <v>45440.280509259261</v>
      </c>
      <c r="M1532" s="16"/>
      <c r="N1532" s="16"/>
      <c r="O1532" s="14" t="s">
        <v>288</v>
      </c>
      <c r="P1532" s="14" t="s">
        <v>288</v>
      </c>
      <c r="Q1532" s="14" t="s">
        <v>288</v>
      </c>
      <c r="R1532" s="14" t="s">
        <v>288</v>
      </c>
      <c r="S1532" s="14" t="s">
        <v>288</v>
      </c>
      <c r="T1532" s="14" t="s">
        <v>17</v>
      </c>
      <c r="U1532" s="14" t="s">
        <v>18</v>
      </c>
      <c r="V1532" s="14" t="s">
        <v>6</v>
      </c>
      <c r="W1532" s="14" t="s">
        <v>150</v>
      </c>
      <c r="X1532" s="14" t="s">
        <v>109</v>
      </c>
      <c r="Y1532" s="14" t="s">
        <v>310</v>
      </c>
      <c r="Z1532" s="14" t="s">
        <v>310</v>
      </c>
      <c r="AA1532" s="14" t="s">
        <v>7</v>
      </c>
      <c r="AB1532" s="14" t="s">
        <v>564</v>
      </c>
      <c r="AC1532" s="14" t="s">
        <v>8</v>
      </c>
      <c r="AD1532" s="14" t="s">
        <v>32</v>
      </c>
      <c r="AE1532" s="14" t="s">
        <v>5</v>
      </c>
      <c r="AF1532" s="14" t="s">
        <v>290</v>
      </c>
      <c r="AG1532" s="14" t="s">
        <v>291</v>
      </c>
      <c r="AH1532" s="14" t="s">
        <v>565</v>
      </c>
      <c r="AI1532">
        <v>31039364</v>
      </c>
      <c r="AJ1532" s="16">
        <v>45440.280509259261</v>
      </c>
      <c r="AK1532">
        <v>1</v>
      </c>
      <c r="AL1532">
        <v>166.35</v>
      </c>
      <c r="AM1532">
        <v>29.95</v>
      </c>
      <c r="AN1532">
        <v>196.3</v>
      </c>
      <c r="AO1532" s="14" t="e">
        <f>VLOOKUP(PaquetesTramos_estados_1[[#This Row],[tienda_stock]],#REF!,2,0)</f>
        <v>#REF!</v>
      </c>
      <c r="AP1532" s="18"/>
      <c r="AQ1532" s="19">
        <f>IF(PaquetesTramos_estados_1[[#This Row],[estado_paquete]]="Empaquetado","listo",PaquetesTramos_estados_1[[#This Row],[pagado]]+(PaquetesTramos_estados_1[[#This Row],[Lead Time]]-1))</f>
        <v>45439.280509259261</v>
      </c>
      <c r="AR1532" s="16" t="e">
        <f ca="1">IF(PaquetesTramos_estados_1[[#This Row],[estado_paquete]]="empaquetado","listo",TEXT((DAY(TODAY())-DAY(PaquetesTramos_estados_1[[#This Row],[pagado]])),"dd")&amp;" Dias")</f>
        <v>#VALUE!</v>
      </c>
      <c r="AS153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32" s="19" t="str">
        <f t="shared" si="23"/>
        <v>06:43</v>
      </c>
    </row>
    <row r="1533" spans="1:46" x14ac:dyDescent="0.25">
      <c r="A1533" s="14" t="s">
        <v>5543</v>
      </c>
      <c r="B1533" s="14" t="s">
        <v>17</v>
      </c>
      <c r="C1533" s="14" t="s">
        <v>120</v>
      </c>
      <c r="D1533" s="14" t="s">
        <v>1</v>
      </c>
      <c r="E1533" s="14" t="s">
        <v>1</v>
      </c>
      <c r="F1533" s="14" t="s">
        <v>121</v>
      </c>
      <c r="G1533" s="14" t="s">
        <v>332</v>
      </c>
      <c r="H1533" s="14" t="s">
        <v>288</v>
      </c>
      <c r="I1533" s="14" t="s">
        <v>288</v>
      </c>
      <c r="J1533" s="15">
        <v>45441</v>
      </c>
      <c r="K1533" s="14" t="s">
        <v>2822</v>
      </c>
      <c r="L1533" s="16">
        <v>45440.049247685187</v>
      </c>
      <c r="M1533" s="16"/>
      <c r="N1533" s="16"/>
      <c r="O1533" s="14" t="s">
        <v>288</v>
      </c>
      <c r="P1533" s="14" t="s">
        <v>288</v>
      </c>
      <c r="Q1533" s="14" t="s">
        <v>288</v>
      </c>
      <c r="R1533" s="14" t="s">
        <v>288</v>
      </c>
      <c r="S1533" s="14" t="s">
        <v>288</v>
      </c>
      <c r="T1533" s="14" t="s">
        <v>17</v>
      </c>
      <c r="U1533" s="14" t="s">
        <v>18</v>
      </c>
      <c r="V1533" s="14" t="s">
        <v>6</v>
      </c>
      <c r="W1533" s="14" t="s">
        <v>120</v>
      </c>
      <c r="X1533" s="14" t="s">
        <v>1</v>
      </c>
      <c r="Y1533" s="14" t="s">
        <v>1</v>
      </c>
      <c r="Z1533" s="14" t="s">
        <v>121</v>
      </c>
      <c r="AA1533" s="14" t="s">
        <v>56</v>
      </c>
      <c r="AB1533" s="14" t="s">
        <v>2823</v>
      </c>
      <c r="AC1533" s="14" t="s">
        <v>8</v>
      </c>
      <c r="AD1533" s="14" t="s">
        <v>32</v>
      </c>
      <c r="AE1533" s="14" t="s">
        <v>5</v>
      </c>
      <c r="AF1533" s="14" t="s">
        <v>290</v>
      </c>
      <c r="AG1533" s="14" t="s">
        <v>291</v>
      </c>
      <c r="AH1533" s="14" t="s">
        <v>2824</v>
      </c>
      <c r="AI1533">
        <v>73657035</v>
      </c>
      <c r="AJ1533" s="16">
        <v>45440.049247685187</v>
      </c>
      <c r="AK1533">
        <v>3</v>
      </c>
      <c r="AL1533">
        <v>415.35</v>
      </c>
      <c r="AM1533">
        <v>74.75</v>
      </c>
      <c r="AN1533">
        <v>490.1</v>
      </c>
      <c r="AO1533" s="14" t="e">
        <f>VLOOKUP(PaquetesTramos_estados_1[[#This Row],[tienda_stock]],#REF!,2,0)</f>
        <v>#REF!</v>
      </c>
      <c r="AP1533" s="18"/>
      <c r="AQ1533" s="19">
        <f>IF(PaquetesTramos_estados_1[[#This Row],[estado_paquete]]="Empaquetado","listo",PaquetesTramos_estados_1[[#This Row],[pagado]]+(PaquetesTramos_estados_1[[#This Row],[Lead Time]]-1))</f>
        <v>45439.049247685187</v>
      </c>
      <c r="AR1533" s="16" t="e">
        <f ca="1">IF(PaquetesTramos_estados_1[[#This Row],[estado_paquete]]="empaquetado","listo",TEXT((DAY(TODAY())-DAY(PaquetesTramos_estados_1[[#This Row],[pagado]])),"dd")&amp;" Dias")</f>
        <v>#VALUE!</v>
      </c>
      <c r="AS153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33" s="19" t="str">
        <f t="shared" si="23"/>
        <v>01:10</v>
      </c>
    </row>
    <row r="1534" spans="1:46" x14ac:dyDescent="0.25">
      <c r="A1534" s="14" t="s">
        <v>5018</v>
      </c>
      <c r="B1534" s="14" t="s">
        <v>17</v>
      </c>
      <c r="C1534" s="14" t="s">
        <v>288</v>
      </c>
      <c r="D1534" s="14" t="s">
        <v>1</v>
      </c>
      <c r="E1534" s="14" t="s">
        <v>1</v>
      </c>
      <c r="F1534" s="14" t="s">
        <v>15</v>
      </c>
      <c r="G1534" s="14" t="s">
        <v>30</v>
      </c>
      <c r="H1534" s="14" t="s">
        <v>288</v>
      </c>
      <c r="I1534" s="14" t="s">
        <v>288</v>
      </c>
      <c r="J1534" s="15">
        <v>45440</v>
      </c>
      <c r="K1534" s="14" t="s">
        <v>1720</v>
      </c>
      <c r="L1534" s="16">
        <v>45439.881377314814</v>
      </c>
      <c r="M1534" s="16"/>
      <c r="N1534" s="16"/>
      <c r="O1534" s="14" t="s">
        <v>288</v>
      </c>
      <c r="P1534" s="14" t="s">
        <v>288</v>
      </c>
      <c r="Q1534" s="14" t="s">
        <v>288</v>
      </c>
      <c r="R1534" s="14" t="s">
        <v>288</v>
      </c>
      <c r="S1534" s="14" t="s">
        <v>288</v>
      </c>
      <c r="T1534" s="14" t="s">
        <v>17</v>
      </c>
      <c r="U1534" s="14" t="s">
        <v>18</v>
      </c>
      <c r="V1534" s="14" t="s">
        <v>87</v>
      </c>
      <c r="W1534" s="14" t="s">
        <v>288</v>
      </c>
      <c r="X1534" s="14" t="s">
        <v>288</v>
      </c>
      <c r="Y1534" s="14" t="s">
        <v>288</v>
      </c>
      <c r="Z1534" s="14" t="s">
        <v>288</v>
      </c>
      <c r="AA1534" s="14" t="s">
        <v>7</v>
      </c>
      <c r="AB1534" s="14" t="s">
        <v>1721</v>
      </c>
      <c r="AC1534" s="14" t="s">
        <v>8</v>
      </c>
      <c r="AD1534" s="14" t="s">
        <v>93</v>
      </c>
      <c r="AE1534" s="14" t="s">
        <v>5</v>
      </c>
      <c r="AF1534" s="14" t="s">
        <v>290</v>
      </c>
      <c r="AG1534" s="14" t="s">
        <v>291</v>
      </c>
      <c r="AH1534" s="14" t="s">
        <v>1722</v>
      </c>
      <c r="AI1534">
        <v>45167771</v>
      </c>
      <c r="AJ1534" s="16">
        <v>45439.881377314814</v>
      </c>
      <c r="AK1534">
        <v>1</v>
      </c>
      <c r="AL1534">
        <v>182.37</v>
      </c>
      <c r="AM1534">
        <v>32.83</v>
      </c>
      <c r="AN1534">
        <v>215.2</v>
      </c>
      <c r="AO1534" s="14" t="e">
        <f>VLOOKUP(PaquetesTramos_estados_1[[#This Row],[tienda_stock]],#REF!,2,0)</f>
        <v>#REF!</v>
      </c>
      <c r="AP1534" s="18"/>
      <c r="AQ1534" s="19">
        <f>IF(PaquetesTramos_estados_1[[#This Row],[estado_paquete]]="Empaquetado","listo",PaquetesTramos_estados_1[[#This Row],[pagado]]+(PaquetesTramos_estados_1[[#This Row],[Lead Time]]-1))</f>
        <v>45438.881377314814</v>
      </c>
      <c r="AR1534" s="16" t="e">
        <f ca="1">IF(PaquetesTramos_estados_1[[#This Row],[estado_paquete]]="empaquetado","listo",TEXT((DAY(TODAY())-DAY(PaquetesTramos_estados_1[[#This Row],[pagado]])),"dd")&amp;" Dias")</f>
        <v>#VALUE!</v>
      </c>
      <c r="AS153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34" s="19" t="str">
        <f t="shared" si="23"/>
        <v>21:09</v>
      </c>
    </row>
    <row r="1535" spans="1:46" x14ac:dyDescent="0.25">
      <c r="A1535" s="14" t="s">
        <v>4905</v>
      </c>
      <c r="B1535" s="14" t="s">
        <v>292</v>
      </c>
      <c r="C1535" s="14" t="s">
        <v>135</v>
      </c>
      <c r="D1535" s="14" t="s">
        <v>81</v>
      </c>
      <c r="E1535" s="14" t="s">
        <v>185</v>
      </c>
      <c r="F1535" s="14" t="s">
        <v>186</v>
      </c>
      <c r="G1535" s="14" t="s">
        <v>35</v>
      </c>
      <c r="H1535" s="14" t="s">
        <v>288</v>
      </c>
      <c r="I1535" s="14" t="s">
        <v>288</v>
      </c>
      <c r="J1535" s="15">
        <v>45446</v>
      </c>
      <c r="K1535" s="14" t="s">
        <v>4823</v>
      </c>
      <c r="L1535" s="16">
        <v>45439.723298611112</v>
      </c>
      <c r="M1535" s="16">
        <v>45439.762754629628</v>
      </c>
      <c r="N1535" s="16"/>
      <c r="O1535" s="14" t="s">
        <v>288</v>
      </c>
      <c r="P1535" s="14" t="s">
        <v>288</v>
      </c>
      <c r="Q1535" s="14" t="s">
        <v>288</v>
      </c>
      <c r="R1535" s="14" t="s">
        <v>288</v>
      </c>
      <c r="S1535" s="14" t="s">
        <v>288</v>
      </c>
      <c r="T1535" s="14" t="s">
        <v>292</v>
      </c>
      <c r="U1535" s="14" t="s">
        <v>182</v>
      </c>
      <c r="V1535" s="14" t="s">
        <v>6</v>
      </c>
      <c r="W1535" s="14" t="s">
        <v>135</v>
      </c>
      <c r="X1535" s="14" t="s">
        <v>81</v>
      </c>
      <c r="Y1535" s="14" t="s">
        <v>185</v>
      </c>
      <c r="Z1535" s="14" t="s">
        <v>186</v>
      </c>
      <c r="AA1535" s="14" t="s">
        <v>7</v>
      </c>
      <c r="AB1535" s="14" t="s">
        <v>4824</v>
      </c>
      <c r="AC1535" s="14" t="s">
        <v>8</v>
      </c>
      <c r="AD1535" s="14" t="s">
        <v>32</v>
      </c>
      <c r="AE1535" s="14" t="s">
        <v>5</v>
      </c>
      <c r="AF1535" s="14" t="s">
        <v>290</v>
      </c>
      <c r="AG1535" s="14" t="s">
        <v>291</v>
      </c>
      <c r="AH1535" s="14" t="s">
        <v>4825</v>
      </c>
      <c r="AI1535">
        <v>73091309</v>
      </c>
      <c r="AJ1535" s="16">
        <v>45439.723298611112</v>
      </c>
      <c r="AK1535">
        <v>1</v>
      </c>
      <c r="AL1535">
        <v>46.44</v>
      </c>
      <c r="AM1535">
        <v>8.36</v>
      </c>
      <c r="AN1535">
        <v>54.8</v>
      </c>
      <c r="AO1535" s="14" t="e">
        <f>VLOOKUP(PaquetesTramos_estados_1[[#This Row],[tienda_stock]],#REF!,2,0)</f>
        <v>#REF!</v>
      </c>
      <c r="AP1535" s="18"/>
      <c r="AQ1535" s="19" t="str">
        <f>IF(PaquetesTramos_estados_1[[#This Row],[estado_paquete]]="Empaquetado","listo",PaquetesTramos_estados_1[[#This Row],[pagado]]+(PaquetesTramos_estados_1[[#This Row],[Lead Time]]-1))</f>
        <v>listo</v>
      </c>
      <c r="AR1535" s="16" t="str">
        <f ca="1">IF(PaquetesTramos_estados_1[[#This Row],[estado_paquete]]="empaquetado","listo",TEXT((DAY(TODAY())-DAY(PaquetesTramos_estados_1[[#This Row],[pagado]])),"dd")&amp;" Dias")</f>
        <v>listo</v>
      </c>
      <c r="AS1535" s="14" t="str">
        <f ca="1">IF(PaquetesTramos_estados_1[[#This Row],[estado_paquete]]="Empaquetado","listo",IF(NOW()&lt;PaquetesTramos_estados_1[[#This Row],[TimeLimite]],"Dentro de Tiempo","Fuera de Tiempo"))</f>
        <v>listo</v>
      </c>
      <c r="AT1535" s="19" t="str">
        <f t="shared" si="23"/>
        <v>17:21</v>
      </c>
    </row>
    <row r="1536" spans="1:46" x14ac:dyDescent="0.25">
      <c r="A1536" s="14" t="s">
        <v>5562</v>
      </c>
      <c r="B1536" s="14" t="s">
        <v>292</v>
      </c>
      <c r="C1536" s="14" t="s">
        <v>154</v>
      </c>
      <c r="D1536" s="14" t="s">
        <v>91</v>
      </c>
      <c r="E1536" s="14" t="s">
        <v>91</v>
      </c>
      <c r="F1536" s="14" t="s">
        <v>91</v>
      </c>
      <c r="G1536" s="14" t="s">
        <v>35</v>
      </c>
      <c r="H1536" s="14" t="s">
        <v>288</v>
      </c>
      <c r="I1536" s="14" t="s">
        <v>288</v>
      </c>
      <c r="J1536" s="15">
        <v>45444</v>
      </c>
      <c r="K1536" s="14" t="s">
        <v>1806</v>
      </c>
      <c r="L1536" s="16">
        <v>45439.625972222224</v>
      </c>
      <c r="M1536" s="16">
        <v>45439.717442129629</v>
      </c>
      <c r="N1536" s="16"/>
      <c r="O1536" s="14" t="s">
        <v>288</v>
      </c>
      <c r="P1536" s="14" t="s">
        <v>288</v>
      </c>
      <c r="Q1536" s="14" t="s">
        <v>288</v>
      </c>
      <c r="R1536" s="14" t="s">
        <v>288</v>
      </c>
      <c r="S1536" s="14" t="s">
        <v>288</v>
      </c>
      <c r="T1536" s="14" t="s">
        <v>292</v>
      </c>
      <c r="U1536" s="14" t="s">
        <v>38</v>
      </c>
      <c r="V1536" s="14" t="s">
        <v>6</v>
      </c>
      <c r="W1536" s="14" t="s">
        <v>154</v>
      </c>
      <c r="X1536" s="14" t="s">
        <v>91</v>
      </c>
      <c r="Y1536" s="14" t="s">
        <v>91</v>
      </c>
      <c r="Z1536" s="14" t="s">
        <v>91</v>
      </c>
      <c r="AA1536" s="14" t="s">
        <v>7</v>
      </c>
      <c r="AB1536" s="14" t="s">
        <v>1688</v>
      </c>
      <c r="AC1536" s="14" t="s">
        <v>8</v>
      </c>
      <c r="AD1536" s="14" t="s">
        <v>27</v>
      </c>
      <c r="AE1536" s="14" t="s">
        <v>1160</v>
      </c>
      <c r="AF1536" s="14" t="s">
        <v>290</v>
      </c>
      <c r="AG1536" s="14" t="s">
        <v>291</v>
      </c>
      <c r="AH1536" s="14" t="s">
        <v>1689</v>
      </c>
      <c r="AI1536">
        <v>40554838</v>
      </c>
      <c r="AJ1536" s="16">
        <v>45439.625972222224</v>
      </c>
      <c r="AK1536">
        <v>2</v>
      </c>
      <c r="AL1536">
        <v>84.4</v>
      </c>
      <c r="AM1536">
        <v>15.2</v>
      </c>
      <c r="AN1536">
        <v>99.6</v>
      </c>
      <c r="AO1536" s="14" t="e">
        <f>VLOOKUP(PaquetesTramos_estados_1[[#This Row],[tienda_stock]],#REF!,2,0)</f>
        <v>#REF!</v>
      </c>
      <c r="AP1536" s="18"/>
      <c r="AQ1536" s="19" t="str">
        <f>IF(PaquetesTramos_estados_1[[#This Row],[estado_paquete]]="Empaquetado","listo",PaquetesTramos_estados_1[[#This Row],[pagado]]+(PaquetesTramos_estados_1[[#This Row],[Lead Time]]-1))</f>
        <v>listo</v>
      </c>
      <c r="AR1536" s="16" t="str">
        <f ca="1">IF(PaquetesTramos_estados_1[[#This Row],[estado_paquete]]="empaquetado","listo",TEXT((DAY(TODAY())-DAY(PaquetesTramos_estados_1[[#This Row],[pagado]])),"dd")&amp;" Dias")</f>
        <v>listo</v>
      </c>
      <c r="AS1536" s="14" t="str">
        <f ca="1">IF(PaquetesTramos_estados_1[[#This Row],[estado_paquete]]="Empaquetado","listo",IF(NOW()&lt;PaquetesTramos_estados_1[[#This Row],[TimeLimite]],"Dentro de Tiempo","Fuera de Tiempo"))</f>
        <v>listo</v>
      </c>
      <c r="AT1536" s="19" t="str">
        <f t="shared" si="23"/>
        <v>15:01</v>
      </c>
    </row>
    <row r="1537" spans="1:46" x14ac:dyDescent="0.25">
      <c r="A1537" s="14" t="s">
        <v>5501</v>
      </c>
      <c r="B1537" s="14" t="s">
        <v>17</v>
      </c>
      <c r="C1537" s="14" t="s">
        <v>68</v>
      </c>
      <c r="D1537" s="14" t="s">
        <v>69</v>
      </c>
      <c r="E1537" s="14" t="s">
        <v>70</v>
      </c>
      <c r="F1537" s="14" t="s">
        <v>70</v>
      </c>
      <c r="G1537" s="14" t="s">
        <v>35</v>
      </c>
      <c r="H1537" s="14" t="s">
        <v>288</v>
      </c>
      <c r="I1537" s="14" t="s">
        <v>288</v>
      </c>
      <c r="J1537" s="15">
        <v>45443</v>
      </c>
      <c r="K1537" s="14" t="s">
        <v>3811</v>
      </c>
      <c r="L1537" s="16">
        <v>45439.729444444441</v>
      </c>
      <c r="M1537" s="16"/>
      <c r="N1537" s="16"/>
      <c r="O1537" s="14" t="s">
        <v>288</v>
      </c>
      <c r="P1537" s="14" t="s">
        <v>288</v>
      </c>
      <c r="Q1537" s="14" t="s">
        <v>288</v>
      </c>
      <c r="R1537" s="14" t="s">
        <v>288</v>
      </c>
      <c r="S1537" s="14" t="s">
        <v>288</v>
      </c>
      <c r="T1537" s="14" t="s">
        <v>17</v>
      </c>
      <c r="U1537" s="14" t="s">
        <v>75</v>
      </c>
      <c r="V1537" s="14" t="s">
        <v>6</v>
      </c>
      <c r="W1537" s="14" t="s">
        <v>68</v>
      </c>
      <c r="X1537" s="14" t="s">
        <v>69</v>
      </c>
      <c r="Y1537" s="14" t="s">
        <v>70</v>
      </c>
      <c r="Z1537" s="14" t="s">
        <v>70</v>
      </c>
      <c r="AA1537" s="14" t="s">
        <v>7</v>
      </c>
      <c r="AB1537" s="14" t="s">
        <v>3812</v>
      </c>
      <c r="AC1537" s="14" t="s">
        <v>8</v>
      </c>
      <c r="AD1537" s="14" t="s">
        <v>10</v>
      </c>
      <c r="AE1537" s="14" t="s">
        <v>68</v>
      </c>
      <c r="AF1537" s="14" t="s">
        <v>290</v>
      </c>
      <c r="AG1537" s="14" t="s">
        <v>291</v>
      </c>
      <c r="AH1537" s="14" t="s">
        <v>3813</v>
      </c>
      <c r="AI1537">
        <v>73127116</v>
      </c>
      <c r="AJ1537" s="16">
        <v>45439.729444444441</v>
      </c>
      <c r="AK1537">
        <v>1</v>
      </c>
      <c r="AL1537">
        <v>37.96</v>
      </c>
      <c r="AM1537">
        <v>6.84</v>
      </c>
      <c r="AN1537">
        <v>44.8</v>
      </c>
      <c r="AO1537" s="14" t="e">
        <f>VLOOKUP(PaquetesTramos_estados_1[[#This Row],[tienda_stock]],#REF!,2,0)</f>
        <v>#REF!</v>
      </c>
      <c r="AP1537" s="18"/>
      <c r="AQ1537" s="19">
        <f>IF(PaquetesTramos_estados_1[[#This Row],[estado_paquete]]="Empaquetado","listo",PaquetesTramos_estados_1[[#This Row],[pagado]]+(PaquetesTramos_estados_1[[#This Row],[Lead Time]]-1))</f>
        <v>45438.729444444441</v>
      </c>
      <c r="AR1537" s="16" t="e">
        <f ca="1">IF(PaquetesTramos_estados_1[[#This Row],[estado_paquete]]="empaquetado","listo",TEXT((DAY(TODAY())-DAY(PaquetesTramos_estados_1[[#This Row],[pagado]])),"dd")&amp;" Dias")</f>
        <v>#VALUE!</v>
      </c>
      <c r="AS153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37" s="19" t="str">
        <f t="shared" si="23"/>
        <v>17:30</v>
      </c>
    </row>
    <row r="1538" spans="1:46" x14ac:dyDescent="0.25">
      <c r="A1538" s="14" t="s">
        <v>5558</v>
      </c>
      <c r="B1538" s="14" t="s">
        <v>17</v>
      </c>
      <c r="C1538" s="14" t="s">
        <v>288</v>
      </c>
      <c r="D1538" s="14" t="s">
        <v>1</v>
      </c>
      <c r="E1538" s="14" t="s">
        <v>1</v>
      </c>
      <c r="F1538" s="14" t="s">
        <v>2</v>
      </c>
      <c r="G1538" s="14" t="s">
        <v>89</v>
      </c>
      <c r="H1538" s="14" t="s">
        <v>288</v>
      </c>
      <c r="I1538" s="14" t="s">
        <v>288</v>
      </c>
      <c r="J1538" s="15">
        <v>45440</v>
      </c>
      <c r="K1538" s="14" t="s">
        <v>866</v>
      </c>
      <c r="L1538" s="16">
        <v>45439.551747685182</v>
      </c>
      <c r="M1538" s="16"/>
      <c r="N1538" s="16"/>
      <c r="O1538" s="14" t="s">
        <v>288</v>
      </c>
      <c r="P1538" s="14" t="s">
        <v>288</v>
      </c>
      <c r="Q1538" s="14" t="s">
        <v>288</v>
      </c>
      <c r="R1538" s="14" t="s">
        <v>288</v>
      </c>
      <c r="S1538" s="14" t="s">
        <v>288</v>
      </c>
      <c r="T1538" s="14" t="s">
        <v>17</v>
      </c>
      <c r="U1538" s="14" t="s">
        <v>75</v>
      </c>
      <c r="V1538" s="14" t="s">
        <v>87</v>
      </c>
      <c r="W1538" s="14" t="s">
        <v>288</v>
      </c>
      <c r="X1538" s="14" t="s">
        <v>288</v>
      </c>
      <c r="Y1538" s="14" t="s">
        <v>288</v>
      </c>
      <c r="Z1538" s="14" t="s">
        <v>288</v>
      </c>
      <c r="AA1538" s="14" t="s">
        <v>56</v>
      </c>
      <c r="AB1538" s="14" t="s">
        <v>867</v>
      </c>
      <c r="AC1538" s="14" t="s">
        <v>8</v>
      </c>
      <c r="AD1538" s="14" t="s">
        <v>88</v>
      </c>
      <c r="AE1538" s="14" t="s">
        <v>5</v>
      </c>
      <c r="AF1538" s="14" t="s">
        <v>290</v>
      </c>
      <c r="AG1538" s="14" t="s">
        <v>291</v>
      </c>
      <c r="AH1538" s="14" t="s">
        <v>868</v>
      </c>
      <c r="AI1538">
        <v>76262540</v>
      </c>
      <c r="AJ1538" s="16">
        <v>45439.551747685182</v>
      </c>
      <c r="AK1538">
        <v>4</v>
      </c>
      <c r="AL1538">
        <v>234.75</v>
      </c>
      <c r="AM1538">
        <v>42.25</v>
      </c>
      <c r="AN1538">
        <v>277</v>
      </c>
      <c r="AO1538" s="14" t="e">
        <f>VLOOKUP(PaquetesTramos_estados_1[[#This Row],[tienda_stock]],#REF!,2,0)</f>
        <v>#REF!</v>
      </c>
      <c r="AP1538" s="18"/>
      <c r="AQ1538" s="19">
        <f>IF(PaquetesTramos_estados_1[[#This Row],[estado_paquete]]="Empaquetado","listo",PaquetesTramos_estados_1[[#This Row],[pagado]]+(PaquetesTramos_estados_1[[#This Row],[Lead Time]]-1))</f>
        <v>45438.551747685182</v>
      </c>
      <c r="AR1538" s="16" t="e">
        <f ca="1">IF(PaquetesTramos_estados_1[[#This Row],[estado_paquete]]="empaquetado","listo",TEXT((DAY(TODAY())-DAY(PaquetesTramos_estados_1[[#This Row],[pagado]])),"dd")&amp;" Dias")</f>
        <v>#VALUE!</v>
      </c>
      <c r="AS153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38" s="19" t="str">
        <f t="shared" ref="AT1538:AT1601" si="24">TEXT(L1538,"HH:MM")</f>
        <v>13:14</v>
      </c>
    </row>
    <row r="1539" spans="1:46" x14ac:dyDescent="0.25">
      <c r="A1539" s="14" t="s">
        <v>5058</v>
      </c>
      <c r="B1539" s="14" t="s">
        <v>292</v>
      </c>
      <c r="C1539" s="14" t="s">
        <v>84</v>
      </c>
      <c r="D1539" s="14" t="s">
        <v>81</v>
      </c>
      <c r="E1539" s="14" t="s">
        <v>82</v>
      </c>
      <c r="F1539" s="14" t="s">
        <v>82</v>
      </c>
      <c r="G1539" s="14" t="s">
        <v>35</v>
      </c>
      <c r="H1539" s="14" t="s">
        <v>288</v>
      </c>
      <c r="I1539" s="14" t="s">
        <v>288</v>
      </c>
      <c r="J1539" s="15">
        <v>45443</v>
      </c>
      <c r="K1539" s="14" t="s">
        <v>4974</v>
      </c>
      <c r="L1539" s="16">
        <v>45439.635231481479</v>
      </c>
      <c r="M1539" s="16">
        <v>45439.755590277775</v>
      </c>
      <c r="N1539" s="16"/>
      <c r="O1539" s="14" t="s">
        <v>288</v>
      </c>
      <c r="P1539" s="14" t="s">
        <v>288</v>
      </c>
      <c r="Q1539" s="14" t="s">
        <v>288</v>
      </c>
      <c r="R1539" s="14" t="s">
        <v>288</v>
      </c>
      <c r="S1539" s="14" t="s">
        <v>288</v>
      </c>
      <c r="T1539" s="14" t="s">
        <v>292</v>
      </c>
      <c r="U1539" s="14" t="s">
        <v>24</v>
      </c>
      <c r="V1539" s="14" t="s">
        <v>6</v>
      </c>
      <c r="W1539" s="14" t="s">
        <v>84</v>
      </c>
      <c r="X1539" s="14" t="s">
        <v>81</v>
      </c>
      <c r="Y1539" s="14" t="s">
        <v>82</v>
      </c>
      <c r="Z1539" s="14" t="s">
        <v>82</v>
      </c>
      <c r="AA1539" s="14" t="s">
        <v>7</v>
      </c>
      <c r="AB1539" s="14" t="s">
        <v>4975</v>
      </c>
      <c r="AC1539" s="14" t="s">
        <v>8</v>
      </c>
      <c r="AD1539" s="14" t="s">
        <v>88</v>
      </c>
      <c r="AE1539" s="14" t="s">
        <v>5</v>
      </c>
      <c r="AF1539" s="14" t="s">
        <v>290</v>
      </c>
      <c r="AG1539" s="14" t="s">
        <v>291</v>
      </c>
      <c r="AH1539" s="14" t="s">
        <v>4976</v>
      </c>
      <c r="AI1539">
        <v>73890949</v>
      </c>
      <c r="AJ1539" s="16">
        <v>45439.635231481479</v>
      </c>
      <c r="AK1539">
        <v>1</v>
      </c>
      <c r="AL1539">
        <v>37.96</v>
      </c>
      <c r="AM1539">
        <v>6.84</v>
      </c>
      <c r="AN1539">
        <v>44.8</v>
      </c>
      <c r="AO1539" s="14" t="e">
        <f>VLOOKUP(PaquetesTramos_estados_1[[#This Row],[tienda_stock]],#REF!,2,0)</f>
        <v>#REF!</v>
      </c>
      <c r="AP1539" s="18"/>
      <c r="AQ1539" s="19" t="str">
        <f>IF(PaquetesTramos_estados_1[[#This Row],[estado_paquete]]="Empaquetado","listo",PaquetesTramos_estados_1[[#This Row],[pagado]]+(PaquetesTramos_estados_1[[#This Row],[Lead Time]]-1))</f>
        <v>listo</v>
      </c>
      <c r="AR1539" s="16" t="str">
        <f ca="1">IF(PaquetesTramos_estados_1[[#This Row],[estado_paquete]]="empaquetado","listo",TEXT((DAY(TODAY())-DAY(PaquetesTramos_estados_1[[#This Row],[pagado]])),"dd")&amp;" Dias")</f>
        <v>listo</v>
      </c>
      <c r="AS1539" s="14" t="str">
        <f ca="1">IF(PaquetesTramos_estados_1[[#This Row],[estado_paquete]]="Empaquetado","listo",IF(NOW()&lt;PaquetesTramos_estados_1[[#This Row],[TimeLimite]],"Dentro de Tiempo","Fuera de Tiempo"))</f>
        <v>listo</v>
      </c>
      <c r="AT1539" s="19" t="str">
        <f t="shared" si="24"/>
        <v>15:14</v>
      </c>
    </row>
    <row r="1540" spans="1:46" x14ac:dyDescent="0.25">
      <c r="A1540" s="14" t="s">
        <v>5559</v>
      </c>
      <c r="B1540" s="14" t="s">
        <v>292</v>
      </c>
      <c r="C1540" s="14" t="s">
        <v>149</v>
      </c>
      <c r="D1540" s="14" t="s">
        <v>1</v>
      </c>
      <c r="E1540" s="14" t="s">
        <v>1</v>
      </c>
      <c r="F1540" s="14" t="s">
        <v>15</v>
      </c>
      <c r="G1540" s="14" t="s">
        <v>437</v>
      </c>
      <c r="H1540" s="14" t="s">
        <v>288</v>
      </c>
      <c r="I1540" s="14" t="s">
        <v>288</v>
      </c>
      <c r="J1540" s="15">
        <v>45441</v>
      </c>
      <c r="K1540" s="14" t="s">
        <v>2666</v>
      </c>
      <c r="L1540" s="16">
        <v>45439.677523148152</v>
      </c>
      <c r="M1540" s="16">
        <v>45439.759270833332</v>
      </c>
      <c r="N1540" s="16"/>
      <c r="O1540" s="14" t="s">
        <v>288</v>
      </c>
      <c r="P1540" s="14" t="s">
        <v>288</v>
      </c>
      <c r="Q1540" s="14" t="s">
        <v>288</v>
      </c>
      <c r="R1540" s="14" t="s">
        <v>288</v>
      </c>
      <c r="S1540" s="14" t="s">
        <v>288</v>
      </c>
      <c r="T1540" s="14" t="s">
        <v>292</v>
      </c>
      <c r="U1540" s="14" t="s">
        <v>38</v>
      </c>
      <c r="V1540" s="14" t="s">
        <v>6</v>
      </c>
      <c r="W1540" s="14" t="s">
        <v>149</v>
      </c>
      <c r="X1540" s="14" t="s">
        <v>1</v>
      </c>
      <c r="Y1540" s="14" t="s">
        <v>1</v>
      </c>
      <c r="Z1540" s="14" t="s">
        <v>15</v>
      </c>
      <c r="AA1540" s="14" t="s">
        <v>7</v>
      </c>
      <c r="AB1540" s="14" t="s">
        <v>2667</v>
      </c>
      <c r="AC1540" s="14" t="s">
        <v>8</v>
      </c>
      <c r="AD1540" s="14" t="s">
        <v>93</v>
      </c>
      <c r="AE1540" s="14" t="s">
        <v>5</v>
      </c>
      <c r="AF1540" s="14" t="s">
        <v>290</v>
      </c>
      <c r="AG1540" s="14" t="s">
        <v>291</v>
      </c>
      <c r="AH1540" s="14" t="s">
        <v>2668</v>
      </c>
      <c r="AI1540">
        <v>72380766</v>
      </c>
      <c r="AJ1540" s="16">
        <v>45439.677523148152</v>
      </c>
      <c r="AK1540">
        <v>1</v>
      </c>
      <c r="AL1540">
        <v>35.42</v>
      </c>
      <c r="AM1540">
        <v>6.38</v>
      </c>
      <c r="AN1540">
        <v>41.8</v>
      </c>
      <c r="AO1540" s="14" t="e">
        <f>VLOOKUP(PaquetesTramos_estados_1[[#This Row],[tienda_stock]],#REF!,2,0)</f>
        <v>#REF!</v>
      </c>
      <c r="AP1540" s="18"/>
      <c r="AQ1540" s="19" t="str">
        <f>IF(PaquetesTramos_estados_1[[#This Row],[estado_paquete]]="Empaquetado","listo",PaquetesTramos_estados_1[[#This Row],[pagado]]+(PaquetesTramos_estados_1[[#This Row],[Lead Time]]-1))</f>
        <v>listo</v>
      </c>
      <c r="AR1540" s="16" t="str">
        <f ca="1">IF(PaquetesTramos_estados_1[[#This Row],[estado_paquete]]="empaquetado","listo",TEXT((DAY(TODAY())-DAY(PaquetesTramos_estados_1[[#This Row],[pagado]])),"dd")&amp;" Dias")</f>
        <v>listo</v>
      </c>
      <c r="AS1540" s="14" t="str">
        <f ca="1">IF(PaquetesTramos_estados_1[[#This Row],[estado_paquete]]="Empaquetado","listo",IF(NOW()&lt;PaquetesTramos_estados_1[[#This Row],[TimeLimite]],"Dentro de Tiempo","Fuera de Tiempo"))</f>
        <v>listo</v>
      </c>
      <c r="AT1540" s="19" t="str">
        <f t="shared" si="24"/>
        <v>16:15</v>
      </c>
    </row>
    <row r="1541" spans="1:46" x14ac:dyDescent="0.25">
      <c r="A1541" s="14" t="s">
        <v>5060</v>
      </c>
      <c r="B1541" s="14" t="s">
        <v>17</v>
      </c>
      <c r="C1541" s="14" t="s">
        <v>42</v>
      </c>
      <c r="D1541" s="14" t="s">
        <v>29</v>
      </c>
      <c r="E1541" s="14" t="s">
        <v>29</v>
      </c>
      <c r="F1541" s="14" t="s">
        <v>29</v>
      </c>
      <c r="G1541" s="14" t="s">
        <v>35</v>
      </c>
      <c r="H1541" s="14" t="s">
        <v>288</v>
      </c>
      <c r="I1541" s="14" t="s">
        <v>288</v>
      </c>
      <c r="J1541" s="15">
        <v>45444</v>
      </c>
      <c r="K1541" s="14" t="s">
        <v>1961</v>
      </c>
      <c r="L1541" s="16">
        <v>45439.955405092594</v>
      </c>
      <c r="M1541" s="16"/>
      <c r="N1541" s="16"/>
      <c r="O1541" s="14" t="s">
        <v>288</v>
      </c>
      <c r="P1541" s="14" t="s">
        <v>288</v>
      </c>
      <c r="Q1541" s="14" t="s">
        <v>288</v>
      </c>
      <c r="R1541" s="14" t="s">
        <v>288</v>
      </c>
      <c r="S1541" s="14" t="s">
        <v>288</v>
      </c>
      <c r="T1541" s="14" t="s">
        <v>17</v>
      </c>
      <c r="U1541" s="14" t="s">
        <v>36</v>
      </c>
      <c r="V1541" s="14" t="s">
        <v>6</v>
      </c>
      <c r="W1541" s="14" t="s">
        <v>42</v>
      </c>
      <c r="X1541" s="14" t="s">
        <v>29</v>
      </c>
      <c r="Y1541" s="14" t="s">
        <v>29</v>
      </c>
      <c r="Z1541" s="14" t="s">
        <v>29</v>
      </c>
      <c r="AA1541" s="14" t="s">
        <v>7</v>
      </c>
      <c r="AB1541" s="14" t="s">
        <v>1962</v>
      </c>
      <c r="AC1541" s="14" t="s">
        <v>8</v>
      </c>
      <c r="AD1541" s="14" t="s">
        <v>27</v>
      </c>
      <c r="AE1541" s="14" t="s">
        <v>5</v>
      </c>
      <c r="AF1541" s="14" t="s">
        <v>290</v>
      </c>
      <c r="AG1541" s="14" t="s">
        <v>291</v>
      </c>
      <c r="AH1541" s="14" t="s">
        <v>1963</v>
      </c>
      <c r="AI1541">
        <v>47397428</v>
      </c>
      <c r="AJ1541" s="16">
        <v>45439.955405092594</v>
      </c>
      <c r="AK1541">
        <v>1</v>
      </c>
      <c r="AL1541">
        <v>37.96</v>
      </c>
      <c r="AM1541">
        <v>6.84</v>
      </c>
      <c r="AN1541">
        <v>44.8</v>
      </c>
      <c r="AO1541" s="14" t="e">
        <f>VLOOKUP(PaquetesTramos_estados_1[[#This Row],[tienda_stock]],#REF!,2,0)</f>
        <v>#REF!</v>
      </c>
      <c r="AP1541" s="18"/>
      <c r="AQ1541" s="19">
        <f>IF(PaquetesTramos_estados_1[[#This Row],[estado_paquete]]="Empaquetado","listo",PaquetesTramos_estados_1[[#This Row],[pagado]]+(PaquetesTramos_estados_1[[#This Row],[Lead Time]]-1))</f>
        <v>45438.955405092594</v>
      </c>
      <c r="AR1541" s="16" t="e">
        <f ca="1">IF(PaquetesTramos_estados_1[[#This Row],[estado_paquete]]="empaquetado","listo",TEXT((DAY(TODAY())-DAY(PaquetesTramos_estados_1[[#This Row],[pagado]])),"dd")&amp;" Dias")</f>
        <v>#VALUE!</v>
      </c>
      <c r="AS154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1" s="19" t="str">
        <f t="shared" si="24"/>
        <v>22:55</v>
      </c>
    </row>
    <row r="1542" spans="1:46" x14ac:dyDescent="0.25">
      <c r="A1542" s="14" t="s">
        <v>5504</v>
      </c>
      <c r="B1542" s="14" t="s">
        <v>292</v>
      </c>
      <c r="C1542" s="14" t="s">
        <v>24</v>
      </c>
      <c r="D1542" s="14" t="s">
        <v>1</v>
      </c>
      <c r="E1542" s="14" t="s">
        <v>1</v>
      </c>
      <c r="F1542" s="14" t="s">
        <v>25</v>
      </c>
      <c r="G1542" s="14" t="s">
        <v>332</v>
      </c>
      <c r="H1542" s="14" t="s">
        <v>288</v>
      </c>
      <c r="I1542" s="14" t="s">
        <v>288</v>
      </c>
      <c r="J1542" s="15">
        <v>45441</v>
      </c>
      <c r="K1542" s="14" t="s">
        <v>1820</v>
      </c>
      <c r="L1542" s="16">
        <v>45439.718865740739</v>
      </c>
      <c r="M1542" s="16">
        <v>45439.723854166667</v>
      </c>
      <c r="N1542" s="16"/>
      <c r="O1542" s="14" t="s">
        <v>288</v>
      </c>
      <c r="P1542" s="14" t="s">
        <v>288</v>
      </c>
      <c r="Q1542" s="14" t="s">
        <v>288</v>
      </c>
      <c r="R1542" s="14" t="s">
        <v>288</v>
      </c>
      <c r="S1542" s="14" t="s">
        <v>288</v>
      </c>
      <c r="T1542" s="14" t="s">
        <v>292</v>
      </c>
      <c r="U1542" s="14" t="s">
        <v>36</v>
      </c>
      <c r="V1542" s="14" t="s">
        <v>6</v>
      </c>
      <c r="W1542" s="14" t="s">
        <v>24</v>
      </c>
      <c r="X1542" s="14" t="s">
        <v>1</v>
      </c>
      <c r="Y1542" s="14" t="s">
        <v>1</v>
      </c>
      <c r="Z1542" s="14" t="s">
        <v>25</v>
      </c>
      <c r="AA1542" s="14" t="s">
        <v>7</v>
      </c>
      <c r="AB1542" s="14" t="s">
        <v>1821</v>
      </c>
      <c r="AC1542" s="14" t="s">
        <v>8</v>
      </c>
      <c r="AD1542" s="14" t="s">
        <v>27</v>
      </c>
      <c r="AE1542" s="14" t="s">
        <v>5</v>
      </c>
      <c r="AF1542" s="14" t="s">
        <v>290</v>
      </c>
      <c r="AG1542" s="14" t="s">
        <v>291</v>
      </c>
      <c r="AH1542" s="14" t="s">
        <v>1822</v>
      </c>
      <c r="AI1542">
        <v>73807103</v>
      </c>
      <c r="AJ1542" s="16">
        <v>45439.718865740739</v>
      </c>
      <c r="AK1542">
        <v>3</v>
      </c>
      <c r="AL1542">
        <v>96.18</v>
      </c>
      <c r="AM1542">
        <v>17.32</v>
      </c>
      <c r="AN1542">
        <v>113.5</v>
      </c>
      <c r="AO1542" s="14" t="e">
        <f>VLOOKUP(PaquetesTramos_estados_1[[#This Row],[tienda_stock]],#REF!,2,0)</f>
        <v>#REF!</v>
      </c>
      <c r="AP1542" s="18"/>
      <c r="AQ1542" s="19" t="str">
        <f>IF(PaquetesTramos_estados_1[[#This Row],[estado_paquete]]="Empaquetado","listo",PaquetesTramos_estados_1[[#This Row],[pagado]]+(PaquetesTramos_estados_1[[#This Row],[Lead Time]]-1))</f>
        <v>listo</v>
      </c>
      <c r="AR1542" s="16" t="str">
        <f ca="1">IF(PaquetesTramos_estados_1[[#This Row],[estado_paquete]]="empaquetado","listo",TEXT((DAY(TODAY())-DAY(PaquetesTramos_estados_1[[#This Row],[pagado]])),"dd")&amp;" Dias")</f>
        <v>listo</v>
      </c>
      <c r="AS1542" s="14" t="str">
        <f ca="1">IF(PaquetesTramos_estados_1[[#This Row],[estado_paquete]]="Empaquetado","listo",IF(NOW()&lt;PaquetesTramos_estados_1[[#This Row],[TimeLimite]],"Dentro de Tiempo","Fuera de Tiempo"))</f>
        <v>listo</v>
      </c>
      <c r="AT1542" s="19" t="str">
        <f t="shared" si="24"/>
        <v>17:15</v>
      </c>
    </row>
    <row r="1543" spans="1:46" x14ac:dyDescent="0.25">
      <c r="A1543" s="14" t="s">
        <v>5506</v>
      </c>
      <c r="B1543" s="14" t="s">
        <v>17</v>
      </c>
      <c r="C1543" s="14" t="s">
        <v>305</v>
      </c>
      <c r="D1543" s="14" t="s">
        <v>29</v>
      </c>
      <c r="E1543" s="14" t="s">
        <v>236</v>
      </c>
      <c r="F1543" s="14" t="s">
        <v>235</v>
      </c>
      <c r="G1543" s="14" t="s">
        <v>35</v>
      </c>
      <c r="H1543" s="14" t="s">
        <v>288</v>
      </c>
      <c r="I1543" s="14" t="s">
        <v>288</v>
      </c>
      <c r="J1543" s="15">
        <v>45446</v>
      </c>
      <c r="K1543" s="14" t="s">
        <v>4389</v>
      </c>
      <c r="L1543" s="16">
        <v>45439.973356481481</v>
      </c>
      <c r="M1543" s="16"/>
      <c r="N1543" s="16"/>
      <c r="O1543" s="14" t="s">
        <v>288</v>
      </c>
      <c r="P1543" s="14" t="s">
        <v>288</v>
      </c>
      <c r="Q1543" s="14" t="s">
        <v>288</v>
      </c>
      <c r="R1543" s="14" t="s">
        <v>288</v>
      </c>
      <c r="S1543" s="14" t="s">
        <v>288</v>
      </c>
      <c r="T1543" s="14" t="s">
        <v>17</v>
      </c>
      <c r="U1543" s="14" t="s">
        <v>145</v>
      </c>
      <c r="V1543" s="14" t="s">
        <v>6</v>
      </c>
      <c r="W1543" s="14" t="s">
        <v>305</v>
      </c>
      <c r="X1543" s="14" t="s">
        <v>29</v>
      </c>
      <c r="Y1543" s="14" t="s">
        <v>236</v>
      </c>
      <c r="Z1543" s="14" t="s">
        <v>235</v>
      </c>
      <c r="AA1543" s="14" t="s">
        <v>7</v>
      </c>
      <c r="AB1543" s="14" t="s">
        <v>4384</v>
      </c>
      <c r="AC1543" s="14" t="s">
        <v>8</v>
      </c>
      <c r="AD1543" s="14" t="s">
        <v>32</v>
      </c>
      <c r="AE1543" s="14" t="s">
        <v>5</v>
      </c>
      <c r="AF1543" s="14" t="s">
        <v>290</v>
      </c>
      <c r="AG1543" s="14" t="s">
        <v>291</v>
      </c>
      <c r="AH1543" s="14" t="s">
        <v>4385</v>
      </c>
      <c r="AI1543">
        <v>48117669</v>
      </c>
      <c r="AJ1543" s="16">
        <v>45439.973356481481</v>
      </c>
      <c r="AK1543">
        <v>7</v>
      </c>
      <c r="AL1543">
        <v>272.33999999999997</v>
      </c>
      <c r="AM1543">
        <v>49.06</v>
      </c>
      <c r="AN1543">
        <v>321.39999999999998</v>
      </c>
      <c r="AO1543" s="14" t="e">
        <f>VLOOKUP(PaquetesTramos_estados_1[[#This Row],[tienda_stock]],#REF!,2,0)</f>
        <v>#REF!</v>
      </c>
      <c r="AP1543" s="18"/>
      <c r="AQ1543" s="19">
        <f>IF(PaquetesTramos_estados_1[[#This Row],[estado_paquete]]="Empaquetado","listo",PaquetesTramos_estados_1[[#This Row],[pagado]]+(PaquetesTramos_estados_1[[#This Row],[Lead Time]]-1))</f>
        <v>45438.973356481481</v>
      </c>
      <c r="AR1543" s="16" t="e">
        <f ca="1">IF(PaquetesTramos_estados_1[[#This Row],[estado_paquete]]="empaquetado","listo",TEXT((DAY(TODAY())-DAY(PaquetesTramos_estados_1[[#This Row],[pagado]])),"dd")&amp;" Dias")</f>
        <v>#VALUE!</v>
      </c>
      <c r="AS154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3" s="19" t="str">
        <f t="shared" si="24"/>
        <v>23:21</v>
      </c>
    </row>
    <row r="1544" spans="1:46" x14ac:dyDescent="0.25">
      <c r="A1544" s="14" t="s">
        <v>5507</v>
      </c>
      <c r="B1544" s="14" t="s">
        <v>17</v>
      </c>
      <c r="C1544" s="14" t="s">
        <v>305</v>
      </c>
      <c r="D1544" s="14" t="s">
        <v>29</v>
      </c>
      <c r="E1544" s="14" t="s">
        <v>236</v>
      </c>
      <c r="F1544" s="14" t="s">
        <v>235</v>
      </c>
      <c r="G1544" s="14" t="s">
        <v>35</v>
      </c>
      <c r="H1544" s="14" t="s">
        <v>288</v>
      </c>
      <c r="I1544" s="14" t="s">
        <v>288</v>
      </c>
      <c r="J1544" s="15">
        <v>45446</v>
      </c>
      <c r="K1544" s="14" t="s">
        <v>5241</v>
      </c>
      <c r="L1544" s="16">
        <v>45439.973356481481</v>
      </c>
      <c r="M1544" s="16"/>
      <c r="N1544" s="16"/>
      <c r="O1544" s="14" t="s">
        <v>288</v>
      </c>
      <c r="P1544" s="14" t="s">
        <v>288</v>
      </c>
      <c r="Q1544" s="14" t="s">
        <v>288</v>
      </c>
      <c r="R1544" s="14" t="s">
        <v>288</v>
      </c>
      <c r="S1544" s="14" t="s">
        <v>288</v>
      </c>
      <c r="T1544" s="14" t="s">
        <v>17</v>
      </c>
      <c r="U1544" s="14" t="s">
        <v>162</v>
      </c>
      <c r="V1544" s="14" t="s">
        <v>6</v>
      </c>
      <c r="W1544" s="14" t="s">
        <v>305</v>
      </c>
      <c r="X1544" s="14" t="s">
        <v>29</v>
      </c>
      <c r="Y1544" s="14" t="s">
        <v>236</v>
      </c>
      <c r="Z1544" s="14" t="s">
        <v>235</v>
      </c>
      <c r="AA1544" s="14" t="s">
        <v>7</v>
      </c>
      <c r="AB1544" s="14" t="s">
        <v>4384</v>
      </c>
      <c r="AC1544" s="14" t="s">
        <v>8</v>
      </c>
      <c r="AD1544" s="14" t="s">
        <v>32</v>
      </c>
      <c r="AE1544" s="14" t="s">
        <v>5</v>
      </c>
      <c r="AF1544" s="14" t="s">
        <v>290</v>
      </c>
      <c r="AG1544" s="14" t="s">
        <v>291</v>
      </c>
      <c r="AH1544" s="14" t="s">
        <v>4385</v>
      </c>
      <c r="AI1544">
        <v>48117669</v>
      </c>
      <c r="AJ1544" s="16">
        <v>45439.973356481481</v>
      </c>
      <c r="AK1544">
        <v>7</v>
      </c>
      <c r="AL1544">
        <v>272.33999999999997</v>
      </c>
      <c r="AM1544">
        <v>49.06</v>
      </c>
      <c r="AN1544">
        <v>321.39999999999998</v>
      </c>
      <c r="AO1544" s="14" t="e">
        <f>VLOOKUP(PaquetesTramos_estados_1[[#This Row],[tienda_stock]],#REF!,2,0)</f>
        <v>#REF!</v>
      </c>
      <c r="AP1544" s="18"/>
      <c r="AQ1544" s="19">
        <f>IF(PaquetesTramos_estados_1[[#This Row],[estado_paquete]]="Empaquetado","listo",PaquetesTramos_estados_1[[#This Row],[pagado]]+(PaquetesTramos_estados_1[[#This Row],[Lead Time]]-1))</f>
        <v>45438.973356481481</v>
      </c>
      <c r="AR1544" s="16" t="e">
        <f ca="1">IF(PaquetesTramos_estados_1[[#This Row],[estado_paquete]]="empaquetado","listo",TEXT((DAY(TODAY())-DAY(PaquetesTramos_estados_1[[#This Row],[pagado]])),"dd")&amp;" Dias")</f>
        <v>#VALUE!</v>
      </c>
      <c r="AS154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4" s="19" t="str">
        <f t="shared" si="24"/>
        <v>23:21</v>
      </c>
    </row>
    <row r="1545" spans="1:46" x14ac:dyDescent="0.25">
      <c r="A1545" s="14" t="s">
        <v>5510</v>
      </c>
      <c r="B1545" s="14" t="s">
        <v>17</v>
      </c>
      <c r="C1545" s="14" t="s">
        <v>101</v>
      </c>
      <c r="D1545" s="14" t="s">
        <v>102</v>
      </c>
      <c r="E1545" s="14" t="s">
        <v>103</v>
      </c>
      <c r="F1545" s="14" t="s">
        <v>102</v>
      </c>
      <c r="G1545" s="14" t="s">
        <v>35</v>
      </c>
      <c r="H1545" s="14" t="s">
        <v>288</v>
      </c>
      <c r="I1545" s="14" t="s">
        <v>288</v>
      </c>
      <c r="J1545" s="15">
        <v>45442</v>
      </c>
      <c r="K1545" s="14" t="s">
        <v>2953</v>
      </c>
      <c r="L1545" s="16">
        <v>45439.787546296298</v>
      </c>
      <c r="M1545" s="16"/>
      <c r="N1545" s="16"/>
      <c r="O1545" s="14" t="s">
        <v>288</v>
      </c>
      <c r="P1545" s="14" t="s">
        <v>288</v>
      </c>
      <c r="Q1545" s="14" t="s">
        <v>288</v>
      </c>
      <c r="R1545" s="14" t="s">
        <v>288</v>
      </c>
      <c r="S1545" s="14" t="s">
        <v>288</v>
      </c>
      <c r="T1545" s="14" t="s">
        <v>17</v>
      </c>
      <c r="U1545" s="14" t="s">
        <v>18</v>
      </c>
      <c r="V1545" s="14" t="s">
        <v>6</v>
      </c>
      <c r="W1545" s="14" t="s">
        <v>101</v>
      </c>
      <c r="X1545" s="14" t="s">
        <v>102</v>
      </c>
      <c r="Y1545" s="14" t="s">
        <v>103</v>
      </c>
      <c r="Z1545" s="14" t="s">
        <v>102</v>
      </c>
      <c r="AA1545" s="14" t="s">
        <v>7</v>
      </c>
      <c r="AB1545" s="14" t="s">
        <v>2954</v>
      </c>
      <c r="AC1545" s="14" t="s">
        <v>8</v>
      </c>
      <c r="AD1545" s="14" t="s">
        <v>9</v>
      </c>
      <c r="AE1545" s="14" t="s">
        <v>101</v>
      </c>
      <c r="AF1545" s="14" t="s">
        <v>290</v>
      </c>
      <c r="AG1545" s="14" t="s">
        <v>291</v>
      </c>
      <c r="AH1545" s="14" t="s">
        <v>2955</v>
      </c>
      <c r="AI1545">
        <v>76729940</v>
      </c>
      <c r="AJ1545" s="16">
        <v>45439.787546296298</v>
      </c>
      <c r="AK1545">
        <v>1</v>
      </c>
      <c r="AL1545">
        <v>105.34</v>
      </c>
      <c r="AM1545">
        <v>18.96</v>
      </c>
      <c r="AN1545">
        <v>124.3</v>
      </c>
      <c r="AO1545" s="14" t="e">
        <f>VLOOKUP(PaquetesTramos_estados_1[[#This Row],[tienda_stock]],#REF!,2,0)</f>
        <v>#REF!</v>
      </c>
      <c r="AP1545" s="18"/>
      <c r="AQ1545" s="19">
        <f>IF(PaquetesTramos_estados_1[[#This Row],[estado_paquete]]="Empaquetado","listo",PaquetesTramos_estados_1[[#This Row],[pagado]]+(PaquetesTramos_estados_1[[#This Row],[Lead Time]]-1))</f>
        <v>45438.787546296298</v>
      </c>
      <c r="AR1545" s="16" t="e">
        <f ca="1">IF(PaquetesTramos_estados_1[[#This Row],[estado_paquete]]="empaquetado","listo",TEXT((DAY(TODAY())-DAY(PaquetesTramos_estados_1[[#This Row],[pagado]])),"dd")&amp;" Dias")</f>
        <v>#VALUE!</v>
      </c>
      <c r="AS154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5" s="19" t="str">
        <f t="shared" si="24"/>
        <v>18:54</v>
      </c>
    </row>
    <row r="1546" spans="1:46" x14ac:dyDescent="0.25">
      <c r="A1546" s="14" t="s">
        <v>5511</v>
      </c>
      <c r="B1546" s="14" t="s">
        <v>292</v>
      </c>
      <c r="C1546" s="14" t="s">
        <v>2765</v>
      </c>
      <c r="D1546" s="14" t="s">
        <v>1</v>
      </c>
      <c r="E1546" s="14" t="s">
        <v>137</v>
      </c>
      <c r="F1546" s="14" t="s">
        <v>138</v>
      </c>
      <c r="G1546" s="14" t="s">
        <v>35</v>
      </c>
      <c r="H1546" s="14" t="s">
        <v>288</v>
      </c>
      <c r="I1546" s="14" t="s">
        <v>288</v>
      </c>
      <c r="J1546" s="15">
        <v>45443</v>
      </c>
      <c r="K1546" s="14" t="s">
        <v>3043</v>
      </c>
      <c r="L1546" s="16">
        <v>45439.8671412037</v>
      </c>
      <c r="M1546" s="16">
        <v>45439.95113425926</v>
      </c>
      <c r="N1546" s="16"/>
      <c r="O1546" s="14" t="s">
        <v>288</v>
      </c>
      <c r="P1546" s="14" t="s">
        <v>288</v>
      </c>
      <c r="Q1546" s="14" t="s">
        <v>288</v>
      </c>
      <c r="R1546" s="14" t="s">
        <v>288</v>
      </c>
      <c r="S1546" s="14" t="s">
        <v>288</v>
      </c>
      <c r="T1546" s="14" t="s">
        <v>292</v>
      </c>
      <c r="U1546" s="14" t="s">
        <v>36</v>
      </c>
      <c r="V1546" s="14" t="s">
        <v>6</v>
      </c>
      <c r="W1546" s="14" t="s">
        <v>2765</v>
      </c>
      <c r="X1546" s="14" t="s">
        <v>1</v>
      </c>
      <c r="Y1546" s="14" t="s">
        <v>137</v>
      </c>
      <c r="Z1546" s="14" t="s">
        <v>138</v>
      </c>
      <c r="AA1546" s="14" t="s">
        <v>7</v>
      </c>
      <c r="AB1546" s="14" t="s">
        <v>3040</v>
      </c>
      <c r="AC1546" s="14" t="s">
        <v>8</v>
      </c>
      <c r="AD1546" s="14" t="s">
        <v>32</v>
      </c>
      <c r="AE1546" s="14" t="s">
        <v>5</v>
      </c>
      <c r="AF1546" s="14" t="s">
        <v>290</v>
      </c>
      <c r="AG1546" s="14" t="s">
        <v>291</v>
      </c>
      <c r="AH1546" s="14" t="s">
        <v>3041</v>
      </c>
      <c r="AI1546">
        <v>15763770</v>
      </c>
      <c r="AJ1546" s="16">
        <v>45439.8671412037</v>
      </c>
      <c r="AK1546">
        <v>3</v>
      </c>
      <c r="AL1546">
        <v>113.88</v>
      </c>
      <c r="AM1546">
        <v>20.52</v>
      </c>
      <c r="AN1546">
        <v>134.4</v>
      </c>
      <c r="AO1546" s="14" t="e">
        <f>VLOOKUP(PaquetesTramos_estados_1[[#This Row],[tienda_stock]],#REF!,2,0)</f>
        <v>#REF!</v>
      </c>
      <c r="AP1546" s="18"/>
      <c r="AQ1546" s="19" t="str">
        <f>IF(PaquetesTramos_estados_1[[#This Row],[estado_paquete]]="Empaquetado","listo",PaquetesTramos_estados_1[[#This Row],[pagado]]+(PaquetesTramos_estados_1[[#This Row],[Lead Time]]-1))</f>
        <v>listo</v>
      </c>
      <c r="AR1546" s="16" t="str">
        <f ca="1">IF(PaquetesTramos_estados_1[[#This Row],[estado_paquete]]="empaquetado","listo",TEXT((DAY(TODAY())-DAY(PaquetesTramos_estados_1[[#This Row],[pagado]])),"dd")&amp;" Dias")</f>
        <v>listo</v>
      </c>
      <c r="AS1546" s="14" t="str">
        <f ca="1">IF(PaquetesTramos_estados_1[[#This Row],[estado_paquete]]="Empaquetado","listo",IF(NOW()&lt;PaquetesTramos_estados_1[[#This Row],[TimeLimite]],"Dentro de Tiempo","Fuera de Tiempo"))</f>
        <v>listo</v>
      </c>
      <c r="AT1546" s="19" t="str">
        <f t="shared" si="24"/>
        <v>20:48</v>
      </c>
    </row>
    <row r="1547" spans="1:46" x14ac:dyDescent="0.25">
      <c r="A1547" s="14" t="s">
        <v>5512</v>
      </c>
      <c r="B1547" s="14" t="s">
        <v>17</v>
      </c>
      <c r="C1547" s="14" t="s">
        <v>288</v>
      </c>
      <c r="D1547" s="14" t="s">
        <v>73</v>
      </c>
      <c r="E1547" s="14" t="s">
        <v>74</v>
      </c>
      <c r="F1547" s="14" t="s">
        <v>74</v>
      </c>
      <c r="G1547" s="14" t="s">
        <v>30</v>
      </c>
      <c r="H1547" s="14" t="s">
        <v>288</v>
      </c>
      <c r="I1547" s="14" t="s">
        <v>288</v>
      </c>
      <c r="J1547" s="15">
        <v>45442</v>
      </c>
      <c r="K1547" s="14" t="s">
        <v>5404</v>
      </c>
      <c r="L1547" s="16">
        <v>45440.230486111112</v>
      </c>
      <c r="M1547" s="16"/>
      <c r="N1547" s="16"/>
      <c r="O1547" s="14" t="s">
        <v>288</v>
      </c>
      <c r="P1547" s="14" t="s">
        <v>288</v>
      </c>
      <c r="Q1547" s="14" t="s">
        <v>288</v>
      </c>
      <c r="R1547" s="14" t="s">
        <v>288</v>
      </c>
      <c r="S1547" s="14" t="s">
        <v>288</v>
      </c>
      <c r="T1547" s="14" t="s">
        <v>17</v>
      </c>
      <c r="U1547" s="14" t="s">
        <v>18</v>
      </c>
      <c r="V1547" s="14" t="s">
        <v>87</v>
      </c>
      <c r="W1547" s="14" t="s">
        <v>288</v>
      </c>
      <c r="X1547" s="14" t="s">
        <v>288</v>
      </c>
      <c r="Y1547" s="14" t="s">
        <v>288</v>
      </c>
      <c r="Z1547" s="14" t="s">
        <v>288</v>
      </c>
      <c r="AA1547" s="14" t="s">
        <v>56</v>
      </c>
      <c r="AB1547" s="14" t="s">
        <v>4695</v>
      </c>
      <c r="AC1547" s="14" t="s">
        <v>8</v>
      </c>
      <c r="AD1547" s="14" t="s">
        <v>27</v>
      </c>
      <c r="AE1547" s="14" t="s">
        <v>5</v>
      </c>
      <c r="AF1547" s="14" t="s">
        <v>290</v>
      </c>
      <c r="AG1547" s="14" t="s">
        <v>291</v>
      </c>
      <c r="AH1547" s="14" t="s">
        <v>4696</v>
      </c>
      <c r="AI1547">
        <v>73318046</v>
      </c>
      <c r="AJ1547" s="16">
        <v>45440.230486111112</v>
      </c>
      <c r="AK1547">
        <v>2</v>
      </c>
      <c r="AL1547">
        <v>123.48</v>
      </c>
      <c r="AM1547">
        <v>22.22</v>
      </c>
      <c r="AN1547">
        <v>145.69999999999999</v>
      </c>
      <c r="AO1547" s="14" t="e">
        <f>VLOOKUP(PaquetesTramos_estados_1[[#This Row],[tienda_stock]],#REF!,2,0)</f>
        <v>#REF!</v>
      </c>
      <c r="AP1547" s="18"/>
      <c r="AQ1547" s="19">
        <f>IF(PaquetesTramos_estados_1[[#This Row],[estado_paquete]]="Empaquetado","listo",PaquetesTramos_estados_1[[#This Row],[pagado]]+(PaquetesTramos_estados_1[[#This Row],[Lead Time]]-1))</f>
        <v>45439.230486111112</v>
      </c>
      <c r="AR1547" s="16" t="e">
        <f ca="1">IF(PaquetesTramos_estados_1[[#This Row],[estado_paquete]]="empaquetado","listo",TEXT((DAY(TODAY())-DAY(PaquetesTramos_estados_1[[#This Row],[pagado]])),"dd")&amp;" Dias")</f>
        <v>#VALUE!</v>
      </c>
      <c r="AS154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7" s="19" t="str">
        <f t="shared" si="24"/>
        <v>05:31</v>
      </c>
    </row>
    <row r="1548" spans="1:46" x14ac:dyDescent="0.25">
      <c r="A1548" s="14" t="s">
        <v>5061</v>
      </c>
      <c r="B1548" s="14" t="s">
        <v>17</v>
      </c>
      <c r="C1548" s="14" t="s">
        <v>154</v>
      </c>
      <c r="D1548" s="14" t="s">
        <v>91</v>
      </c>
      <c r="E1548" s="14" t="s">
        <v>91</v>
      </c>
      <c r="F1548" s="14" t="s">
        <v>91</v>
      </c>
      <c r="G1548" s="14" t="s">
        <v>35</v>
      </c>
      <c r="H1548" s="14" t="s">
        <v>288</v>
      </c>
      <c r="I1548" s="14" t="s">
        <v>288</v>
      </c>
      <c r="J1548" s="15">
        <v>45443</v>
      </c>
      <c r="K1548" s="14" t="s">
        <v>3023</v>
      </c>
      <c r="L1548" s="16">
        <v>45439.746412037035</v>
      </c>
      <c r="M1548" s="16"/>
      <c r="N1548" s="16"/>
      <c r="O1548" s="14" t="s">
        <v>288</v>
      </c>
      <c r="P1548" s="14" t="s">
        <v>288</v>
      </c>
      <c r="Q1548" s="14" t="s">
        <v>288</v>
      </c>
      <c r="R1548" s="14" t="s">
        <v>288</v>
      </c>
      <c r="S1548" s="14" t="s">
        <v>288</v>
      </c>
      <c r="T1548" s="14" t="s">
        <v>17</v>
      </c>
      <c r="U1548" s="14" t="s">
        <v>18</v>
      </c>
      <c r="V1548" s="14" t="s">
        <v>6</v>
      </c>
      <c r="W1548" s="14" t="s">
        <v>154</v>
      </c>
      <c r="X1548" s="14" t="s">
        <v>91</v>
      </c>
      <c r="Y1548" s="14" t="s">
        <v>91</v>
      </c>
      <c r="Z1548" s="14" t="s">
        <v>91</v>
      </c>
      <c r="AA1548" s="14" t="s">
        <v>7</v>
      </c>
      <c r="AB1548" s="14" t="s">
        <v>3024</v>
      </c>
      <c r="AC1548" s="14" t="s">
        <v>8</v>
      </c>
      <c r="AD1548" s="14" t="s">
        <v>9</v>
      </c>
      <c r="AE1548" s="14" t="s">
        <v>154</v>
      </c>
      <c r="AF1548" s="14" t="s">
        <v>290</v>
      </c>
      <c r="AG1548" s="14" t="s">
        <v>291</v>
      </c>
      <c r="AH1548" s="14" t="s">
        <v>3025</v>
      </c>
      <c r="AI1548">
        <v>29385275</v>
      </c>
      <c r="AJ1548" s="16">
        <v>45439.746412037035</v>
      </c>
      <c r="AK1548">
        <v>2</v>
      </c>
      <c r="AL1548">
        <v>202.37</v>
      </c>
      <c r="AM1548">
        <v>36.43</v>
      </c>
      <c r="AN1548">
        <v>238.8</v>
      </c>
      <c r="AO1548" s="14" t="e">
        <f>VLOOKUP(PaquetesTramos_estados_1[[#This Row],[tienda_stock]],#REF!,2,0)</f>
        <v>#REF!</v>
      </c>
      <c r="AP1548" s="18"/>
      <c r="AQ1548" s="19">
        <f>IF(PaquetesTramos_estados_1[[#This Row],[estado_paquete]]="Empaquetado","listo",PaquetesTramos_estados_1[[#This Row],[pagado]]+(PaquetesTramos_estados_1[[#This Row],[Lead Time]]-1))</f>
        <v>45438.746412037035</v>
      </c>
      <c r="AR1548" s="16" t="e">
        <f ca="1">IF(PaquetesTramos_estados_1[[#This Row],[estado_paquete]]="empaquetado","listo",TEXT((DAY(TODAY())-DAY(PaquetesTramos_estados_1[[#This Row],[pagado]])),"dd")&amp;" Dias")</f>
        <v>#VALUE!</v>
      </c>
      <c r="AS154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8" s="19" t="str">
        <f t="shared" si="24"/>
        <v>17:54</v>
      </c>
    </row>
    <row r="1549" spans="1:46" x14ac:dyDescent="0.25">
      <c r="A1549" s="14" t="s">
        <v>5062</v>
      </c>
      <c r="B1549" s="14" t="s">
        <v>17</v>
      </c>
      <c r="C1549" s="14" t="s">
        <v>288</v>
      </c>
      <c r="D1549" s="14" t="s">
        <v>1</v>
      </c>
      <c r="E1549" s="14" t="s">
        <v>1</v>
      </c>
      <c r="F1549" s="14" t="s">
        <v>155</v>
      </c>
      <c r="G1549" s="14" t="s">
        <v>30</v>
      </c>
      <c r="H1549" s="14" t="s">
        <v>288</v>
      </c>
      <c r="I1549" s="14" t="s">
        <v>288</v>
      </c>
      <c r="J1549" s="15">
        <v>45440</v>
      </c>
      <c r="K1549" s="14" t="s">
        <v>1744</v>
      </c>
      <c r="L1549" s="16">
        <v>45439.875277777777</v>
      </c>
      <c r="M1549" s="16"/>
      <c r="N1549" s="16"/>
      <c r="O1549" s="14" t="s">
        <v>288</v>
      </c>
      <c r="P1549" s="14" t="s">
        <v>288</v>
      </c>
      <c r="Q1549" s="14" t="s">
        <v>288</v>
      </c>
      <c r="R1549" s="14" t="s">
        <v>288</v>
      </c>
      <c r="S1549" s="14" t="s">
        <v>288</v>
      </c>
      <c r="T1549" s="14" t="s">
        <v>17</v>
      </c>
      <c r="U1549" s="14" t="s">
        <v>75</v>
      </c>
      <c r="V1549" s="14" t="s">
        <v>87</v>
      </c>
      <c r="W1549" s="14" t="s">
        <v>288</v>
      </c>
      <c r="X1549" s="14" t="s">
        <v>288</v>
      </c>
      <c r="Y1549" s="14" t="s">
        <v>288</v>
      </c>
      <c r="Z1549" s="14" t="s">
        <v>288</v>
      </c>
      <c r="AA1549" s="14" t="s">
        <v>7</v>
      </c>
      <c r="AB1549" s="14" t="s">
        <v>1745</v>
      </c>
      <c r="AC1549" s="14" t="s">
        <v>8</v>
      </c>
      <c r="AD1549" s="14" t="s">
        <v>27</v>
      </c>
      <c r="AE1549" s="14" t="s">
        <v>5</v>
      </c>
      <c r="AF1549" s="14" t="s">
        <v>290</v>
      </c>
      <c r="AG1549" s="14" t="s">
        <v>291</v>
      </c>
      <c r="AH1549" s="14" t="s">
        <v>1746</v>
      </c>
      <c r="AI1549">
        <v>10394710</v>
      </c>
      <c r="AJ1549" s="16">
        <v>45439.875277777777</v>
      </c>
      <c r="AK1549">
        <v>1</v>
      </c>
      <c r="AL1549">
        <v>38.81</v>
      </c>
      <c r="AM1549">
        <v>6.99</v>
      </c>
      <c r="AN1549">
        <v>45.8</v>
      </c>
      <c r="AO1549" s="14" t="e">
        <f>VLOOKUP(PaquetesTramos_estados_1[[#This Row],[tienda_stock]],#REF!,2,0)</f>
        <v>#REF!</v>
      </c>
      <c r="AP1549" s="18"/>
      <c r="AQ1549" s="19">
        <f>IF(PaquetesTramos_estados_1[[#This Row],[estado_paquete]]="Empaquetado","listo",PaquetesTramos_estados_1[[#This Row],[pagado]]+(PaquetesTramos_estados_1[[#This Row],[Lead Time]]-1))</f>
        <v>45438.875277777777</v>
      </c>
      <c r="AR1549" s="16" t="e">
        <f ca="1">IF(PaquetesTramos_estados_1[[#This Row],[estado_paquete]]="empaquetado","listo",TEXT((DAY(TODAY())-DAY(PaquetesTramos_estados_1[[#This Row],[pagado]])),"dd")&amp;" Dias")</f>
        <v>#VALUE!</v>
      </c>
      <c r="AS154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49" s="19" t="str">
        <f t="shared" si="24"/>
        <v>21:00</v>
      </c>
    </row>
    <row r="1550" spans="1:46" x14ac:dyDescent="0.25">
      <c r="A1550" s="14" t="s">
        <v>5025</v>
      </c>
      <c r="B1550" s="14" t="s">
        <v>17</v>
      </c>
      <c r="C1550" s="14" t="s">
        <v>156</v>
      </c>
      <c r="D1550" s="14" t="s">
        <v>46</v>
      </c>
      <c r="E1550" s="14" t="s">
        <v>157</v>
      </c>
      <c r="F1550" s="14" t="s">
        <v>158</v>
      </c>
      <c r="G1550" s="14" t="s">
        <v>35</v>
      </c>
      <c r="H1550" s="14" t="s">
        <v>288</v>
      </c>
      <c r="I1550" s="14" t="s">
        <v>288</v>
      </c>
      <c r="J1550" s="15">
        <v>45442</v>
      </c>
      <c r="K1550" s="14" t="s">
        <v>4761</v>
      </c>
      <c r="L1550" s="16">
        <v>45439.57739583333</v>
      </c>
      <c r="M1550" s="16"/>
      <c r="N1550" s="16"/>
      <c r="O1550" s="14" t="s">
        <v>288</v>
      </c>
      <c r="P1550" s="14" t="s">
        <v>288</v>
      </c>
      <c r="Q1550" s="14" t="s">
        <v>288</v>
      </c>
      <c r="R1550" s="14" t="s">
        <v>288</v>
      </c>
      <c r="S1550" s="14" t="s">
        <v>288</v>
      </c>
      <c r="T1550" s="14" t="s">
        <v>17</v>
      </c>
      <c r="U1550" s="14" t="s">
        <v>18</v>
      </c>
      <c r="V1550" s="14" t="s">
        <v>6</v>
      </c>
      <c r="W1550" s="14" t="s">
        <v>156</v>
      </c>
      <c r="X1550" s="14" t="s">
        <v>46</v>
      </c>
      <c r="Y1550" s="14" t="s">
        <v>157</v>
      </c>
      <c r="Z1550" s="14" t="s">
        <v>158</v>
      </c>
      <c r="AA1550" s="14" t="s">
        <v>56</v>
      </c>
      <c r="AB1550" s="14" t="s">
        <v>4762</v>
      </c>
      <c r="AC1550" s="14" t="s">
        <v>8</v>
      </c>
      <c r="AD1550" s="14" t="s">
        <v>9</v>
      </c>
      <c r="AE1550" s="14" t="s">
        <v>156</v>
      </c>
      <c r="AF1550" s="14" t="s">
        <v>290</v>
      </c>
      <c r="AG1550" s="14" t="s">
        <v>291</v>
      </c>
      <c r="AH1550" s="14" t="s">
        <v>4763</v>
      </c>
      <c r="AI1550">
        <v>42723064</v>
      </c>
      <c r="AJ1550" s="16">
        <v>45439.57739583333</v>
      </c>
      <c r="AK1550">
        <v>3</v>
      </c>
      <c r="AL1550">
        <v>315.83999999999997</v>
      </c>
      <c r="AM1550">
        <v>56.86</v>
      </c>
      <c r="AN1550">
        <v>372.7</v>
      </c>
      <c r="AO1550" s="14" t="e">
        <f>VLOOKUP(PaquetesTramos_estados_1[[#This Row],[tienda_stock]],#REF!,2,0)</f>
        <v>#REF!</v>
      </c>
      <c r="AP1550" s="18"/>
      <c r="AQ1550" s="19">
        <f>IF(PaquetesTramos_estados_1[[#This Row],[estado_paquete]]="Empaquetado","listo",PaquetesTramos_estados_1[[#This Row],[pagado]]+(PaquetesTramos_estados_1[[#This Row],[Lead Time]]-1))</f>
        <v>45438.57739583333</v>
      </c>
      <c r="AR1550" s="16" t="e">
        <f ca="1">IF(PaquetesTramos_estados_1[[#This Row],[estado_paquete]]="empaquetado","listo",TEXT((DAY(TODAY())-DAY(PaquetesTramos_estados_1[[#This Row],[pagado]])),"dd")&amp;" Dias")</f>
        <v>#VALUE!</v>
      </c>
      <c r="AS155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0" s="19" t="str">
        <f t="shared" si="24"/>
        <v>13:51</v>
      </c>
    </row>
    <row r="1551" spans="1:46" x14ac:dyDescent="0.25">
      <c r="A1551" s="14" t="s">
        <v>5560</v>
      </c>
      <c r="B1551" s="14" t="s">
        <v>17</v>
      </c>
      <c r="C1551" s="14" t="s">
        <v>42</v>
      </c>
      <c r="D1551" s="14" t="s">
        <v>29</v>
      </c>
      <c r="E1551" s="14" t="s">
        <v>29</v>
      </c>
      <c r="F1551" s="14" t="s">
        <v>29</v>
      </c>
      <c r="G1551" s="14" t="s">
        <v>35</v>
      </c>
      <c r="H1551" s="14" t="s">
        <v>288</v>
      </c>
      <c r="I1551" s="14" t="s">
        <v>288</v>
      </c>
      <c r="J1551" s="15">
        <v>45443</v>
      </c>
      <c r="K1551" s="14" t="s">
        <v>561</v>
      </c>
      <c r="L1551" s="16">
        <v>45439.909861111111</v>
      </c>
      <c r="M1551" s="16"/>
      <c r="N1551" s="16"/>
      <c r="O1551" s="14" t="s">
        <v>288</v>
      </c>
      <c r="P1551" s="14" t="s">
        <v>288</v>
      </c>
      <c r="Q1551" s="14" t="s">
        <v>288</v>
      </c>
      <c r="R1551" s="14" t="s">
        <v>288</v>
      </c>
      <c r="S1551" s="14" t="s">
        <v>288</v>
      </c>
      <c r="T1551" s="14" t="s">
        <v>17</v>
      </c>
      <c r="U1551" s="14" t="s">
        <v>75</v>
      </c>
      <c r="V1551" s="14" t="s">
        <v>6</v>
      </c>
      <c r="W1551" s="14" t="s">
        <v>42</v>
      </c>
      <c r="X1551" s="14" t="s">
        <v>29</v>
      </c>
      <c r="Y1551" s="14" t="s">
        <v>29</v>
      </c>
      <c r="Z1551" s="14" t="s">
        <v>29</v>
      </c>
      <c r="AA1551" s="14" t="s">
        <v>56</v>
      </c>
      <c r="AB1551" s="14" t="s">
        <v>467</v>
      </c>
      <c r="AC1551" s="14" t="s">
        <v>8</v>
      </c>
      <c r="AD1551" s="14" t="s">
        <v>88</v>
      </c>
      <c r="AE1551" s="14" t="s">
        <v>5</v>
      </c>
      <c r="AF1551" s="14" t="s">
        <v>290</v>
      </c>
      <c r="AG1551" s="14" t="s">
        <v>291</v>
      </c>
      <c r="AH1551" s="14" t="s">
        <v>468</v>
      </c>
      <c r="AI1551">
        <v>73685181</v>
      </c>
      <c r="AJ1551" s="16">
        <v>45439.909861111111</v>
      </c>
      <c r="AK1551">
        <v>3</v>
      </c>
      <c r="AL1551">
        <v>97.12</v>
      </c>
      <c r="AM1551">
        <v>17.48</v>
      </c>
      <c r="AN1551">
        <v>114.6</v>
      </c>
      <c r="AO1551" s="14" t="e">
        <f>VLOOKUP(PaquetesTramos_estados_1[[#This Row],[tienda_stock]],#REF!,2,0)</f>
        <v>#REF!</v>
      </c>
      <c r="AP1551" s="18"/>
      <c r="AQ1551" s="19">
        <f>IF(PaquetesTramos_estados_1[[#This Row],[estado_paquete]]="Empaquetado","listo",PaquetesTramos_estados_1[[#This Row],[pagado]]+(PaquetesTramos_estados_1[[#This Row],[Lead Time]]-1))</f>
        <v>45438.909861111111</v>
      </c>
      <c r="AR1551" s="16" t="e">
        <f ca="1">IF(PaquetesTramos_estados_1[[#This Row],[estado_paquete]]="empaquetado","listo",TEXT((DAY(TODAY())-DAY(PaquetesTramos_estados_1[[#This Row],[pagado]])),"dd")&amp;" Dias")</f>
        <v>#VALUE!</v>
      </c>
      <c r="AS155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1" s="19" t="str">
        <f t="shared" si="24"/>
        <v>21:50</v>
      </c>
    </row>
    <row r="1552" spans="1:46" x14ac:dyDescent="0.25">
      <c r="A1552" s="14" t="s">
        <v>5563</v>
      </c>
      <c r="B1552" s="14" t="s">
        <v>17</v>
      </c>
      <c r="C1552" s="14" t="s">
        <v>100</v>
      </c>
      <c r="D1552" s="14" t="s">
        <v>1</v>
      </c>
      <c r="E1552" s="14" t="s">
        <v>1</v>
      </c>
      <c r="F1552" s="14" t="s">
        <v>62</v>
      </c>
      <c r="G1552" s="14" t="s">
        <v>399</v>
      </c>
      <c r="H1552" s="14" t="s">
        <v>288</v>
      </c>
      <c r="I1552" s="14" t="s">
        <v>288</v>
      </c>
      <c r="J1552" s="15">
        <v>45440</v>
      </c>
      <c r="K1552" s="14" t="s">
        <v>4970</v>
      </c>
      <c r="L1552" s="16">
        <v>45439.527106481481</v>
      </c>
      <c r="M1552" s="16"/>
      <c r="N1552" s="16"/>
      <c r="O1552" s="14" t="s">
        <v>288</v>
      </c>
      <c r="P1552" s="14" t="s">
        <v>288</v>
      </c>
      <c r="Q1552" s="14" t="s">
        <v>288</v>
      </c>
      <c r="R1552" s="14" t="s">
        <v>288</v>
      </c>
      <c r="S1552" s="14" t="s">
        <v>288</v>
      </c>
      <c r="T1552" s="14" t="s">
        <v>17</v>
      </c>
      <c r="U1552" s="14" t="s">
        <v>18</v>
      </c>
      <c r="V1552" s="14" t="s">
        <v>6</v>
      </c>
      <c r="W1552" s="14" t="s">
        <v>100</v>
      </c>
      <c r="X1552" s="14" t="s">
        <v>1</v>
      </c>
      <c r="Y1552" s="14" t="s">
        <v>1</v>
      </c>
      <c r="Z1552" s="14" t="s">
        <v>62</v>
      </c>
      <c r="AA1552" s="14" t="s">
        <v>7</v>
      </c>
      <c r="AB1552" s="14" t="s">
        <v>4971</v>
      </c>
      <c r="AC1552" s="14" t="s">
        <v>8</v>
      </c>
      <c r="AD1552" s="14" t="s">
        <v>88</v>
      </c>
      <c r="AE1552" s="14" t="s">
        <v>5</v>
      </c>
      <c r="AF1552" s="14" t="s">
        <v>290</v>
      </c>
      <c r="AG1552" s="14" t="s">
        <v>291</v>
      </c>
      <c r="AH1552" s="14" t="s">
        <v>4972</v>
      </c>
      <c r="AI1552">
        <v>7885825</v>
      </c>
      <c r="AJ1552" s="16">
        <v>45439.527106481481</v>
      </c>
      <c r="AK1552">
        <v>1</v>
      </c>
      <c r="AL1552">
        <v>204.32</v>
      </c>
      <c r="AM1552">
        <v>36.78</v>
      </c>
      <c r="AN1552">
        <v>241.1</v>
      </c>
      <c r="AO1552" s="14" t="e">
        <f>VLOOKUP(PaquetesTramos_estados_1[[#This Row],[tienda_stock]],#REF!,2,0)</f>
        <v>#REF!</v>
      </c>
      <c r="AP1552" s="18"/>
      <c r="AQ1552" s="19">
        <f>IF(PaquetesTramos_estados_1[[#This Row],[estado_paquete]]="Empaquetado","listo",PaquetesTramos_estados_1[[#This Row],[pagado]]+(PaquetesTramos_estados_1[[#This Row],[Lead Time]]-1))</f>
        <v>45438.527106481481</v>
      </c>
      <c r="AR1552" s="16" t="e">
        <f ca="1">IF(PaquetesTramos_estados_1[[#This Row],[estado_paquete]]="empaquetado","listo",TEXT((DAY(TODAY())-DAY(PaquetesTramos_estados_1[[#This Row],[pagado]])),"dd")&amp;" Dias")</f>
        <v>#VALUE!</v>
      </c>
      <c r="AS155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2" s="19" t="str">
        <f t="shared" si="24"/>
        <v>12:39</v>
      </c>
    </row>
    <row r="1553" spans="1:46" x14ac:dyDescent="0.25">
      <c r="A1553" s="14" t="s">
        <v>5567</v>
      </c>
      <c r="B1553" s="14" t="s">
        <v>17</v>
      </c>
      <c r="C1553" s="14" t="s">
        <v>288</v>
      </c>
      <c r="D1553" s="14" t="s">
        <v>40</v>
      </c>
      <c r="E1553" s="14" t="s">
        <v>233</v>
      </c>
      <c r="F1553" s="14" t="s">
        <v>232</v>
      </c>
      <c r="G1553" s="14" t="s">
        <v>30</v>
      </c>
      <c r="H1553" s="14" t="s">
        <v>288</v>
      </c>
      <c r="I1553" s="14" t="s">
        <v>288</v>
      </c>
      <c r="J1553" s="15">
        <v>45447</v>
      </c>
      <c r="K1553" s="14" t="s">
        <v>1891</v>
      </c>
      <c r="L1553" s="16">
        <v>45439.808391203704</v>
      </c>
      <c r="M1553" s="16"/>
      <c r="N1553" s="16"/>
      <c r="O1553" s="14" t="s">
        <v>288</v>
      </c>
      <c r="P1553" s="14" t="s">
        <v>288</v>
      </c>
      <c r="Q1553" s="14" t="s">
        <v>288</v>
      </c>
      <c r="R1553" s="14" t="s">
        <v>288</v>
      </c>
      <c r="S1553" s="14" t="s">
        <v>288</v>
      </c>
      <c r="T1553" s="14" t="s">
        <v>17</v>
      </c>
      <c r="U1553" s="14" t="s">
        <v>18</v>
      </c>
      <c r="V1553" s="14" t="s">
        <v>87</v>
      </c>
      <c r="W1553" s="14" t="s">
        <v>288</v>
      </c>
      <c r="X1553" s="14" t="s">
        <v>288</v>
      </c>
      <c r="Y1553" s="14" t="s">
        <v>288</v>
      </c>
      <c r="Z1553" s="14" t="s">
        <v>288</v>
      </c>
      <c r="AA1553" s="14" t="s">
        <v>56</v>
      </c>
      <c r="AB1553" s="14" t="s">
        <v>1705</v>
      </c>
      <c r="AC1553" s="14" t="s">
        <v>8</v>
      </c>
      <c r="AD1553" s="14" t="s">
        <v>32</v>
      </c>
      <c r="AE1553" s="14" t="s">
        <v>5</v>
      </c>
      <c r="AF1553" s="14" t="s">
        <v>290</v>
      </c>
      <c r="AG1553" s="14" t="s">
        <v>291</v>
      </c>
      <c r="AH1553" s="14" t="s">
        <v>1706</v>
      </c>
      <c r="AI1553">
        <v>73821456</v>
      </c>
      <c r="AJ1553" s="16">
        <v>45439.808391203704</v>
      </c>
      <c r="AK1553">
        <v>5</v>
      </c>
      <c r="AL1553">
        <v>318.64</v>
      </c>
      <c r="AM1553">
        <v>57.36</v>
      </c>
      <c r="AN1553">
        <v>376</v>
      </c>
      <c r="AO1553" s="14" t="e">
        <f>VLOOKUP(PaquetesTramos_estados_1[[#This Row],[tienda_stock]],#REF!,2,0)</f>
        <v>#REF!</v>
      </c>
      <c r="AP1553" s="18"/>
      <c r="AQ1553" s="19">
        <f>IF(PaquetesTramos_estados_1[[#This Row],[estado_paquete]]="Empaquetado","listo",PaquetesTramos_estados_1[[#This Row],[pagado]]+(PaquetesTramos_estados_1[[#This Row],[Lead Time]]-1))</f>
        <v>45438.808391203704</v>
      </c>
      <c r="AR1553" s="16" t="e">
        <f ca="1">IF(PaquetesTramos_estados_1[[#This Row],[estado_paquete]]="empaquetado","listo",TEXT((DAY(TODAY())-DAY(PaquetesTramos_estados_1[[#This Row],[pagado]])),"dd")&amp;" Dias")</f>
        <v>#VALUE!</v>
      </c>
      <c r="AS155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3" s="19" t="str">
        <f t="shared" si="24"/>
        <v>19:24</v>
      </c>
    </row>
    <row r="1554" spans="1:46" x14ac:dyDescent="0.25">
      <c r="A1554" s="14" t="s">
        <v>5568</v>
      </c>
      <c r="B1554" s="14" t="s">
        <v>17</v>
      </c>
      <c r="C1554" s="14" t="s">
        <v>71</v>
      </c>
      <c r="D1554" s="14" t="s">
        <v>69</v>
      </c>
      <c r="E1554" s="14" t="s">
        <v>70</v>
      </c>
      <c r="F1554" s="14" t="s">
        <v>70</v>
      </c>
      <c r="G1554" s="14" t="s">
        <v>35</v>
      </c>
      <c r="H1554" s="14" t="s">
        <v>288</v>
      </c>
      <c r="I1554" s="14" t="s">
        <v>288</v>
      </c>
      <c r="J1554" s="15">
        <v>45443</v>
      </c>
      <c r="K1554" s="14" t="s">
        <v>540</v>
      </c>
      <c r="L1554" s="16">
        <v>45439.626805555556</v>
      </c>
      <c r="M1554" s="16"/>
      <c r="N1554" s="16"/>
      <c r="O1554" s="14" t="s">
        <v>288</v>
      </c>
      <c r="P1554" s="14" t="s">
        <v>288</v>
      </c>
      <c r="Q1554" s="14" t="s">
        <v>288</v>
      </c>
      <c r="R1554" s="14" t="s">
        <v>288</v>
      </c>
      <c r="S1554" s="14" t="s">
        <v>288</v>
      </c>
      <c r="T1554" s="14" t="s">
        <v>17</v>
      </c>
      <c r="U1554" s="14" t="s">
        <v>75</v>
      </c>
      <c r="V1554" s="14" t="s">
        <v>6</v>
      </c>
      <c r="W1554" s="14" t="s">
        <v>71</v>
      </c>
      <c r="X1554" s="14" t="s">
        <v>69</v>
      </c>
      <c r="Y1554" s="14" t="s">
        <v>70</v>
      </c>
      <c r="Z1554" s="14" t="s">
        <v>70</v>
      </c>
      <c r="AA1554" s="14" t="s">
        <v>7</v>
      </c>
      <c r="AB1554" s="14" t="s">
        <v>541</v>
      </c>
      <c r="AC1554" s="14" t="s">
        <v>8</v>
      </c>
      <c r="AD1554" s="14" t="s">
        <v>9</v>
      </c>
      <c r="AE1554" s="14" t="s">
        <v>71</v>
      </c>
      <c r="AF1554" s="14" t="s">
        <v>290</v>
      </c>
      <c r="AG1554" s="14" t="s">
        <v>291</v>
      </c>
      <c r="AH1554" s="14" t="s">
        <v>542</v>
      </c>
      <c r="AI1554">
        <v>45024054</v>
      </c>
      <c r="AJ1554" s="16">
        <v>45439.626805555556</v>
      </c>
      <c r="AK1554">
        <v>1</v>
      </c>
      <c r="AL1554">
        <v>173.56</v>
      </c>
      <c r="AM1554">
        <v>31.24</v>
      </c>
      <c r="AN1554">
        <v>204.8</v>
      </c>
      <c r="AO1554" s="14" t="e">
        <f>VLOOKUP(PaquetesTramos_estados_1[[#This Row],[tienda_stock]],#REF!,2,0)</f>
        <v>#REF!</v>
      </c>
      <c r="AP1554" s="18"/>
      <c r="AQ1554" s="19">
        <f>IF(PaquetesTramos_estados_1[[#This Row],[estado_paquete]]="Empaquetado","listo",PaquetesTramos_estados_1[[#This Row],[pagado]]+(PaquetesTramos_estados_1[[#This Row],[Lead Time]]-1))</f>
        <v>45438.626805555556</v>
      </c>
      <c r="AR1554" s="16" t="e">
        <f ca="1">IF(PaquetesTramos_estados_1[[#This Row],[estado_paquete]]="empaquetado","listo",TEXT((DAY(TODAY())-DAY(PaquetesTramos_estados_1[[#This Row],[pagado]])),"dd")&amp;" Dias")</f>
        <v>#VALUE!</v>
      </c>
      <c r="AS155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4" s="19" t="str">
        <f t="shared" si="24"/>
        <v>15:02</v>
      </c>
    </row>
    <row r="1555" spans="1:46" x14ac:dyDescent="0.25">
      <c r="A1555" s="14" t="s">
        <v>5033</v>
      </c>
      <c r="B1555" s="14" t="s">
        <v>292</v>
      </c>
      <c r="C1555" s="14" t="s">
        <v>24</v>
      </c>
      <c r="D1555" s="14" t="s">
        <v>1</v>
      </c>
      <c r="E1555" s="14" t="s">
        <v>1</v>
      </c>
      <c r="F1555" s="14" t="s">
        <v>25</v>
      </c>
      <c r="G1555" s="14" t="s">
        <v>332</v>
      </c>
      <c r="H1555" s="14" t="s">
        <v>288</v>
      </c>
      <c r="I1555" s="14" t="s">
        <v>288</v>
      </c>
      <c r="J1555" s="15">
        <v>45440</v>
      </c>
      <c r="K1555" s="14" t="s">
        <v>3282</v>
      </c>
      <c r="L1555" s="16">
        <v>45439.492974537039</v>
      </c>
      <c r="M1555" s="16">
        <v>45439.733425925922</v>
      </c>
      <c r="N1555" s="16"/>
      <c r="O1555" s="14" t="s">
        <v>288</v>
      </c>
      <c r="P1555" s="14" t="s">
        <v>288</v>
      </c>
      <c r="Q1555" s="14" t="s">
        <v>288</v>
      </c>
      <c r="R1555" s="14" t="s">
        <v>288</v>
      </c>
      <c r="S1555" s="14" t="s">
        <v>288</v>
      </c>
      <c r="T1555" s="14" t="s">
        <v>292</v>
      </c>
      <c r="U1555" s="14" t="s">
        <v>21</v>
      </c>
      <c r="V1555" s="14" t="s">
        <v>6</v>
      </c>
      <c r="W1555" s="14" t="s">
        <v>24</v>
      </c>
      <c r="X1555" s="14" t="s">
        <v>1</v>
      </c>
      <c r="Y1555" s="14" t="s">
        <v>1</v>
      </c>
      <c r="Z1555" s="14" t="s">
        <v>25</v>
      </c>
      <c r="AA1555" s="14" t="s">
        <v>7</v>
      </c>
      <c r="AB1555" s="14" t="s">
        <v>3283</v>
      </c>
      <c r="AC1555" s="14" t="s">
        <v>8</v>
      </c>
      <c r="AD1555" s="14" t="s">
        <v>10</v>
      </c>
      <c r="AE1555" s="14" t="s">
        <v>5</v>
      </c>
      <c r="AF1555" s="14" t="s">
        <v>290</v>
      </c>
      <c r="AG1555" s="14" t="s">
        <v>291</v>
      </c>
      <c r="AH1555" s="14" t="s">
        <v>3284</v>
      </c>
      <c r="AI1555">
        <v>45490200</v>
      </c>
      <c r="AJ1555" s="16">
        <v>45439.492974537039</v>
      </c>
      <c r="AK1555">
        <v>1</v>
      </c>
      <c r="AL1555">
        <v>35.42</v>
      </c>
      <c r="AM1555">
        <v>6.38</v>
      </c>
      <c r="AN1555">
        <v>41.8</v>
      </c>
      <c r="AO1555" s="14" t="e">
        <f>VLOOKUP(PaquetesTramos_estados_1[[#This Row],[tienda_stock]],#REF!,2,0)</f>
        <v>#REF!</v>
      </c>
      <c r="AP1555" s="18"/>
      <c r="AQ1555" s="19" t="str">
        <f>IF(PaquetesTramos_estados_1[[#This Row],[estado_paquete]]="Empaquetado","listo",PaquetesTramos_estados_1[[#This Row],[pagado]]+(PaquetesTramos_estados_1[[#This Row],[Lead Time]]-1))</f>
        <v>listo</v>
      </c>
      <c r="AR1555" s="16" t="str">
        <f ca="1">IF(PaquetesTramos_estados_1[[#This Row],[estado_paquete]]="empaquetado","listo",TEXT((DAY(TODAY())-DAY(PaquetesTramos_estados_1[[#This Row],[pagado]])),"dd")&amp;" Dias")</f>
        <v>listo</v>
      </c>
      <c r="AS1555" s="14" t="str">
        <f ca="1">IF(PaquetesTramos_estados_1[[#This Row],[estado_paquete]]="Empaquetado","listo",IF(NOW()&lt;PaquetesTramos_estados_1[[#This Row],[TimeLimite]],"Dentro de Tiempo","Fuera de Tiempo"))</f>
        <v>listo</v>
      </c>
      <c r="AT1555" s="19" t="str">
        <f t="shared" si="24"/>
        <v>11:49</v>
      </c>
    </row>
    <row r="1556" spans="1:46" x14ac:dyDescent="0.25">
      <c r="A1556" s="14" t="s">
        <v>5034</v>
      </c>
      <c r="B1556" s="14" t="s">
        <v>17</v>
      </c>
      <c r="C1556" s="14" t="s">
        <v>84</v>
      </c>
      <c r="D1556" s="14" t="s">
        <v>81</v>
      </c>
      <c r="E1556" s="14" t="s">
        <v>82</v>
      </c>
      <c r="F1556" s="14" t="s">
        <v>82</v>
      </c>
      <c r="G1556" s="14" t="s">
        <v>35</v>
      </c>
      <c r="H1556" s="14" t="s">
        <v>288</v>
      </c>
      <c r="I1556" s="14" t="s">
        <v>288</v>
      </c>
      <c r="J1556" s="15">
        <v>45442</v>
      </c>
      <c r="K1556" s="14" t="s">
        <v>3081</v>
      </c>
      <c r="L1556" s="16">
        <v>45438.882719907408</v>
      </c>
      <c r="M1556" s="16"/>
      <c r="N1556" s="16"/>
      <c r="O1556" s="14" t="s">
        <v>288</v>
      </c>
      <c r="P1556" s="14" t="s">
        <v>288</v>
      </c>
      <c r="Q1556" s="14" t="s">
        <v>288</v>
      </c>
      <c r="R1556" s="14" t="s">
        <v>288</v>
      </c>
      <c r="S1556" s="14" t="s">
        <v>288</v>
      </c>
      <c r="T1556" s="14" t="s">
        <v>17</v>
      </c>
      <c r="U1556" s="14" t="s">
        <v>18</v>
      </c>
      <c r="V1556" s="14" t="s">
        <v>6</v>
      </c>
      <c r="W1556" s="14" t="s">
        <v>84</v>
      </c>
      <c r="X1556" s="14" t="s">
        <v>81</v>
      </c>
      <c r="Y1556" s="14" t="s">
        <v>82</v>
      </c>
      <c r="Z1556" s="14" t="s">
        <v>82</v>
      </c>
      <c r="AA1556" s="14" t="s">
        <v>56</v>
      </c>
      <c r="AB1556" s="14" t="s">
        <v>2989</v>
      </c>
      <c r="AC1556" s="14" t="s">
        <v>8</v>
      </c>
      <c r="AD1556" s="14" t="s">
        <v>88</v>
      </c>
      <c r="AE1556" s="14" t="s">
        <v>5</v>
      </c>
      <c r="AF1556" s="14" t="s">
        <v>290</v>
      </c>
      <c r="AG1556" s="14" t="s">
        <v>291</v>
      </c>
      <c r="AH1556" s="14" t="s">
        <v>2990</v>
      </c>
      <c r="AI1556">
        <v>46818485</v>
      </c>
      <c r="AJ1556" s="16">
        <v>45438.882719907408</v>
      </c>
      <c r="AK1556">
        <v>4</v>
      </c>
      <c r="AL1556">
        <v>197.88</v>
      </c>
      <c r="AM1556">
        <v>35.619999999999997</v>
      </c>
      <c r="AN1556">
        <v>233.5</v>
      </c>
      <c r="AO1556" s="14" t="e">
        <f>VLOOKUP(PaquetesTramos_estados_1[[#This Row],[tienda_stock]],#REF!,2,0)</f>
        <v>#REF!</v>
      </c>
      <c r="AP1556" s="18"/>
      <c r="AQ1556" s="19">
        <f>IF(PaquetesTramos_estados_1[[#This Row],[estado_paquete]]="Empaquetado","listo",PaquetesTramos_estados_1[[#This Row],[pagado]]+(PaquetesTramos_estados_1[[#This Row],[Lead Time]]-1))</f>
        <v>45437.882719907408</v>
      </c>
      <c r="AR1556" s="16" t="e">
        <f ca="1">IF(PaquetesTramos_estados_1[[#This Row],[estado_paquete]]="empaquetado","listo",TEXT((DAY(TODAY())-DAY(PaquetesTramos_estados_1[[#This Row],[pagado]])),"dd")&amp;" Dias")</f>
        <v>#VALUE!</v>
      </c>
      <c r="AS155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6" s="19" t="str">
        <f t="shared" si="24"/>
        <v>21:11</v>
      </c>
    </row>
    <row r="1557" spans="1:46" x14ac:dyDescent="0.25">
      <c r="A1557" s="14" t="s">
        <v>5592</v>
      </c>
      <c r="B1557" s="14" t="s">
        <v>17</v>
      </c>
      <c r="C1557" s="14" t="s">
        <v>59</v>
      </c>
      <c r="D1557" s="14" t="s">
        <v>1</v>
      </c>
      <c r="E1557" s="14" t="s">
        <v>1</v>
      </c>
      <c r="F1557" s="14" t="s">
        <v>60</v>
      </c>
      <c r="G1557" s="14" t="s">
        <v>332</v>
      </c>
      <c r="H1557" s="14" t="s">
        <v>288</v>
      </c>
      <c r="I1557" s="14" t="s">
        <v>288</v>
      </c>
      <c r="J1557" s="15">
        <v>45440</v>
      </c>
      <c r="K1557" s="14" t="s">
        <v>1090</v>
      </c>
      <c r="L1557" s="16">
        <v>45439.688449074078</v>
      </c>
      <c r="M1557" s="16"/>
      <c r="N1557" s="16"/>
      <c r="O1557" s="14" t="s">
        <v>288</v>
      </c>
      <c r="P1557" s="14" t="s">
        <v>288</v>
      </c>
      <c r="Q1557" s="14" t="s">
        <v>288</v>
      </c>
      <c r="R1557" s="14" t="s">
        <v>288</v>
      </c>
      <c r="S1557" s="14" t="s">
        <v>288</v>
      </c>
      <c r="T1557" s="14" t="s">
        <v>17</v>
      </c>
      <c r="U1557" s="14" t="s">
        <v>75</v>
      </c>
      <c r="V1557" s="14" t="s">
        <v>6</v>
      </c>
      <c r="W1557" s="14" t="s">
        <v>59</v>
      </c>
      <c r="X1557" s="14" t="s">
        <v>1</v>
      </c>
      <c r="Y1557" s="14" t="s">
        <v>1</v>
      </c>
      <c r="Z1557" s="14" t="s">
        <v>60</v>
      </c>
      <c r="AA1557" s="14" t="s">
        <v>7</v>
      </c>
      <c r="AB1557" s="14" t="s">
        <v>951</v>
      </c>
      <c r="AC1557" s="14" t="s">
        <v>8</v>
      </c>
      <c r="AD1557" s="14" t="s">
        <v>10</v>
      </c>
      <c r="AE1557" s="14" t="s">
        <v>5</v>
      </c>
      <c r="AF1557" s="14" t="s">
        <v>290</v>
      </c>
      <c r="AG1557" s="14" t="s">
        <v>291</v>
      </c>
      <c r="AH1557" s="14" t="s">
        <v>952</v>
      </c>
      <c r="AI1557">
        <v>43481986</v>
      </c>
      <c r="AJ1557" s="16">
        <v>45439.688449074078</v>
      </c>
      <c r="AK1557">
        <v>2</v>
      </c>
      <c r="AL1557">
        <v>61.36</v>
      </c>
      <c r="AM1557">
        <v>11.04</v>
      </c>
      <c r="AN1557">
        <v>72.400000000000006</v>
      </c>
      <c r="AO1557" s="14" t="e">
        <f>VLOOKUP(PaquetesTramos_estados_1[[#This Row],[tienda_stock]],#REF!,2,0)</f>
        <v>#REF!</v>
      </c>
      <c r="AP1557" s="18"/>
      <c r="AQ1557" s="19">
        <f>IF(PaquetesTramos_estados_1[[#This Row],[estado_paquete]]="Empaquetado","listo",PaquetesTramos_estados_1[[#This Row],[pagado]]+(PaquetesTramos_estados_1[[#This Row],[Lead Time]]-1))</f>
        <v>45438.688449074078</v>
      </c>
      <c r="AR1557" s="16" t="e">
        <f ca="1">IF(PaquetesTramos_estados_1[[#This Row],[estado_paquete]]="empaquetado","listo",TEXT((DAY(TODAY())-DAY(PaquetesTramos_estados_1[[#This Row],[pagado]])),"dd")&amp;" Dias")</f>
        <v>#VALUE!</v>
      </c>
      <c r="AS155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7" s="19" t="str">
        <f t="shared" si="24"/>
        <v>16:31</v>
      </c>
    </row>
    <row r="1558" spans="1:46" x14ac:dyDescent="0.25">
      <c r="A1558" s="14" t="s">
        <v>5515</v>
      </c>
      <c r="B1558" s="14" t="s">
        <v>17</v>
      </c>
      <c r="C1558" s="14" t="s">
        <v>101</v>
      </c>
      <c r="D1558" s="14" t="s">
        <v>102</v>
      </c>
      <c r="E1558" s="14" t="s">
        <v>103</v>
      </c>
      <c r="F1558" s="14" t="s">
        <v>102</v>
      </c>
      <c r="G1558" s="14" t="s">
        <v>35</v>
      </c>
      <c r="H1558" s="14" t="s">
        <v>288</v>
      </c>
      <c r="I1558" s="14" t="s">
        <v>288</v>
      </c>
      <c r="J1558" s="15">
        <v>45442</v>
      </c>
      <c r="K1558" s="14" t="s">
        <v>3383</v>
      </c>
      <c r="L1558" s="16">
        <v>45439.718518518515</v>
      </c>
      <c r="M1558" s="16"/>
      <c r="N1558" s="16"/>
      <c r="O1558" s="14" t="s">
        <v>288</v>
      </c>
      <c r="P1558" s="14" t="s">
        <v>288</v>
      </c>
      <c r="Q1558" s="14" t="s">
        <v>288</v>
      </c>
      <c r="R1558" s="14" t="s">
        <v>288</v>
      </c>
      <c r="S1558" s="14" t="s">
        <v>288</v>
      </c>
      <c r="T1558" s="14" t="s">
        <v>17</v>
      </c>
      <c r="U1558" s="14" t="s">
        <v>18</v>
      </c>
      <c r="V1558" s="14" t="s">
        <v>6</v>
      </c>
      <c r="W1558" s="14" t="s">
        <v>101</v>
      </c>
      <c r="X1558" s="14" t="s">
        <v>102</v>
      </c>
      <c r="Y1558" s="14" t="s">
        <v>103</v>
      </c>
      <c r="Z1558" s="14" t="s">
        <v>102</v>
      </c>
      <c r="AA1558" s="14" t="s">
        <v>56</v>
      </c>
      <c r="AB1558" s="14" t="s">
        <v>3384</v>
      </c>
      <c r="AC1558" s="14" t="s">
        <v>8</v>
      </c>
      <c r="AD1558" s="14" t="s">
        <v>10</v>
      </c>
      <c r="AE1558" s="14" t="s">
        <v>101</v>
      </c>
      <c r="AF1558" s="14" t="s">
        <v>290</v>
      </c>
      <c r="AG1558" s="14" t="s">
        <v>291</v>
      </c>
      <c r="AH1558" s="14" t="s">
        <v>3385</v>
      </c>
      <c r="AI1558">
        <v>43500430</v>
      </c>
      <c r="AJ1558" s="16">
        <v>45439.718518518515</v>
      </c>
      <c r="AK1558">
        <v>2</v>
      </c>
      <c r="AL1558">
        <v>134.66</v>
      </c>
      <c r="AM1558">
        <v>24.24</v>
      </c>
      <c r="AN1558">
        <v>158.9</v>
      </c>
      <c r="AO1558" s="14" t="e">
        <f>VLOOKUP(PaquetesTramos_estados_1[[#This Row],[tienda_stock]],#REF!,2,0)</f>
        <v>#REF!</v>
      </c>
      <c r="AP1558" s="18"/>
      <c r="AQ1558" s="19">
        <f>IF(PaquetesTramos_estados_1[[#This Row],[estado_paquete]]="Empaquetado","listo",PaquetesTramos_estados_1[[#This Row],[pagado]]+(PaquetesTramos_estados_1[[#This Row],[Lead Time]]-1))</f>
        <v>45438.718518518515</v>
      </c>
      <c r="AR1558" s="16" t="e">
        <f ca="1">IF(PaquetesTramos_estados_1[[#This Row],[estado_paquete]]="empaquetado","listo",TEXT((DAY(TODAY())-DAY(PaquetesTramos_estados_1[[#This Row],[pagado]])),"dd")&amp;" Dias")</f>
        <v>#VALUE!</v>
      </c>
      <c r="AS155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58" s="19" t="str">
        <f t="shared" si="24"/>
        <v>17:14</v>
      </c>
    </row>
    <row r="1559" spans="1:46" x14ac:dyDescent="0.25">
      <c r="A1559" s="14" t="s">
        <v>5594</v>
      </c>
      <c r="B1559" s="14" t="s">
        <v>292</v>
      </c>
      <c r="C1559" s="14" t="s">
        <v>42</v>
      </c>
      <c r="D1559" s="14" t="s">
        <v>29</v>
      </c>
      <c r="E1559" s="14" t="s">
        <v>29</v>
      </c>
      <c r="F1559" s="14" t="s">
        <v>29</v>
      </c>
      <c r="G1559" s="14" t="s">
        <v>35</v>
      </c>
      <c r="H1559" s="14" t="s">
        <v>288</v>
      </c>
      <c r="I1559" s="14" t="s">
        <v>288</v>
      </c>
      <c r="J1559" s="15">
        <v>45443</v>
      </c>
      <c r="K1559" s="14" t="s">
        <v>1347</v>
      </c>
      <c r="L1559" s="16">
        <v>45439.647812499999</v>
      </c>
      <c r="M1559" s="16">
        <v>45439.697638888887</v>
      </c>
      <c r="N1559" s="16"/>
      <c r="O1559" s="14" t="s">
        <v>288</v>
      </c>
      <c r="P1559" s="14" t="s">
        <v>288</v>
      </c>
      <c r="Q1559" s="14" t="s">
        <v>288</v>
      </c>
      <c r="R1559" s="14" t="s">
        <v>288</v>
      </c>
      <c r="S1559" s="14" t="s">
        <v>288</v>
      </c>
      <c r="T1559" s="14" t="s">
        <v>292</v>
      </c>
      <c r="U1559" s="14" t="s">
        <v>24</v>
      </c>
      <c r="V1559" s="14" t="s">
        <v>6</v>
      </c>
      <c r="W1559" s="14" t="s">
        <v>42</v>
      </c>
      <c r="X1559" s="14" t="s">
        <v>29</v>
      </c>
      <c r="Y1559" s="14" t="s">
        <v>29</v>
      </c>
      <c r="Z1559" s="14" t="s">
        <v>29</v>
      </c>
      <c r="AA1559" s="14" t="s">
        <v>7</v>
      </c>
      <c r="AB1559" s="14" t="s">
        <v>1348</v>
      </c>
      <c r="AC1559" s="14" t="s">
        <v>8</v>
      </c>
      <c r="AD1559" s="14" t="s">
        <v>32</v>
      </c>
      <c r="AE1559" s="14" t="s">
        <v>5</v>
      </c>
      <c r="AF1559" s="14" t="s">
        <v>290</v>
      </c>
      <c r="AG1559" s="14" t="s">
        <v>291</v>
      </c>
      <c r="AH1559" s="14" t="s">
        <v>1349</v>
      </c>
      <c r="AI1559">
        <v>5643997</v>
      </c>
      <c r="AJ1559" s="16">
        <v>45439.647812499999</v>
      </c>
      <c r="AK1559">
        <v>2</v>
      </c>
      <c r="AL1559">
        <v>122.53</v>
      </c>
      <c r="AM1559">
        <v>22.07</v>
      </c>
      <c r="AN1559">
        <v>144.6</v>
      </c>
      <c r="AO1559" s="14" t="e">
        <f>VLOOKUP(PaquetesTramos_estados_1[[#This Row],[tienda_stock]],#REF!,2,0)</f>
        <v>#REF!</v>
      </c>
      <c r="AP1559" s="18"/>
      <c r="AQ1559" s="19" t="str">
        <f>IF(PaquetesTramos_estados_1[[#This Row],[estado_paquete]]="Empaquetado","listo",PaquetesTramos_estados_1[[#This Row],[pagado]]+(PaquetesTramos_estados_1[[#This Row],[Lead Time]]-1))</f>
        <v>listo</v>
      </c>
      <c r="AR1559" s="16" t="str">
        <f ca="1">IF(PaquetesTramos_estados_1[[#This Row],[estado_paquete]]="empaquetado","listo",TEXT((DAY(TODAY())-DAY(PaquetesTramos_estados_1[[#This Row],[pagado]])),"dd")&amp;" Dias")</f>
        <v>listo</v>
      </c>
      <c r="AS1559" s="14" t="str">
        <f ca="1">IF(PaquetesTramos_estados_1[[#This Row],[estado_paquete]]="Empaquetado","listo",IF(NOW()&lt;PaquetesTramos_estados_1[[#This Row],[TimeLimite]],"Dentro de Tiempo","Fuera de Tiempo"))</f>
        <v>listo</v>
      </c>
      <c r="AT1559" s="19" t="str">
        <f t="shared" si="24"/>
        <v>15:32</v>
      </c>
    </row>
    <row r="1560" spans="1:46" x14ac:dyDescent="0.25">
      <c r="A1560" s="14" t="s">
        <v>5577</v>
      </c>
      <c r="B1560" s="14" t="s">
        <v>17</v>
      </c>
      <c r="C1560" s="14" t="s">
        <v>114</v>
      </c>
      <c r="D1560" s="14" t="s">
        <v>115</v>
      </c>
      <c r="E1560" s="14" t="s">
        <v>116</v>
      </c>
      <c r="F1560" s="14" t="s">
        <v>117</v>
      </c>
      <c r="G1560" s="14" t="s">
        <v>35</v>
      </c>
      <c r="H1560" s="14" t="s">
        <v>288</v>
      </c>
      <c r="I1560" s="14" t="s">
        <v>288</v>
      </c>
      <c r="J1560" s="15">
        <v>45446</v>
      </c>
      <c r="K1560" s="14" t="s">
        <v>1130</v>
      </c>
      <c r="L1560" s="16">
        <v>45440.024965277778</v>
      </c>
      <c r="M1560" s="16"/>
      <c r="N1560" s="16"/>
      <c r="O1560" s="14" t="s">
        <v>288</v>
      </c>
      <c r="P1560" s="14" t="s">
        <v>288</v>
      </c>
      <c r="Q1560" s="14" t="s">
        <v>288</v>
      </c>
      <c r="R1560" s="14" t="s">
        <v>288</v>
      </c>
      <c r="S1560" s="14" t="s">
        <v>288</v>
      </c>
      <c r="T1560" s="14" t="s">
        <v>17</v>
      </c>
      <c r="U1560" s="14" t="s">
        <v>18</v>
      </c>
      <c r="V1560" s="14" t="s">
        <v>6</v>
      </c>
      <c r="W1560" s="14" t="s">
        <v>114</v>
      </c>
      <c r="X1560" s="14" t="s">
        <v>115</v>
      </c>
      <c r="Y1560" s="14" t="s">
        <v>116</v>
      </c>
      <c r="Z1560" s="14" t="s">
        <v>117</v>
      </c>
      <c r="AA1560" s="14" t="s">
        <v>56</v>
      </c>
      <c r="AB1560" s="14" t="s">
        <v>1131</v>
      </c>
      <c r="AC1560" s="14" t="s">
        <v>8</v>
      </c>
      <c r="AD1560" s="14" t="s">
        <v>32</v>
      </c>
      <c r="AE1560" s="14" t="s">
        <v>5</v>
      </c>
      <c r="AF1560" s="14" t="s">
        <v>290</v>
      </c>
      <c r="AG1560" s="14" t="s">
        <v>291</v>
      </c>
      <c r="AH1560" s="14" t="s">
        <v>1132</v>
      </c>
      <c r="AI1560">
        <v>40904467</v>
      </c>
      <c r="AJ1560" s="16">
        <v>45440.024965277778</v>
      </c>
      <c r="AK1560">
        <v>3</v>
      </c>
      <c r="AL1560">
        <v>485.76</v>
      </c>
      <c r="AM1560">
        <v>87.44</v>
      </c>
      <c r="AN1560">
        <v>573.20000000000005</v>
      </c>
      <c r="AO1560" s="14" t="e">
        <f>VLOOKUP(PaquetesTramos_estados_1[[#This Row],[tienda_stock]],#REF!,2,0)</f>
        <v>#REF!</v>
      </c>
      <c r="AP1560" s="18"/>
      <c r="AQ1560" s="19">
        <f>IF(PaquetesTramos_estados_1[[#This Row],[estado_paquete]]="Empaquetado","listo",PaquetesTramos_estados_1[[#This Row],[pagado]]+(PaquetesTramos_estados_1[[#This Row],[Lead Time]]-1))</f>
        <v>45439.024965277778</v>
      </c>
      <c r="AR1560" s="16" t="e">
        <f ca="1">IF(PaquetesTramos_estados_1[[#This Row],[estado_paquete]]="empaquetado","listo",TEXT((DAY(TODAY())-DAY(PaquetesTramos_estados_1[[#This Row],[pagado]])),"dd")&amp;" Dias")</f>
        <v>#VALUE!</v>
      </c>
      <c r="AS156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0" s="19" t="str">
        <f t="shared" si="24"/>
        <v>00:35</v>
      </c>
    </row>
    <row r="1561" spans="1:46" x14ac:dyDescent="0.25">
      <c r="A1561" s="14" t="s">
        <v>5064</v>
      </c>
      <c r="B1561" s="14" t="s">
        <v>17</v>
      </c>
      <c r="C1561" s="14" t="s">
        <v>14</v>
      </c>
      <c r="D1561" s="14" t="s">
        <v>1</v>
      </c>
      <c r="E1561" s="14" t="s">
        <v>1</v>
      </c>
      <c r="F1561" s="14" t="s">
        <v>15</v>
      </c>
      <c r="G1561" s="14" t="s">
        <v>437</v>
      </c>
      <c r="H1561" s="14" t="s">
        <v>288</v>
      </c>
      <c r="I1561" s="14" t="s">
        <v>288</v>
      </c>
      <c r="J1561" s="15">
        <v>45440</v>
      </c>
      <c r="K1561" s="14" t="s">
        <v>3860</v>
      </c>
      <c r="L1561" s="16">
        <v>45439.973333333335</v>
      </c>
      <c r="M1561" s="16"/>
      <c r="N1561" s="16"/>
      <c r="O1561" s="14" t="s">
        <v>288</v>
      </c>
      <c r="P1561" s="14" t="s">
        <v>288</v>
      </c>
      <c r="Q1561" s="14" t="s">
        <v>288</v>
      </c>
      <c r="R1561" s="14" t="s">
        <v>288</v>
      </c>
      <c r="S1561" s="14" t="s">
        <v>288</v>
      </c>
      <c r="T1561" s="14" t="s">
        <v>17</v>
      </c>
      <c r="U1561" s="14" t="s">
        <v>18</v>
      </c>
      <c r="V1561" s="14" t="s">
        <v>6</v>
      </c>
      <c r="W1561" s="14" t="s">
        <v>14</v>
      </c>
      <c r="X1561" s="14" t="s">
        <v>1</v>
      </c>
      <c r="Y1561" s="14" t="s">
        <v>1</v>
      </c>
      <c r="Z1561" s="14" t="s">
        <v>15</v>
      </c>
      <c r="AA1561" s="14" t="s">
        <v>7</v>
      </c>
      <c r="AB1561" s="14" t="s">
        <v>3861</v>
      </c>
      <c r="AC1561" s="14" t="s">
        <v>8</v>
      </c>
      <c r="AD1561" s="14" t="s">
        <v>27</v>
      </c>
      <c r="AE1561" s="14" t="s">
        <v>5</v>
      </c>
      <c r="AF1561" s="14" t="s">
        <v>290</v>
      </c>
      <c r="AG1561" s="14" t="s">
        <v>291</v>
      </c>
      <c r="AH1561" s="14" t="s">
        <v>3862</v>
      </c>
      <c r="AI1561">
        <v>44793305</v>
      </c>
      <c r="AJ1561" s="16">
        <v>45439.973333333335</v>
      </c>
      <c r="AK1561">
        <v>2</v>
      </c>
      <c r="AL1561">
        <v>204.4</v>
      </c>
      <c r="AM1561">
        <v>36.799999999999997</v>
      </c>
      <c r="AN1561">
        <v>241.2</v>
      </c>
      <c r="AO1561" s="14" t="e">
        <f>VLOOKUP(PaquetesTramos_estados_1[[#This Row],[tienda_stock]],#REF!,2,0)</f>
        <v>#REF!</v>
      </c>
      <c r="AP1561" s="18"/>
      <c r="AQ1561" s="19">
        <f>IF(PaquetesTramos_estados_1[[#This Row],[estado_paquete]]="Empaquetado","listo",PaquetesTramos_estados_1[[#This Row],[pagado]]+(PaquetesTramos_estados_1[[#This Row],[Lead Time]]-1))</f>
        <v>45438.973333333335</v>
      </c>
      <c r="AR1561" s="16" t="e">
        <f ca="1">IF(PaquetesTramos_estados_1[[#This Row],[estado_paquete]]="empaquetado","listo",TEXT((DAY(TODAY())-DAY(PaquetesTramos_estados_1[[#This Row],[pagado]])),"dd")&amp;" Dias")</f>
        <v>#VALUE!</v>
      </c>
      <c r="AS156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1" s="19" t="str">
        <f t="shared" si="24"/>
        <v>23:21</v>
      </c>
    </row>
    <row r="1562" spans="1:46" x14ac:dyDescent="0.25">
      <c r="A1562" s="14" t="s">
        <v>5583</v>
      </c>
      <c r="B1562" s="14" t="s">
        <v>17</v>
      </c>
      <c r="C1562" s="14" t="s">
        <v>95</v>
      </c>
      <c r="D1562" s="14" t="s">
        <v>96</v>
      </c>
      <c r="E1562" s="14" t="s">
        <v>97</v>
      </c>
      <c r="F1562" s="14" t="s">
        <v>98</v>
      </c>
      <c r="G1562" s="14" t="s">
        <v>35</v>
      </c>
      <c r="H1562" s="14" t="s">
        <v>288</v>
      </c>
      <c r="I1562" s="14" t="s">
        <v>288</v>
      </c>
      <c r="J1562" s="15">
        <v>45444</v>
      </c>
      <c r="K1562" s="14" t="s">
        <v>2695</v>
      </c>
      <c r="L1562" s="16">
        <v>45439.569479166668</v>
      </c>
      <c r="M1562" s="16"/>
      <c r="N1562" s="16"/>
      <c r="O1562" s="14" t="s">
        <v>288</v>
      </c>
      <c r="P1562" s="14" t="s">
        <v>288</v>
      </c>
      <c r="Q1562" s="14" t="s">
        <v>288</v>
      </c>
      <c r="R1562" s="14" t="s">
        <v>288</v>
      </c>
      <c r="S1562" s="14" t="s">
        <v>288</v>
      </c>
      <c r="T1562" s="14" t="s">
        <v>17</v>
      </c>
      <c r="U1562" s="14" t="s">
        <v>18</v>
      </c>
      <c r="V1562" s="14" t="s">
        <v>6</v>
      </c>
      <c r="W1562" s="14" t="s">
        <v>95</v>
      </c>
      <c r="X1562" s="14" t="s">
        <v>96</v>
      </c>
      <c r="Y1562" s="14" t="s">
        <v>97</v>
      </c>
      <c r="Z1562" s="14" t="s">
        <v>98</v>
      </c>
      <c r="AA1562" s="14" t="s">
        <v>56</v>
      </c>
      <c r="AB1562" s="14" t="s">
        <v>2600</v>
      </c>
      <c r="AC1562" s="14" t="s">
        <v>8</v>
      </c>
      <c r="AD1562" s="14" t="s">
        <v>32</v>
      </c>
      <c r="AE1562" s="14" t="s">
        <v>5</v>
      </c>
      <c r="AF1562" s="14" t="s">
        <v>290</v>
      </c>
      <c r="AG1562" s="14" t="s">
        <v>291</v>
      </c>
      <c r="AH1562" s="14" t="s">
        <v>2601</v>
      </c>
      <c r="AI1562">
        <v>42775104</v>
      </c>
      <c r="AJ1562" s="16">
        <v>45439.569479166668</v>
      </c>
      <c r="AK1562">
        <v>5</v>
      </c>
      <c r="AL1562">
        <v>511.95</v>
      </c>
      <c r="AM1562">
        <v>92.15</v>
      </c>
      <c r="AN1562">
        <v>604.1</v>
      </c>
      <c r="AO1562" s="14" t="e">
        <f>VLOOKUP(PaquetesTramos_estados_1[[#This Row],[tienda_stock]],#REF!,2,0)</f>
        <v>#REF!</v>
      </c>
      <c r="AP1562" s="18"/>
      <c r="AQ1562" s="19">
        <f>IF(PaquetesTramos_estados_1[[#This Row],[estado_paquete]]="Empaquetado","listo",PaquetesTramos_estados_1[[#This Row],[pagado]]+(PaquetesTramos_estados_1[[#This Row],[Lead Time]]-1))</f>
        <v>45438.569479166668</v>
      </c>
      <c r="AR1562" s="16" t="e">
        <f ca="1">IF(PaquetesTramos_estados_1[[#This Row],[estado_paquete]]="empaquetado","listo",TEXT((DAY(TODAY())-DAY(PaquetesTramos_estados_1[[#This Row],[pagado]])),"dd")&amp;" Dias")</f>
        <v>#VALUE!</v>
      </c>
      <c r="AS156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2" s="19" t="str">
        <f t="shared" si="24"/>
        <v>13:40</v>
      </c>
    </row>
    <row r="1563" spans="1:46" x14ac:dyDescent="0.25">
      <c r="A1563" s="14" t="s">
        <v>5587</v>
      </c>
      <c r="B1563" s="14" t="s">
        <v>17</v>
      </c>
      <c r="C1563" s="14" t="s">
        <v>288</v>
      </c>
      <c r="D1563" s="14" t="s">
        <v>91</v>
      </c>
      <c r="E1563" s="14" t="s">
        <v>304</v>
      </c>
      <c r="F1563" s="14" t="s">
        <v>5588</v>
      </c>
      <c r="G1563" s="14" t="s">
        <v>30</v>
      </c>
      <c r="H1563" s="14" t="s">
        <v>288</v>
      </c>
      <c r="I1563" s="14" t="s">
        <v>288</v>
      </c>
      <c r="J1563" s="15">
        <v>45444</v>
      </c>
      <c r="K1563" s="14" t="s">
        <v>1260</v>
      </c>
      <c r="L1563" s="16">
        <v>45439.768171296295</v>
      </c>
      <c r="M1563" s="16"/>
      <c r="N1563" s="16"/>
      <c r="O1563" s="14" t="s">
        <v>288</v>
      </c>
      <c r="P1563" s="14" t="s">
        <v>288</v>
      </c>
      <c r="Q1563" s="14" t="s">
        <v>288</v>
      </c>
      <c r="R1563" s="14" t="s">
        <v>288</v>
      </c>
      <c r="S1563" s="14" t="s">
        <v>288</v>
      </c>
      <c r="T1563" s="14" t="s">
        <v>17</v>
      </c>
      <c r="U1563" s="14" t="s">
        <v>18</v>
      </c>
      <c r="V1563" s="14" t="s">
        <v>87</v>
      </c>
      <c r="W1563" s="14" t="s">
        <v>288</v>
      </c>
      <c r="X1563" s="14" t="s">
        <v>288</v>
      </c>
      <c r="Y1563" s="14" t="s">
        <v>288</v>
      </c>
      <c r="Z1563" s="14" t="s">
        <v>288</v>
      </c>
      <c r="AA1563" s="14" t="s">
        <v>7</v>
      </c>
      <c r="AB1563" s="14" t="s">
        <v>1261</v>
      </c>
      <c r="AC1563" s="14" t="s">
        <v>8</v>
      </c>
      <c r="AD1563" s="14" t="s">
        <v>32</v>
      </c>
      <c r="AE1563" s="14" t="s">
        <v>5</v>
      </c>
      <c r="AF1563" s="14" t="s">
        <v>290</v>
      </c>
      <c r="AG1563" s="14" t="s">
        <v>291</v>
      </c>
      <c r="AH1563" s="14" t="s">
        <v>1262</v>
      </c>
      <c r="AI1563">
        <v>47387317</v>
      </c>
      <c r="AJ1563" s="16">
        <v>45439.768171296295</v>
      </c>
      <c r="AK1563">
        <v>1</v>
      </c>
      <c r="AL1563">
        <v>71.86</v>
      </c>
      <c r="AM1563">
        <v>12.94</v>
      </c>
      <c r="AN1563">
        <v>84.8</v>
      </c>
      <c r="AO1563" s="14" t="e">
        <f>VLOOKUP(PaquetesTramos_estados_1[[#This Row],[tienda_stock]],#REF!,2,0)</f>
        <v>#REF!</v>
      </c>
      <c r="AP1563" s="18"/>
      <c r="AQ1563" s="19">
        <f>IF(PaquetesTramos_estados_1[[#This Row],[estado_paquete]]="Empaquetado","listo",PaquetesTramos_estados_1[[#This Row],[pagado]]+(PaquetesTramos_estados_1[[#This Row],[Lead Time]]-1))</f>
        <v>45438.768171296295</v>
      </c>
      <c r="AR1563" s="16" t="e">
        <f ca="1">IF(PaquetesTramos_estados_1[[#This Row],[estado_paquete]]="empaquetado","listo",TEXT((DAY(TODAY())-DAY(PaquetesTramos_estados_1[[#This Row],[pagado]])),"dd")&amp;" Dias")</f>
        <v>#VALUE!</v>
      </c>
      <c r="AS156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3" s="19" t="str">
        <f t="shared" si="24"/>
        <v>18:26</v>
      </c>
    </row>
    <row r="1564" spans="1:46" x14ac:dyDescent="0.25">
      <c r="A1564" s="14" t="s">
        <v>5056</v>
      </c>
      <c r="B1564" s="14" t="s">
        <v>17</v>
      </c>
      <c r="C1564" s="14" t="s">
        <v>288</v>
      </c>
      <c r="D1564" s="14" t="s">
        <v>1</v>
      </c>
      <c r="E1564" s="14" t="s">
        <v>1</v>
      </c>
      <c r="F1564" s="14" t="s">
        <v>307</v>
      </c>
      <c r="G1564" s="14" t="s">
        <v>89</v>
      </c>
      <c r="H1564" s="14" t="s">
        <v>288</v>
      </c>
      <c r="I1564" s="14" t="s">
        <v>288</v>
      </c>
      <c r="J1564" s="15">
        <v>45441</v>
      </c>
      <c r="K1564" s="14" t="s">
        <v>4570</v>
      </c>
      <c r="L1564" s="16">
        <v>45440.03733796296</v>
      </c>
      <c r="M1564" s="16"/>
      <c r="N1564" s="16"/>
      <c r="O1564" s="14" t="s">
        <v>288</v>
      </c>
      <c r="P1564" s="14" t="s">
        <v>288</v>
      </c>
      <c r="Q1564" s="14" t="s">
        <v>288</v>
      </c>
      <c r="R1564" s="14" t="s">
        <v>288</v>
      </c>
      <c r="S1564" s="14" t="s">
        <v>288</v>
      </c>
      <c r="T1564" s="14" t="s">
        <v>17</v>
      </c>
      <c r="U1564" s="14" t="s">
        <v>18</v>
      </c>
      <c r="V1564" s="14" t="s">
        <v>87</v>
      </c>
      <c r="W1564" s="14" t="s">
        <v>288</v>
      </c>
      <c r="X1564" s="14" t="s">
        <v>288</v>
      </c>
      <c r="Y1564" s="14" t="s">
        <v>288</v>
      </c>
      <c r="Z1564" s="14" t="s">
        <v>288</v>
      </c>
      <c r="AA1564" s="14" t="s">
        <v>56</v>
      </c>
      <c r="AB1564" s="14" t="s">
        <v>4571</v>
      </c>
      <c r="AC1564" s="14" t="s">
        <v>8</v>
      </c>
      <c r="AD1564" s="14" t="s">
        <v>27</v>
      </c>
      <c r="AE1564" s="14" t="s">
        <v>5</v>
      </c>
      <c r="AF1564" s="14" t="s">
        <v>290</v>
      </c>
      <c r="AG1564" s="14" t="s">
        <v>291</v>
      </c>
      <c r="AH1564" s="14" t="s">
        <v>4572</v>
      </c>
      <c r="AI1564">
        <v>10329470</v>
      </c>
      <c r="AJ1564" s="16">
        <v>45440.03733796296</v>
      </c>
      <c r="AK1564">
        <v>2</v>
      </c>
      <c r="AL1564">
        <v>185.25</v>
      </c>
      <c r="AM1564">
        <v>33.35</v>
      </c>
      <c r="AN1564">
        <v>218.6</v>
      </c>
      <c r="AO1564" s="14" t="e">
        <f>VLOOKUP(PaquetesTramos_estados_1[[#This Row],[tienda_stock]],#REF!,2,0)</f>
        <v>#REF!</v>
      </c>
      <c r="AP1564" s="18"/>
      <c r="AQ1564" s="19">
        <f>IF(PaquetesTramos_estados_1[[#This Row],[estado_paquete]]="Empaquetado","listo",PaquetesTramos_estados_1[[#This Row],[pagado]]+(PaquetesTramos_estados_1[[#This Row],[Lead Time]]-1))</f>
        <v>45439.03733796296</v>
      </c>
      <c r="AR1564" s="16" t="e">
        <f ca="1">IF(PaquetesTramos_estados_1[[#This Row],[estado_paquete]]="empaquetado","listo",TEXT((DAY(TODAY())-DAY(PaquetesTramos_estados_1[[#This Row],[pagado]])),"dd")&amp;" Dias")</f>
        <v>#VALUE!</v>
      </c>
      <c r="AS156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4" s="19" t="str">
        <f t="shared" si="24"/>
        <v>00:53</v>
      </c>
    </row>
    <row r="1565" spans="1:46" x14ac:dyDescent="0.25">
      <c r="A1565" s="14" t="s">
        <v>5057</v>
      </c>
      <c r="B1565" s="14" t="s">
        <v>17</v>
      </c>
      <c r="C1565" s="14" t="s">
        <v>61</v>
      </c>
      <c r="D1565" s="14" t="s">
        <v>1</v>
      </c>
      <c r="E1565" s="14" t="s">
        <v>1</v>
      </c>
      <c r="F1565" s="14" t="s">
        <v>62</v>
      </c>
      <c r="G1565" s="14" t="s">
        <v>399</v>
      </c>
      <c r="H1565" s="14" t="s">
        <v>288</v>
      </c>
      <c r="I1565" s="14" t="s">
        <v>288</v>
      </c>
      <c r="J1565" s="15">
        <v>45442</v>
      </c>
      <c r="K1565" s="14" t="s">
        <v>2187</v>
      </c>
      <c r="L1565" s="16">
        <v>45440.180289351854</v>
      </c>
      <c r="M1565" s="16"/>
      <c r="N1565" s="16"/>
      <c r="O1565" s="14" t="s">
        <v>288</v>
      </c>
      <c r="P1565" s="14" t="s">
        <v>288</v>
      </c>
      <c r="Q1565" s="14" t="s">
        <v>288</v>
      </c>
      <c r="R1565" s="14" t="s">
        <v>288</v>
      </c>
      <c r="S1565" s="14" t="s">
        <v>288</v>
      </c>
      <c r="T1565" s="14" t="s">
        <v>17</v>
      </c>
      <c r="U1565" s="14" t="s">
        <v>142</v>
      </c>
      <c r="V1565" s="14" t="s">
        <v>6</v>
      </c>
      <c r="W1565" s="14" t="s">
        <v>61</v>
      </c>
      <c r="X1565" s="14" t="s">
        <v>1</v>
      </c>
      <c r="Y1565" s="14" t="s">
        <v>1</v>
      </c>
      <c r="Z1565" s="14" t="s">
        <v>62</v>
      </c>
      <c r="AA1565" s="14" t="s">
        <v>7</v>
      </c>
      <c r="AB1565" s="14" t="s">
        <v>2107</v>
      </c>
      <c r="AC1565" s="14" t="s">
        <v>8</v>
      </c>
      <c r="AD1565" s="14" t="s">
        <v>27</v>
      </c>
      <c r="AE1565" s="14" t="s">
        <v>5</v>
      </c>
      <c r="AF1565" s="14" t="s">
        <v>290</v>
      </c>
      <c r="AG1565" s="14" t="s">
        <v>291</v>
      </c>
      <c r="AH1565" s="14" t="s">
        <v>2108</v>
      </c>
      <c r="AI1565">
        <v>41938086</v>
      </c>
      <c r="AJ1565" s="16">
        <v>45440.180289351854</v>
      </c>
      <c r="AK1565">
        <v>2</v>
      </c>
      <c r="AL1565">
        <v>53.9</v>
      </c>
      <c r="AM1565">
        <v>9.6999999999999993</v>
      </c>
      <c r="AN1565">
        <v>63.6</v>
      </c>
      <c r="AO1565" s="14" t="e">
        <f>VLOOKUP(PaquetesTramos_estados_1[[#This Row],[tienda_stock]],#REF!,2,0)</f>
        <v>#REF!</v>
      </c>
      <c r="AP1565" s="18"/>
      <c r="AQ1565" s="19">
        <f>IF(PaquetesTramos_estados_1[[#This Row],[estado_paquete]]="Empaquetado","listo",PaquetesTramos_estados_1[[#This Row],[pagado]]+(PaquetesTramos_estados_1[[#This Row],[Lead Time]]-1))</f>
        <v>45439.180289351854</v>
      </c>
      <c r="AR1565" s="16" t="e">
        <f ca="1">IF(PaquetesTramos_estados_1[[#This Row],[estado_paquete]]="empaquetado","listo",TEXT((DAY(TODAY())-DAY(PaquetesTramos_estados_1[[#This Row],[pagado]])),"dd")&amp;" Dias")</f>
        <v>#VALUE!</v>
      </c>
      <c r="AS156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5" s="19" t="str">
        <f t="shared" si="24"/>
        <v>04:19</v>
      </c>
    </row>
    <row r="1566" spans="1:46" x14ac:dyDescent="0.25">
      <c r="A1566" s="14" t="s">
        <v>5067</v>
      </c>
      <c r="B1566" s="14" t="s">
        <v>17</v>
      </c>
      <c r="C1566" s="14" t="s">
        <v>156</v>
      </c>
      <c r="D1566" s="14" t="s">
        <v>46</v>
      </c>
      <c r="E1566" s="14" t="s">
        <v>157</v>
      </c>
      <c r="F1566" s="14" t="s">
        <v>158</v>
      </c>
      <c r="G1566" s="14" t="s">
        <v>35</v>
      </c>
      <c r="H1566" s="14" t="s">
        <v>288</v>
      </c>
      <c r="I1566" s="14" t="s">
        <v>288</v>
      </c>
      <c r="J1566" s="15">
        <v>45442</v>
      </c>
      <c r="K1566" s="14" t="s">
        <v>5068</v>
      </c>
      <c r="L1566" s="16">
        <v>45439.962280092594</v>
      </c>
      <c r="M1566" s="16"/>
      <c r="N1566" s="16"/>
      <c r="O1566" s="14" t="s">
        <v>288</v>
      </c>
      <c r="P1566" s="14" t="s">
        <v>288</v>
      </c>
      <c r="Q1566" s="14" t="s">
        <v>288</v>
      </c>
      <c r="R1566" s="14" t="s">
        <v>288</v>
      </c>
      <c r="S1566" s="14" t="s">
        <v>288</v>
      </c>
      <c r="T1566" s="14" t="s">
        <v>17</v>
      </c>
      <c r="U1566" s="14" t="s">
        <v>75</v>
      </c>
      <c r="V1566" s="14" t="s">
        <v>6</v>
      </c>
      <c r="W1566" s="14" t="s">
        <v>156</v>
      </c>
      <c r="X1566" s="14" t="s">
        <v>46</v>
      </c>
      <c r="Y1566" s="14" t="s">
        <v>157</v>
      </c>
      <c r="Z1566" s="14" t="s">
        <v>158</v>
      </c>
      <c r="AA1566" s="14" t="s">
        <v>56</v>
      </c>
      <c r="AB1566" s="14" t="s">
        <v>4380</v>
      </c>
      <c r="AC1566" s="14" t="s">
        <v>8</v>
      </c>
      <c r="AD1566" s="14" t="s">
        <v>27</v>
      </c>
      <c r="AE1566" s="14" t="s">
        <v>5</v>
      </c>
      <c r="AF1566" s="14" t="s">
        <v>290</v>
      </c>
      <c r="AG1566" s="14" t="s">
        <v>291</v>
      </c>
      <c r="AH1566" s="14" t="s">
        <v>4381</v>
      </c>
      <c r="AI1566">
        <v>21869495</v>
      </c>
      <c r="AJ1566" s="16">
        <v>45439.962280092594</v>
      </c>
      <c r="AK1566">
        <v>4</v>
      </c>
      <c r="AL1566">
        <v>236.78</v>
      </c>
      <c r="AM1566">
        <v>42.62</v>
      </c>
      <c r="AN1566">
        <v>279.39999999999998</v>
      </c>
      <c r="AO1566" s="14" t="e">
        <f>VLOOKUP(PaquetesTramos_estados_1[[#This Row],[tienda_stock]],#REF!,2,0)</f>
        <v>#REF!</v>
      </c>
      <c r="AP1566" s="18"/>
      <c r="AQ1566" s="19">
        <f>IF(PaquetesTramos_estados_1[[#This Row],[estado_paquete]]="Empaquetado","listo",PaquetesTramos_estados_1[[#This Row],[pagado]]+(PaquetesTramos_estados_1[[#This Row],[Lead Time]]-1))</f>
        <v>45438.962280092594</v>
      </c>
      <c r="AR1566" s="16" t="e">
        <f ca="1">IF(PaquetesTramos_estados_1[[#This Row],[estado_paquete]]="empaquetado","listo",TEXT((DAY(TODAY())-DAY(PaquetesTramos_estados_1[[#This Row],[pagado]])),"dd")&amp;" Dias")</f>
        <v>#VALUE!</v>
      </c>
      <c r="AS156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6" s="19" t="str">
        <f t="shared" si="24"/>
        <v>23:05</v>
      </c>
    </row>
    <row r="1567" spans="1:46" x14ac:dyDescent="0.25">
      <c r="A1567" s="14" t="s">
        <v>4927</v>
      </c>
      <c r="B1567" s="14" t="s">
        <v>17</v>
      </c>
      <c r="C1567" s="14" t="s">
        <v>24</v>
      </c>
      <c r="D1567" s="14" t="s">
        <v>1</v>
      </c>
      <c r="E1567" s="14" t="s">
        <v>1</v>
      </c>
      <c r="F1567" s="14" t="s">
        <v>25</v>
      </c>
      <c r="G1567" s="14" t="s">
        <v>332</v>
      </c>
      <c r="H1567" s="14" t="s">
        <v>288</v>
      </c>
      <c r="I1567" s="14" t="s">
        <v>288</v>
      </c>
      <c r="J1567" s="15">
        <v>45440</v>
      </c>
      <c r="K1567" s="14" t="s">
        <v>4017</v>
      </c>
      <c r="L1567" s="16">
        <v>45439.719085648147</v>
      </c>
      <c r="M1567" s="16"/>
      <c r="N1567" s="16"/>
      <c r="O1567" s="14" t="s">
        <v>288</v>
      </c>
      <c r="P1567" s="14" t="s">
        <v>288</v>
      </c>
      <c r="Q1567" s="14" t="s">
        <v>288</v>
      </c>
      <c r="R1567" s="14" t="s">
        <v>288</v>
      </c>
      <c r="S1567" s="14" t="s">
        <v>288</v>
      </c>
      <c r="T1567" s="14" t="s">
        <v>17</v>
      </c>
      <c r="U1567" s="14" t="s">
        <v>75</v>
      </c>
      <c r="V1567" s="14" t="s">
        <v>6</v>
      </c>
      <c r="W1567" s="14" t="s">
        <v>24</v>
      </c>
      <c r="X1567" s="14" t="s">
        <v>1</v>
      </c>
      <c r="Y1567" s="14" t="s">
        <v>1</v>
      </c>
      <c r="Z1567" s="14" t="s">
        <v>25</v>
      </c>
      <c r="AA1567" s="14" t="s">
        <v>7</v>
      </c>
      <c r="AB1567" s="14" t="s">
        <v>4018</v>
      </c>
      <c r="AC1567" s="14" t="s">
        <v>8</v>
      </c>
      <c r="AD1567" s="14" t="s">
        <v>9</v>
      </c>
      <c r="AE1567" s="14" t="s">
        <v>120</v>
      </c>
      <c r="AF1567" s="14" t="s">
        <v>290</v>
      </c>
      <c r="AG1567" s="14" t="s">
        <v>291</v>
      </c>
      <c r="AH1567" s="14" t="s">
        <v>4019</v>
      </c>
      <c r="AI1567">
        <v>43644990</v>
      </c>
      <c r="AJ1567" s="16">
        <v>45439.719085648147</v>
      </c>
      <c r="AK1567">
        <v>2</v>
      </c>
      <c r="AL1567">
        <v>69.23</v>
      </c>
      <c r="AM1567">
        <v>12.47</v>
      </c>
      <c r="AN1567">
        <v>81.7</v>
      </c>
      <c r="AO1567" s="14" t="e">
        <f>VLOOKUP(PaquetesTramos_estados_1[[#This Row],[tienda_stock]],#REF!,2,0)</f>
        <v>#REF!</v>
      </c>
      <c r="AP1567" s="18"/>
      <c r="AQ1567" s="19">
        <f>IF(PaquetesTramos_estados_1[[#This Row],[estado_paquete]]="Empaquetado","listo",PaquetesTramos_estados_1[[#This Row],[pagado]]+(PaquetesTramos_estados_1[[#This Row],[Lead Time]]-1))</f>
        <v>45438.719085648147</v>
      </c>
      <c r="AR1567" s="16" t="e">
        <f ca="1">IF(PaquetesTramos_estados_1[[#This Row],[estado_paquete]]="empaquetado","listo",TEXT((DAY(TODAY())-DAY(PaquetesTramos_estados_1[[#This Row],[pagado]])),"dd")&amp;" Dias")</f>
        <v>#VALUE!</v>
      </c>
      <c r="AS156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7" s="19" t="str">
        <f t="shared" si="24"/>
        <v>17:15</v>
      </c>
    </row>
    <row r="1568" spans="1:46" x14ac:dyDescent="0.25">
      <c r="A1568" s="14" t="s">
        <v>5601</v>
      </c>
      <c r="B1568" s="14" t="s">
        <v>17</v>
      </c>
      <c r="C1568" s="14" t="s">
        <v>167</v>
      </c>
      <c r="D1568" s="14" t="s">
        <v>1</v>
      </c>
      <c r="E1568" s="14" t="s">
        <v>1</v>
      </c>
      <c r="F1568" s="14" t="s">
        <v>19</v>
      </c>
      <c r="G1568" s="14" t="s">
        <v>332</v>
      </c>
      <c r="H1568" s="14" t="s">
        <v>288</v>
      </c>
      <c r="I1568" s="14" t="s">
        <v>288</v>
      </c>
      <c r="J1568" s="15">
        <v>45440</v>
      </c>
      <c r="K1568" s="14" t="s">
        <v>4391</v>
      </c>
      <c r="L1568" s="16">
        <v>45439.992523148147</v>
      </c>
      <c r="M1568" s="16"/>
      <c r="N1568" s="16"/>
      <c r="O1568" s="14" t="s">
        <v>288</v>
      </c>
      <c r="P1568" s="14" t="s">
        <v>288</v>
      </c>
      <c r="Q1568" s="14" t="s">
        <v>288</v>
      </c>
      <c r="R1568" s="14" t="s">
        <v>288</v>
      </c>
      <c r="S1568" s="14" t="s">
        <v>288</v>
      </c>
      <c r="T1568" s="14" t="s">
        <v>17</v>
      </c>
      <c r="U1568" s="14" t="s">
        <v>18</v>
      </c>
      <c r="V1568" s="14" t="s">
        <v>6</v>
      </c>
      <c r="W1568" s="14" t="s">
        <v>167</v>
      </c>
      <c r="X1568" s="14" t="s">
        <v>1</v>
      </c>
      <c r="Y1568" s="14" t="s">
        <v>1</v>
      </c>
      <c r="Z1568" s="14" t="s">
        <v>19</v>
      </c>
      <c r="AA1568" s="14" t="s">
        <v>7</v>
      </c>
      <c r="AB1568" s="14" t="s">
        <v>4392</v>
      </c>
      <c r="AC1568" s="14" t="s">
        <v>8</v>
      </c>
      <c r="AD1568" s="14" t="s">
        <v>88</v>
      </c>
      <c r="AE1568" s="14" t="s">
        <v>5</v>
      </c>
      <c r="AF1568" s="14" t="s">
        <v>290</v>
      </c>
      <c r="AG1568" s="14" t="s">
        <v>291</v>
      </c>
      <c r="AH1568" s="14" t="s">
        <v>2008</v>
      </c>
      <c r="AI1568">
        <v>45496029</v>
      </c>
      <c r="AJ1568" s="16">
        <v>45439.992523148147</v>
      </c>
      <c r="AK1568">
        <v>1</v>
      </c>
      <c r="AL1568">
        <v>102.8</v>
      </c>
      <c r="AM1568">
        <v>18.5</v>
      </c>
      <c r="AN1568">
        <v>121.3</v>
      </c>
      <c r="AO1568" s="14" t="e">
        <f>VLOOKUP(PaquetesTramos_estados_1[[#This Row],[tienda_stock]],#REF!,2,0)</f>
        <v>#REF!</v>
      </c>
      <c r="AP1568" s="18"/>
      <c r="AQ1568" s="19">
        <f>IF(PaquetesTramos_estados_1[[#This Row],[estado_paquete]]="Empaquetado","listo",PaquetesTramos_estados_1[[#This Row],[pagado]]+(PaquetesTramos_estados_1[[#This Row],[Lead Time]]-1))</f>
        <v>45438.992523148147</v>
      </c>
      <c r="AR1568" s="16" t="e">
        <f ca="1">IF(PaquetesTramos_estados_1[[#This Row],[estado_paquete]]="empaquetado","listo",TEXT((DAY(TODAY())-DAY(PaquetesTramos_estados_1[[#This Row],[pagado]])),"dd")&amp;" Dias")</f>
        <v>#VALUE!</v>
      </c>
      <c r="AS156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8" s="19" t="str">
        <f t="shared" si="24"/>
        <v>23:49</v>
      </c>
    </row>
    <row r="1569" spans="1:46" x14ac:dyDescent="0.25">
      <c r="A1569" s="14" t="s">
        <v>5600</v>
      </c>
      <c r="B1569" s="14" t="s">
        <v>17</v>
      </c>
      <c r="C1569" s="14" t="s">
        <v>167</v>
      </c>
      <c r="D1569" s="14" t="s">
        <v>1</v>
      </c>
      <c r="E1569" s="14" t="s">
        <v>1</v>
      </c>
      <c r="F1569" s="14" t="s">
        <v>19</v>
      </c>
      <c r="G1569" s="14" t="s">
        <v>332</v>
      </c>
      <c r="H1569" s="14" t="s">
        <v>288</v>
      </c>
      <c r="I1569" s="14" t="s">
        <v>288</v>
      </c>
      <c r="J1569" s="15">
        <v>45442</v>
      </c>
      <c r="K1569" s="14" t="s">
        <v>2016</v>
      </c>
      <c r="L1569" s="16">
        <v>45440.011759259258</v>
      </c>
      <c r="M1569" s="16"/>
      <c r="N1569" s="16"/>
      <c r="O1569" s="14" t="s">
        <v>288</v>
      </c>
      <c r="P1569" s="14" t="s">
        <v>288</v>
      </c>
      <c r="Q1569" s="14" t="s">
        <v>288</v>
      </c>
      <c r="R1569" s="14" t="s">
        <v>288</v>
      </c>
      <c r="S1569" s="14" t="s">
        <v>288</v>
      </c>
      <c r="T1569" s="14" t="s">
        <v>17</v>
      </c>
      <c r="U1569" s="14" t="s">
        <v>58</v>
      </c>
      <c r="V1569" s="14" t="s">
        <v>6</v>
      </c>
      <c r="W1569" s="14" t="s">
        <v>167</v>
      </c>
      <c r="X1569" s="14" t="s">
        <v>1</v>
      </c>
      <c r="Y1569" s="14" t="s">
        <v>1</v>
      </c>
      <c r="Z1569" s="14" t="s">
        <v>19</v>
      </c>
      <c r="AA1569" s="14" t="s">
        <v>7</v>
      </c>
      <c r="AB1569" s="14" t="s">
        <v>2007</v>
      </c>
      <c r="AC1569" s="14" t="s">
        <v>8</v>
      </c>
      <c r="AD1569" s="14" t="s">
        <v>88</v>
      </c>
      <c r="AE1569" s="14" t="s">
        <v>5</v>
      </c>
      <c r="AF1569" s="14" t="s">
        <v>290</v>
      </c>
      <c r="AG1569" s="14" t="s">
        <v>291</v>
      </c>
      <c r="AH1569" s="14" t="s">
        <v>2008</v>
      </c>
      <c r="AI1569">
        <v>45496029</v>
      </c>
      <c r="AJ1569" s="16">
        <v>45440.011759259258</v>
      </c>
      <c r="AK1569">
        <v>15</v>
      </c>
      <c r="AL1569">
        <v>626.41</v>
      </c>
      <c r="AM1569">
        <v>112.79</v>
      </c>
      <c r="AN1569">
        <v>739.2</v>
      </c>
      <c r="AO1569" s="14" t="e">
        <f>VLOOKUP(PaquetesTramos_estados_1[[#This Row],[tienda_stock]],#REF!,2,0)</f>
        <v>#REF!</v>
      </c>
      <c r="AP1569" s="18"/>
      <c r="AQ1569" s="19">
        <f>IF(PaquetesTramos_estados_1[[#This Row],[estado_paquete]]="Empaquetado","listo",PaquetesTramos_estados_1[[#This Row],[pagado]]+(PaquetesTramos_estados_1[[#This Row],[Lead Time]]-1))</f>
        <v>45439.011759259258</v>
      </c>
      <c r="AR1569" s="16" t="e">
        <f ca="1">IF(PaquetesTramos_estados_1[[#This Row],[estado_paquete]]="empaquetado","listo",TEXT((DAY(TODAY())-DAY(PaquetesTramos_estados_1[[#This Row],[pagado]])),"dd")&amp;" Dias")</f>
        <v>#VALUE!</v>
      </c>
      <c r="AS156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69" s="19" t="str">
        <f t="shared" si="24"/>
        <v>00:16</v>
      </c>
    </row>
    <row r="1570" spans="1:46" x14ac:dyDescent="0.25">
      <c r="A1570" s="14" t="s">
        <v>5525</v>
      </c>
      <c r="B1570" s="14" t="s">
        <v>17</v>
      </c>
      <c r="C1570" s="14" t="s">
        <v>45</v>
      </c>
      <c r="D1570" s="14" t="s">
        <v>46</v>
      </c>
      <c r="E1570" s="14" t="s">
        <v>46</v>
      </c>
      <c r="F1570" s="14" t="s">
        <v>46</v>
      </c>
      <c r="G1570" s="14" t="s">
        <v>35</v>
      </c>
      <c r="H1570" s="14" t="s">
        <v>288</v>
      </c>
      <c r="I1570" s="14" t="s">
        <v>288</v>
      </c>
      <c r="J1570" s="15">
        <v>45442</v>
      </c>
      <c r="K1570" s="14" t="s">
        <v>2161</v>
      </c>
      <c r="L1570" s="16">
        <v>45439.747303240743</v>
      </c>
      <c r="M1570" s="16"/>
      <c r="N1570" s="16"/>
      <c r="O1570" s="14" t="s">
        <v>288</v>
      </c>
      <c r="P1570" s="14" t="s">
        <v>288</v>
      </c>
      <c r="Q1570" s="14" t="s">
        <v>288</v>
      </c>
      <c r="R1570" s="14" t="s">
        <v>288</v>
      </c>
      <c r="S1570" s="14" t="s">
        <v>288</v>
      </c>
      <c r="T1570" s="14" t="s">
        <v>17</v>
      </c>
      <c r="U1570" s="14" t="s">
        <v>18</v>
      </c>
      <c r="V1570" s="14" t="s">
        <v>6</v>
      </c>
      <c r="W1570" s="14" t="s">
        <v>45</v>
      </c>
      <c r="X1570" s="14" t="s">
        <v>46</v>
      </c>
      <c r="Y1570" s="14" t="s">
        <v>46</v>
      </c>
      <c r="Z1570" s="14" t="s">
        <v>46</v>
      </c>
      <c r="AA1570" s="14" t="s">
        <v>7</v>
      </c>
      <c r="AB1570" s="14" t="s">
        <v>2162</v>
      </c>
      <c r="AC1570" s="14" t="s">
        <v>8</v>
      </c>
      <c r="AD1570" s="14" t="s">
        <v>32</v>
      </c>
      <c r="AE1570" s="14" t="s">
        <v>5</v>
      </c>
      <c r="AF1570" s="14" t="s">
        <v>290</v>
      </c>
      <c r="AG1570" s="14" t="s">
        <v>291</v>
      </c>
      <c r="AH1570" s="14" t="s">
        <v>2163</v>
      </c>
      <c r="AI1570">
        <v>43012764</v>
      </c>
      <c r="AJ1570" s="16">
        <v>45439.747303240743</v>
      </c>
      <c r="AK1570">
        <v>1</v>
      </c>
      <c r="AL1570">
        <v>145.93</v>
      </c>
      <c r="AM1570">
        <v>26.27</v>
      </c>
      <c r="AN1570">
        <v>172.2</v>
      </c>
      <c r="AO1570" s="14" t="e">
        <f>VLOOKUP(PaquetesTramos_estados_1[[#This Row],[tienda_stock]],#REF!,2,0)</f>
        <v>#REF!</v>
      </c>
      <c r="AP1570" s="18"/>
      <c r="AQ1570" s="19">
        <f>IF(PaquetesTramos_estados_1[[#This Row],[estado_paquete]]="Empaquetado","listo",PaquetesTramos_estados_1[[#This Row],[pagado]]+(PaquetesTramos_estados_1[[#This Row],[Lead Time]]-1))</f>
        <v>45438.747303240743</v>
      </c>
      <c r="AR1570" s="16" t="e">
        <f ca="1">IF(PaquetesTramos_estados_1[[#This Row],[estado_paquete]]="empaquetado","listo",TEXT((DAY(TODAY())-DAY(PaquetesTramos_estados_1[[#This Row],[pagado]])),"dd")&amp;" Dias")</f>
        <v>#VALUE!</v>
      </c>
      <c r="AS157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70" s="19" t="str">
        <f t="shared" si="24"/>
        <v>17:56</v>
      </c>
    </row>
    <row r="1571" spans="1:46" x14ac:dyDescent="0.25">
      <c r="A1571" s="14" t="s">
        <v>5602</v>
      </c>
      <c r="B1571" s="14" t="s">
        <v>17</v>
      </c>
      <c r="C1571" s="14" t="s">
        <v>294</v>
      </c>
      <c r="D1571" s="14" t="s">
        <v>1</v>
      </c>
      <c r="E1571" s="14" t="s">
        <v>1</v>
      </c>
      <c r="F1571" s="14" t="s">
        <v>13</v>
      </c>
      <c r="G1571" s="14" t="s">
        <v>399</v>
      </c>
      <c r="H1571" s="14" t="s">
        <v>288</v>
      </c>
      <c r="I1571" s="14" t="s">
        <v>288</v>
      </c>
      <c r="J1571" s="15">
        <v>45439</v>
      </c>
      <c r="K1571" s="14" t="s">
        <v>848</v>
      </c>
      <c r="L1571" s="16">
        <v>45438.807476851849</v>
      </c>
      <c r="M1571" s="16"/>
      <c r="N1571" s="16"/>
      <c r="O1571" s="14" t="s">
        <v>288</v>
      </c>
      <c r="P1571" s="14" t="s">
        <v>288</v>
      </c>
      <c r="Q1571" s="14" t="s">
        <v>288</v>
      </c>
      <c r="R1571" s="14" t="s">
        <v>288</v>
      </c>
      <c r="S1571" s="14" t="s">
        <v>288</v>
      </c>
      <c r="T1571" s="14" t="s">
        <v>17</v>
      </c>
      <c r="U1571" s="14" t="s">
        <v>18</v>
      </c>
      <c r="V1571" s="14" t="s">
        <v>6</v>
      </c>
      <c r="W1571" s="14" t="s">
        <v>294</v>
      </c>
      <c r="X1571" s="14" t="s">
        <v>1</v>
      </c>
      <c r="Y1571" s="14" t="s">
        <v>1</v>
      </c>
      <c r="Z1571" s="14" t="s">
        <v>13</v>
      </c>
      <c r="AA1571" s="14" t="s">
        <v>7</v>
      </c>
      <c r="AB1571" s="14" t="s">
        <v>849</v>
      </c>
      <c r="AC1571" s="14" t="s">
        <v>8</v>
      </c>
      <c r="AD1571" s="14" t="s">
        <v>27</v>
      </c>
      <c r="AE1571" s="14" t="s">
        <v>5</v>
      </c>
      <c r="AF1571" s="14" t="s">
        <v>290</v>
      </c>
      <c r="AG1571" s="14" t="s">
        <v>291</v>
      </c>
      <c r="AH1571" s="14" t="s">
        <v>850</v>
      </c>
      <c r="AI1571">
        <v>74921620</v>
      </c>
      <c r="AJ1571" s="16">
        <v>45438.807476851849</v>
      </c>
      <c r="AK1571">
        <v>1</v>
      </c>
      <c r="AL1571">
        <v>177.2</v>
      </c>
      <c r="AM1571">
        <v>31.9</v>
      </c>
      <c r="AN1571">
        <v>209.1</v>
      </c>
      <c r="AO1571" s="14" t="e">
        <f>VLOOKUP(PaquetesTramos_estados_1[[#This Row],[tienda_stock]],#REF!,2,0)</f>
        <v>#REF!</v>
      </c>
      <c r="AP1571" s="18"/>
      <c r="AQ1571" s="19">
        <f>IF(PaquetesTramos_estados_1[[#This Row],[estado_paquete]]="Empaquetado","listo",PaquetesTramos_estados_1[[#This Row],[pagado]]+(PaquetesTramos_estados_1[[#This Row],[Lead Time]]-1))</f>
        <v>45437.807476851849</v>
      </c>
      <c r="AR1571" s="16" t="e">
        <f ca="1">IF(PaquetesTramos_estados_1[[#This Row],[estado_paquete]]="empaquetado","listo",TEXT((DAY(TODAY())-DAY(PaquetesTramos_estados_1[[#This Row],[pagado]])),"dd")&amp;" Dias")</f>
        <v>#VALUE!</v>
      </c>
      <c r="AS157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71" s="19" t="str">
        <f t="shared" si="24"/>
        <v>19:22</v>
      </c>
    </row>
    <row r="1572" spans="1:46" x14ac:dyDescent="0.25">
      <c r="A1572" s="14" t="s">
        <v>4929</v>
      </c>
      <c r="B1572" s="14" t="s">
        <v>292</v>
      </c>
      <c r="C1572" s="14" t="s">
        <v>101</v>
      </c>
      <c r="D1572" s="14" t="s">
        <v>102</v>
      </c>
      <c r="E1572" s="14" t="s">
        <v>103</v>
      </c>
      <c r="F1572" s="14" t="s">
        <v>102</v>
      </c>
      <c r="G1572" s="14" t="s">
        <v>35</v>
      </c>
      <c r="H1572" s="14" t="s">
        <v>288</v>
      </c>
      <c r="I1572" s="14" t="s">
        <v>288</v>
      </c>
      <c r="J1572" s="15">
        <v>45443</v>
      </c>
      <c r="K1572" s="14" t="s">
        <v>2875</v>
      </c>
      <c r="L1572" s="16">
        <v>45439.873807870368</v>
      </c>
      <c r="M1572" s="16">
        <v>45439.964803240742</v>
      </c>
      <c r="N1572" s="16"/>
      <c r="O1572" s="14" t="s">
        <v>288</v>
      </c>
      <c r="P1572" s="14" t="s">
        <v>288</v>
      </c>
      <c r="Q1572" s="14" t="s">
        <v>288</v>
      </c>
      <c r="R1572" s="14" t="s">
        <v>288</v>
      </c>
      <c r="S1572" s="14" t="s">
        <v>288</v>
      </c>
      <c r="T1572" s="14" t="s">
        <v>292</v>
      </c>
      <c r="U1572" s="14" t="s">
        <v>38</v>
      </c>
      <c r="V1572" s="14" t="s">
        <v>6</v>
      </c>
      <c r="W1572" s="14" t="s">
        <v>101</v>
      </c>
      <c r="X1572" s="14" t="s">
        <v>102</v>
      </c>
      <c r="Y1572" s="14" t="s">
        <v>103</v>
      </c>
      <c r="Z1572" s="14" t="s">
        <v>102</v>
      </c>
      <c r="AA1572" s="14" t="s">
        <v>7</v>
      </c>
      <c r="AB1572" s="14" t="s">
        <v>2801</v>
      </c>
      <c r="AC1572" s="14" t="s">
        <v>8</v>
      </c>
      <c r="AD1572" s="14" t="s">
        <v>32</v>
      </c>
      <c r="AE1572" s="14" t="s">
        <v>5</v>
      </c>
      <c r="AF1572" s="14" t="s">
        <v>290</v>
      </c>
      <c r="AG1572" s="14" t="s">
        <v>291</v>
      </c>
      <c r="AH1572" s="14" t="s">
        <v>2802</v>
      </c>
      <c r="AI1572">
        <v>71422005</v>
      </c>
      <c r="AJ1572" s="16">
        <v>45439.873807870368</v>
      </c>
      <c r="AK1572">
        <v>6</v>
      </c>
      <c r="AL1572">
        <v>202.52</v>
      </c>
      <c r="AM1572">
        <v>36.479999999999997</v>
      </c>
      <c r="AN1572">
        <v>239</v>
      </c>
      <c r="AO1572" s="14" t="e">
        <f>VLOOKUP(PaquetesTramos_estados_1[[#This Row],[tienda_stock]],#REF!,2,0)</f>
        <v>#REF!</v>
      </c>
      <c r="AP1572" s="18"/>
      <c r="AQ1572" s="19" t="str">
        <f>IF(PaquetesTramos_estados_1[[#This Row],[estado_paquete]]="Empaquetado","listo",PaquetesTramos_estados_1[[#This Row],[pagado]]+(PaquetesTramos_estados_1[[#This Row],[Lead Time]]-1))</f>
        <v>listo</v>
      </c>
      <c r="AR1572" s="16" t="str">
        <f ca="1">IF(PaquetesTramos_estados_1[[#This Row],[estado_paquete]]="empaquetado","listo",TEXT((DAY(TODAY())-DAY(PaquetesTramos_estados_1[[#This Row],[pagado]])),"dd")&amp;" Dias")</f>
        <v>listo</v>
      </c>
      <c r="AS1572" s="14" t="str">
        <f ca="1">IF(PaquetesTramos_estados_1[[#This Row],[estado_paquete]]="Empaquetado","listo",IF(NOW()&lt;PaquetesTramos_estados_1[[#This Row],[TimeLimite]],"Dentro de Tiempo","Fuera de Tiempo"))</f>
        <v>listo</v>
      </c>
      <c r="AT1572" s="19" t="str">
        <f t="shared" si="24"/>
        <v>20:58</v>
      </c>
    </row>
    <row r="1573" spans="1:46" x14ac:dyDescent="0.25">
      <c r="A1573" s="14" t="s">
        <v>4935</v>
      </c>
      <c r="B1573" s="14" t="s">
        <v>17</v>
      </c>
      <c r="C1573" s="14" t="s">
        <v>71</v>
      </c>
      <c r="D1573" s="14" t="s">
        <v>69</v>
      </c>
      <c r="E1573" s="14" t="s">
        <v>70</v>
      </c>
      <c r="F1573" s="14" t="s">
        <v>70</v>
      </c>
      <c r="G1573" s="14" t="s">
        <v>35</v>
      </c>
      <c r="H1573" s="14" t="s">
        <v>288</v>
      </c>
      <c r="I1573" s="14" t="s">
        <v>288</v>
      </c>
      <c r="J1573" s="15">
        <v>45443</v>
      </c>
      <c r="K1573" s="14" t="s">
        <v>2427</v>
      </c>
      <c r="L1573" s="16">
        <v>45439.557824074072</v>
      </c>
      <c r="M1573" s="16"/>
      <c r="N1573" s="16"/>
      <c r="O1573" s="14" t="s">
        <v>288</v>
      </c>
      <c r="P1573" s="14" t="s">
        <v>288</v>
      </c>
      <c r="Q1573" s="14" t="s">
        <v>288</v>
      </c>
      <c r="R1573" s="14" t="s">
        <v>288</v>
      </c>
      <c r="S1573" s="14" t="s">
        <v>288</v>
      </c>
      <c r="T1573" s="14" t="s">
        <v>17</v>
      </c>
      <c r="U1573" s="14" t="s">
        <v>18</v>
      </c>
      <c r="V1573" s="14" t="s">
        <v>6</v>
      </c>
      <c r="W1573" s="14" t="s">
        <v>71</v>
      </c>
      <c r="X1573" s="14" t="s">
        <v>69</v>
      </c>
      <c r="Y1573" s="14" t="s">
        <v>70</v>
      </c>
      <c r="Z1573" s="14" t="s">
        <v>70</v>
      </c>
      <c r="AA1573" s="14" t="s">
        <v>56</v>
      </c>
      <c r="AB1573" s="14" t="s">
        <v>2428</v>
      </c>
      <c r="AC1573" s="14" t="s">
        <v>8</v>
      </c>
      <c r="AD1573" s="14" t="s">
        <v>10</v>
      </c>
      <c r="AE1573" s="14" t="s">
        <v>71</v>
      </c>
      <c r="AF1573" s="14" t="s">
        <v>290</v>
      </c>
      <c r="AG1573" s="14" t="s">
        <v>291</v>
      </c>
      <c r="AH1573" s="14" t="s">
        <v>2429</v>
      </c>
      <c r="AI1573">
        <v>20041672</v>
      </c>
      <c r="AJ1573" s="16">
        <v>45439.557824074072</v>
      </c>
      <c r="AK1573">
        <v>2</v>
      </c>
      <c r="AL1573">
        <v>272.63</v>
      </c>
      <c r="AM1573">
        <v>49.07</v>
      </c>
      <c r="AN1573">
        <v>321.7</v>
      </c>
      <c r="AO1573" s="14" t="e">
        <f>VLOOKUP(PaquetesTramos_estados_1[[#This Row],[tienda_stock]],#REF!,2,0)</f>
        <v>#REF!</v>
      </c>
      <c r="AP1573" s="18"/>
      <c r="AQ1573" s="19">
        <f>IF(PaquetesTramos_estados_1[[#This Row],[estado_paquete]]="Empaquetado","listo",PaquetesTramos_estados_1[[#This Row],[pagado]]+(PaquetesTramos_estados_1[[#This Row],[Lead Time]]-1))</f>
        <v>45438.557824074072</v>
      </c>
      <c r="AR1573" s="16" t="e">
        <f ca="1">IF(PaquetesTramos_estados_1[[#This Row],[estado_paquete]]="empaquetado","listo",TEXT((DAY(TODAY())-DAY(PaquetesTramos_estados_1[[#This Row],[pagado]])),"dd")&amp;" Dias")</f>
        <v>#VALUE!</v>
      </c>
      <c r="AS157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73" s="19" t="str">
        <f t="shared" si="24"/>
        <v>13:23</v>
      </c>
    </row>
    <row r="1574" spans="1:46" x14ac:dyDescent="0.25">
      <c r="A1574" s="14" t="s">
        <v>5533</v>
      </c>
      <c r="B1574" s="14" t="s">
        <v>292</v>
      </c>
      <c r="C1574" s="14" t="s">
        <v>170</v>
      </c>
      <c r="D1574" s="14" t="s">
        <v>1</v>
      </c>
      <c r="E1574" s="14" t="s">
        <v>1</v>
      </c>
      <c r="F1574" s="14" t="s">
        <v>152</v>
      </c>
      <c r="G1574" s="14" t="s">
        <v>437</v>
      </c>
      <c r="H1574" s="14" t="s">
        <v>288</v>
      </c>
      <c r="I1574" s="14" t="s">
        <v>288</v>
      </c>
      <c r="J1574" s="15">
        <v>45441</v>
      </c>
      <c r="K1574" s="14" t="s">
        <v>3361</v>
      </c>
      <c r="L1574" s="16">
        <v>45439.616863425923</v>
      </c>
      <c r="M1574" s="16">
        <v>45439.781875000001</v>
      </c>
      <c r="N1574" s="16"/>
      <c r="O1574" s="14" t="s">
        <v>288</v>
      </c>
      <c r="P1574" s="14" t="s">
        <v>288</v>
      </c>
      <c r="Q1574" s="14" t="s">
        <v>288</v>
      </c>
      <c r="R1574" s="14" t="s">
        <v>288</v>
      </c>
      <c r="S1574" s="14" t="s">
        <v>288</v>
      </c>
      <c r="T1574" s="14" t="s">
        <v>292</v>
      </c>
      <c r="U1574" s="14" t="s">
        <v>21</v>
      </c>
      <c r="V1574" s="14" t="s">
        <v>6</v>
      </c>
      <c r="W1574" s="14" t="s">
        <v>170</v>
      </c>
      <c r="X1574" s="14" t="s">
        <v>1</v>
      </c>
      <c r="Y1574" s="14" t="s">
        <v>1</v>
      </c>
      <c r="Z1574" s="14" t="s">
        <v>152</v>
      </c>
      <c r="AA1574" s="14" t="s">
        <v>7</v>
      </c>
      <c r="AB1574" s="14" t="s">
        <v>3362</v>
      </c>
      <c r="AC1574" s="14" t="s">
        <v>8</v>
      </c>
      <c r="AD1574" s="14" t="s">
        <v>32</v>
      </c>
      <c r="AE1574" s="14" t="s">
        <v>5</v>
      </c>
      <c r="AF1574" s="14" t="s">
        <v>290</v>
      </c>
      <c r="AG1574" s="14" t="s">
        <v>291</v>
      </c>
      <c r="AH1574" s="14" t="s">
        <v>3363</v>
      </c>
      <c r="AI1574">
        <v>46179553</v>
      </c>
      <c r="AJ1574" s="16">
        <v>45439.616863425923</v>
      </c>
      <c r="AK1574">
        <v>4</v>
      </c>
      <c r="AL1574">
        <v>185.08</v>
      </c>
      <c r="AM1574">
        <v>33.32</v>
      </c>
      <c r="AN1574">
        <v>218.4</v>
      </c>
      <c r="AO1574" s="14" t="e">
        <f>VLOOKUP(PaquetesTramos_estados_1[[#This Row],[tienda_stock]],#REF!,2,0)</f>
        <v>#REF!</v>
      </c>
      <c r="AP1574" s="18"/>
      <c r="AQ1574" s="19" t="str">
        <f>IF(PaquetesTramos_estados_1[[#This Row],[estado_paquete]]="Empaquetado","listo",PaquetesTramos_estados_1[[#This Row],[pagado]]+(PaquetesTramos_estados_1[[#This Row],[Lead Time]]-1))</f>
        <v>listo</v>
      </c>
      <c r="AR1574" s="16" t="str">
        <f ca="1">IF(PaquetesTramos_estados_1[[#This Row],[estado_paquete]]="empaquetado","listo",TEXT((DAY(TODAY())-DAY(PaquetesTramos_estados_1[[#This Row],[pagado]])),"dd")&amp;" Dias")</f>
        <v>listo</v>
      </c>
      <c r="AS1574" s="14" t="str">
        <f ca="1">IF(PaquetesTramos_estados_1[[#This Row],[estado_paquete]]="Empaquetado","listo",IF(NOW()&lt;PaquetesTramos_estados_1[[#This Row],[TimeLimite]],"Dentro de Tiempo","Fuera de Tiempo"))</f>
        <v>listo</v>
      </c>
      <c r="AT1574" s="19" t="str">
        <f t="shared" si="24"/>
        <v>14:48</v>
      </c>
    </row>
    <row r="1575" spans="1:46" x14ac:dyDescent="0.25">
      <c r="A1575" s="14" t="s">
        <v>5073</v>
      </c>
      <c r="B1575" s="14" t="s">
        <v>292</v>
      </c>
      <c r="C1575" s="14" t="s">
        <v>100</v>
      </c>
      <c r="D1575" s="14" t="s">
        <v>1</v>
      </c>
      <c r="E1575" s="14" t="s">
        <v>1</v>
      </c>
      <c r="F1575" s="14" t="s">
        <v>62</v>
      </c>
      <c r="G1575" s="14" t="s">
        <v>399</v>
      </c>
      <c r="H1575" s="14" t="s">
        <v>288</v>
      </c>
      <c r="I1575" s="14" t="s">
        <v>288</v>
      </c>
      <c r="J1575" s="15">
        <v>45441</v>
      </c>
      <c r="K1575" s="14" t="s">
        <v>1945</v>
      </c>
      <c r="L1575" s="16">
        <v>45439.724629629629</v>
      </c>
      <c r="M1575" s="16">
        <v>45439.810925925929</v>
      </c>
      <c r="N1575" s="16"/>
      <c r="O1575" s="14" t="s">
        <v>288</v>
      </c>
      <c r="P1575" s="14" t="s">
        <v>288</v>
      </c>
      <c r="Q1575" s="14" t="s">
        <v>288</v>
      </c>
      <c r="R1575" s="14" t="s">
        <v>288</v>
      </c>
      <c r="S1575" s="14" t="s">
        <v>288</v>
      </c>
      <c r="T1575" s="14" t="s">
        <v>292</v>
      </c>
      <c r="U1575" s="14" t="s">
        <v>141</v>
      </c>
      <c r="V1575" s="14" t="s">
        <v>6</v>
      </c>
      <c r="W1575" s="14" t="s">
        <v>100</v>
      </c>
      <c r="X1575" s="14" t="s">
        <v>1</v>
      </c>
      <c r="Y1575" s="14" t="s">
        <v>1</v>
      </c>
      <c r="Z1575" s="14" t="s">
        <v>62</v>
      </c>
      <c r="AA1575" s="14" t="s">
        <v>7</v>
      </c>
      <c r="AB1575" s="14" t="s">
        <v>1946</v>
      </c>
      <c r="AC1575" s="14" t="s">
        <v>8</v>
      </c>
      <c r="AD1575" s="14" t="s">
        <v>10</v>
      </c>
      <c r="AE1575" s="14" t="s">
        <v>100</v>
      </c>
      <c r="AF1575" s="14" t="s">
        <v>290</v>
      </c>
      <c r="AG1575" s="14" t="s">
        <v>291</v>
      </c>
      <c r="AH1575" s="14" t="s">
        <v>1947</v>
      </c>
      <c r="AI1575">
        <v>75969555</v>
      </c>
      <c r="AJ1575" s="16">
        <v>45439.724629629629</v>
      </c>
      <c r="AK1575">
        <v>1</v>
      </c>
      <c r="AL1575">
        <v>21.86</v>
      </c>
      <c r="AM1575">
        <v>3.94</v>
      </c>
      <c r="AN1575">
        <v>25.8</v>
      </c>
      <c r="AO1575" s="14" t="e">
        <f>VLOOKUP(PaquetesTramos_estados_1[[#This Row],[tienda_stock]],#REF!,2,0)</f>
        <v>#REF!</v>
      </c>
      <c r="AP1575" s="18"/>
      <c r="AQ1575" s="19" t="str">
        <f>IF(PaquetesTramos_estados_1[[#This Row],[estado_paquete]]="Empaquetado","listo",PaquetesTramos_estados_1[[#This Row],[pagado]]+(PaquetesTramos_estados_1[[#This Row],[Lead Time]]-1))</f>
        <v>listo</v>
      </c>
      <c r="AR1575" s="16" t="str">
        <f ca="1">IF(PaquetesTramos_estados_1[[#This Row],[estado_paquete]]="empaquetado","listo",TEXT((DAY(TODAY())-DAY(PaquetesTramos_estados_1[[#This Row],[pagado]])),"dd")&amp;" Dias")</f>
        <v>listo</v>
      </c>
      <c r="AS1575" s="14" t="str">
        <f ca="1">IF(PaquetesTramos_estados_1[[#This Row],[estado_paquete]]="Empaquetado","listo",IF(NOW()&lt;PaquetesTramos_estados_1[[#This Row],[TimeLimite]],"Dentro de Tiempo","Fuera de Tiempo"))</f>
        <v>listo</v>
      </c>
      <c r="AT1575" s="19" t="str">
        <f t="shared" si="24"/>
        <v>17:23</v>
      </c>
    </row>
    <row r="1576" spans="1:46" x14ac:dyDescent="0.25">
      <c r="A1576" s="14" t="s">
        <v>5074</v>
      </c>
      <c r="B1576" s="14" t="s">
        <v>17</v>
      </c>
      <c r="C1576" s="14" t="s">
        <v>156</v>
      </c>
      <c r="D1576" s="14" t="s">
        <v>46</v>
      </c>
      <c r="E1576" s="14" t="s">
        <v>157</v>
      </c>
      <c r="F1576" s="14" t="s">
        <v>158</v>
      </c>
      <c r="G1576" s="14" t="s">
        <v>35</v>
      </c>
      <c r="H1576" s="14" t="s">
        <v>288</v>
      </c>
      <c r="I1576" s="14" t="s">
        <v>288</v>
      </c>
      <c r="J1576" s="15">
        <v>45442</v>
      </c>
      <c r="K1576" s="14" t="s">
        <v>5075</v>
      </c>
      <c r="L1576" s="16">
        <v>45439.561307870368</v>
      </c>
      <c r="M1576" s="16"/>
      <c r="N1576" s="16"/>
      <c r="O1576" s="14" t="s">
        <v>288</v>
      </c>
      <c r="P1576" s="14" t="s">
        <v>288</v>
      </c>
      <c r="Q1576" s="14" t="s">
        <v>288</v>
      </c>
      <c r="R1576" s="14" t="s">
        <v>288</v>
      </c>
      <c r="S1576" s="14" t="s">
        <v>288</v>
      </c>
      <c r="T1576" s="14" t="s">
        <v>17</v>
      </c>
      <c r="U1576" s="14" t="s">
        <v>75</v>
      </c>
      <c r="V1576" s="14" t="s">
        <v>6</v>
      </c>
      <c r="W1576" s="14" t="s">
        <v>156</v>
      </c>
      <c r="X1576" s="14" t="s">
        <v>46</v>
      </c>
      <c r="Y1576" s="14" t="s">
        <v>157</v>
      </c>
      <c r="Z1576" s="14" t="s">
        <v>158</v>
      </c>
      <c r="AA1576" s="14" t="s">
        <v>7</v>
      </c>
      <c r="AB1576" s="14" t="s">
        <v>5076</v>
      </c>
      <c r="AC1576" s="14" t="s">
        <v>8</v>
      </c>
      <c r="AD1576" s="14" t="s">
        <v>88</v>
      </c>
      <c r="AE1576" s="14" t="s">
        <v>5</v>
      </c>
      <c r="AF1576" s="14" t="s">
        <v>290</v>
      </c>
      <c r="AG1576" s="14" t="s">
        <v>291</v>
      </c>
      <c r="AH1576" s="14" t="s">
        <v>5077</v>
      </c>
      <c r="AI1576">
        <v>71787011</v>
      </c>
      <c r="AJ1576" s="16">
        <v>45439.561307870368</v>
      </c>
      <c r="AK1576">
        <v>2</v>
      </c>
      <c r="AL1576">
        <v>71.77</v>
      </c>
      <c r="AM1576">
        <v>12.93</v>
      </c>
      <c r="AN1576">
        <v>84.7</v>
      </c>
      <c r="AO1576" s="14" t="e">
        <f>VLOOKUP(PaquetesTramos_estados_1[[#This Row],[tienda_stock]],#REF!,2,0)</f>
        <v>#REF!</v>
      </c>
      <c r="AP1576" s="18"/>
      <c r="AQ1576" s="19">
        <f>IF(PaquetesTramos_estados_1[[#This Row],[estado_paquete]]="Empaquetado","listo",PaquetesTramos_estados_1[[#This Row],[pagado]]+(PaquetesTramos_estados_1[[#This Row],[Lead Time]]-1))</f>
        <v>45438.561307870368</v>
      </c>
      <c r="AR1576" s="16" t="e">
        <f ca="1">IF(PaquetesTramos_estados_1[[#This Row],[estado_paquete]]="empaquetado","listo",TEXT((DAY(TODAY())-DAY(PaquetesTramos_estados_1[[#This Row],[pagado]])),"dd")&amp;" Dias")</f>
        <v>#VALUE!</v>
      </c>
      <c r="AS157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76" s="19" t="str">
        <f t="shared" si="24"/>
        <v>13:28</v>
      </c>
    </row>
    <row r="1577" spans="1:46" x14ac:dyDescent="0.25">
      <c r="A1577" s="14" t="s">
        <v>5534</v>
      </c>
      <c r="B1577" s="14" t="s">
        <v>17</v>
      </c>
      <c r="C1577" s="14" t="s">
        <v>145</v>
      </c>
      <c r="D1577" s="14" t="s">
        <v>1</v>
      </c>
      <c r="E1577" s="14" t="s">
        <v>1</v>
      </c>
      <c r="F1577" s="14" t="s">
        <v>121</v>
      </c>
      <c r="G1577" s="14" t="s">
        <v>332</v>
      </c>
      <c r="H1577" s="14" t="s">
        <v>288</v>
      </c>
      <c r="I1577" s="14" t="s">
        <v>288</v>
      </c>
      <c r="J1577" s="15">
        <v>45440</v>
      </c>
      <c r="K1577" s="14" t="s">
        <v>5294</v>
      </c>
      <c r="L1577" s="16">
        <v>45439.741620370369</v>
      </c>
      <c r="M1577" s="16"/>
      <c r="N1577" s="16"/>
      <c r="O1577" s="14" t="s">
        <v>288</v>
      </c>
      <c r="P1577" s="14" t="s">
        <v>288</v>
      </c>
      <c r="Q1577" s="14" t="s">
        <v>288</v>
      </c>
      <c r="R1577" s="14" t="s">
        <v>288</v>
      </c>
      <c r="S1577" s="14" t="s">
        <v>288</v>
      </c>
      <c r="T1577" s="14" t="s">
        <v>17</v>
      </c>
      <c r="U1577" s="14" t="s">
        <v>18</v>
      </c>
      <c r="V1577" s="14" t="s">
        <v>6</v>
      </c>
      <c r="W1577" s="14" t="s">
        <v>145</v>
      </c>
      <c r="X1577" s="14" t="s">
        <v>1</v>
      </c>
      <c r="Y1577" s="14" t="s">
        <v>1</v>
      </c>
      <c r="Z1577" s="14" t="s">
        <v>121</v>
      </c>
      <c r="AA1577" s="14" t="s">
        <v>7</v>
      </c>
      <c r="AB1577" s="14" t="s">
        <v>5295</v>
      </c>
      <c r="AC1577" s="14" t="s">
        <v>8</v>
      </c>
      <c r="AD1577" s="14" t="s">
        <v>10</v>
      </c>
      <c r="AE1577" s="14" t="s">
        <v>5</v>
      </c>
      <c r="AF1577" s="14" t="s">
        <v>290</v>
      </c>
      <c r="AG1577" s="14" t="s">
        <v>291</v>
      </c>
      <c r="AH1577" s="14" t="s">
        <v>5296</v>
      </c>
      <c r="AI1577">
        <v>9908112</v>
      </c>
      <c r="AJ1577" s="16">
        <v>45439.741620370369</v>
      </c>
      <c r="AK1577">
        <v>1</v>
      </c>
      <c r="AL1577">
        <v>119.66</v>
      </c>
      <c r="AM1577">
        <v>21.54</v>
      </c>
      <c r="AN1577">
        <v>141.19999999999999</v>
      </c>
      <c r="AO1577" s="14" t="e">
        <f>VLOOKUP(PaquetesTramos_estados_1[[#This Row],[tienda_stock]],#REF!,2,0)</f>
        <v>#REF!</v>
      </c>
      <c r="AP1577" s="18"/>
      <c r="AQ1577" s="19">
        <f>IF(PaquetesTramos_estados_1[[#This Row],[estado_paquete]]="Empaquetado","listo",PaquetesTramos_estados_1[[#This Row],[pagado]]+(PaquetesTramos_estados_1[[#This Row],[Lead Time]]-1))</f>
        <v>45438.741620370369</v>
      </c>
      <c r="AR1577" s="16" t="e">
        <f ca="1">IF(PaquetesTramos_estados_1[[#This Row],[estado_paquete]]="empaquetado","listo",TEXT((DAY(TODAY())-DAY(PaquetesTramos_estados_1[[#This Row],[pagado]])),"dd")&amp;" Dias")</f>
        <v>#VALUE!</v>
      </c>
      <c r="AS157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77" s="19" t="str">
        <f t="shared" si="24"/>
        <v>17:47</v>
      </c>
    </row>
    <row r="1578" spans="1:46" x14ac:dyDescent="0.25">
      <c r="A1578" s="14" t="s">
        <v>5078</v>
      </c>
      <c r="B1578" s="14" t="s">
        <v>17</v>
      </c>
      <c r="C1578" s="14" t="s">
        <v>288</v>
      </c>
      <c r="D1578" s="14" t="s">
        <v>1</v>
      </c>
      <c r="E1578" s="14" t="s">
        <v>1</v>
      </c>
      <c r="F1578" s="14" t="s">
        <v>1372</v>
      </c>
      <c r="G1578" s="14" t="s">
        <v>30</v>
      </c>
      <c r="H1578" s="14" t="s">
        <v>288</v>
      </c>
      <c r="I1578" s="14" t="s">
        <v>288</v>
      </c>
      <c r="J1578" s="15">
        <v>45441</v>
      </c>
      <c r="K1578" s="14" t="s">
        <v>1533</v>
      </c>
      <c r="L1578" s="16">
        <v>45439.798391203702</v>
      </c>
      <c r="M1578" s="16"/>
      <c r="N1578" s="16"/>
      <c r="O1578" s="14" t="s">
        <v>288</v>
      </c>
      <c r="P1578" s="14" t="s">
        <v>288</v>
      </c>
      <c r="Q1578" s="14" t="s">
        <v>288</v>
      </c>
      <c r="R1578" s="14" t="s">
        <v>288</v>
      </c>
      <c r="S1578" s="14" t="s">
        <v>288</v>
      </c>
      <c r="T1578" s="14" t="s">
        <v>17</v>
      </c>
      <c r="U1578" s="14" t="s">
        <v>18</v>
      </c>
      <c r="V1578" s="14" t="s">
        <v>87</v>
      </c>
      <c r="W1578" s="14" t="s">
        <v>288</v>
      </c>
      <c r="X1578" s="14" t="s">
        <v>288</v>
      </c>
      <c r="Y1578" s="14" t="s">
        <v>288</v>
      </c>
      <c r="Z1578" s="14" t="s">
        <v>288</v>
      </c>
      <c r="AA1578" s="14" t="s">
        <v>56</v>
      </c>
      <c r="AB1578" s="14" t="s">
        <v>1374</v>
      </c>
      <c r="AC1578" s="14" t="s">
        <v>8</v>
      </c>
      <c r="AD1578" s="14" t="s">
        <v>32</v>
      </c>
      <c r="AE1578" s="14" t="s">
        <v>5</v>
      </c>
      <c r="AF1578" s="14" t="s">
        <v>290</v>
      </c>
      <c r="AG1578" s="14" t="s">
        <v>291</v>
      </c>
      <c r="AH1578" s="14" t="s">
        <v>1375</v>
      </c>
      <c r="AI1578">
        <v>46006663</v>
      </c>
      <c r="AJ1578" s="16">
        <v>45439.798391203702</v>
      </c>
      <c r="AK1578">
        <v>2</v>
      </c>
      <c r="AL1578">
        <v>371.7</v>
      </c>
      <c r="AM1578">
        <v>66.900000000000006</v>
      </c>
      <c r="AN1578">
        <v>438.6</v>
      </c>
      <c r="AO1578" s="14" t="e">
        <f>VLOOKUP(PaquetesTramos_estados_1[[#This Row],[tienda_stock]],#REF!,2,0)</f>
        <v>#REF!</v>
      </c>
      <c r="AP1578" s="18"/>
      <c r="AQ1578" s="19">
        <f>IF(PaquetesTramos_estados_1[[#This Row],[estado_paquete]]="Empaquetado","listo",PaquetesTramos_estados_1[[#This Row],[pagado]]+(PaquetesTramos_estados_1[[#This Row],[Lead Time]]-1))</f>
        <v>45438.798391203702</v>
      </c>
      <c r="AR1578" s="16" t="e">
        <f ca="1">IF(PaquetesTramos_estados_1[[#This Row],[estado_paquete]]="empaquetado","listo",TEXT((DAY(TODAY())-DAY(PaquetesTramos_estados_1[[#This Row],[pagado]])),"dd")&amp;" Dias")</f>
        <v>#VALUE!</v>
      </c>
      <c r="AS157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78" s="19" t="str">
        <f t="shared" si="24"/>
        <v>19:09</v>
      </c>
    </row>
    <row r="1579" spans="1:46" x14ac:dyDescent="0.25">
      <c r="A1579" s="14" t="s">
        <v>5079</v>
      </c>
      <c r="B1579" s="14" t="s">
        <v>17</v>
      </c>
      <c r="C1579" s="14" t="s">
        <v>71</v>
      </c>
      <c r="D1579" s="14" t="s">
        <v>69</v>
      </c>
      <c r="E1579" s="14" t="s">
        <v>70</v>
      </c>
      <c r="F1579" s="14" t="s">
        <v>70</v>
      </c>
      <c r="G1579" s="14" t="s">
        <v>35</v>
      </c>
      <c r="H1579" s="14" t="s">
        <v>288</v>
      </c>
      <c r="I1579" s="14" t="s">
        <v>288</v>
      </c>
      <c r="J1579" s="15">
        <v>45443</v>
      </c>
      <c r="K1579" s="14" t="s">
        <v>383</v>
      </c>
      <c r="L1579" s="16">
        <v>45439.843124999999</v>
      </c>
      <c r="M1579" s="16"/>
      <c r="N1579" s="16"/>
      <c r="O1579" s="14" t="s">
        <v>288</v>
      </c>
      <c r="P1579" s="14" t="s">
        <v>288</v>
      </c>
      <c r="Q1579" s="14" t="s">
        <v>288</v>
      </c>
      <c r="R1579" s="14" t="s">
        <v>288</v>
      </c>
      <c r="S1579" s="14" t="s">
        <v>288</v>
      </c>
      <c r="T1579" s="14" t="s">
        <v>17</v>
      </c>
      <c r="U1579" s="14" t="s">
        <v>18</v>
      </c>
      <c r="V1579" s="14" t="s">
        <v>6</v>
      </c>
      <c r="W1579" s="14" t="s">
        <v>71</v>
      </c>
      <c r="X1579" s="14" t="s">
        <v>69</v>
      </c>
      <c r="Y1579" s="14" t="s">
        <v>70</v>
      </c>
      <c r="Z1579" s="14" t="s">
        <v>70</v>
      </c>
      <c r="AA1579" s="14" t="s">
        <v>7</v>
      </c>
      <c r="AB1579" s="14" t="s">
        <v>384</v>
      </c>
      <c r="AC1579" s="14" t="s">
        <v>8</v>
      </c>
      <c r="AD1579" s="14" t="s">
        <v>27</v>
      </c>
      <c r="AE1579" s="14" t="s">
        <v>5</v>
      </c>
      <c r="AF1579" s="14" t="s">
        <v>290</v>
      </c>
      <c r="AG1579" s="14" t="s">
        <v>291</v>
      </c>
      <c r="AH1579" s="14" t="s">
        <v>385</v>
      </c>
      <c r="AI1579">
        <v>45567861</v>
      </c>
      <c r="AJ1579" s="16">
        <v>45439.843124999999</v>
      </c>
      <c r="AK1579">
        <v>1</v>
      </c>
      <c r="AL1579">
        <v>335.42</v>
      </c>
      <c r="AM1579">
        <v>60.38</v>
      </c>
      <c r="AN1579">
        <v>395.8</v>
      </c>
      <c r="AO1579" s="14" t="e">
        <f>VLOOKUP(PaquetesTramos_estados_1[[#This Row],[tienda_stock]],#REF!,2,0)</f>
        <v>#REF!</v>
      </c>
      <c r="AP1579" s="18"/>
      <c r="AQ1579" s="19">
        <f>IF(PaquetesTramos_estados_1[[#This Row],[estado_paquete]]="Empaquetado","listo",PaquetesTramos_estados_1[[#This Row],[pagado]]+(PaquetesTramos_estados_1[[#This Row],[Lead Time]]-1))</f>
        <v>45438.843124999999</v>
      </c>
      <c r="AR1579" s="16" t="e">
        <f ca="1">IF(PaquetesTramos_estados_1[[#This Row],[estado_paquete]]="empaquetado","listo",TEXT((DAY(TODAY())-DAY(PaquetesTramos_estados_1[[#This Row],[pagado]])),"dd")&amp;" Dias")</f>
        <v>#VALUE!</v>
      </c>
      <c r="AS157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79" s="19" t="str">
        <f t="shared" si="24"/>
        <v>20:14</v>
      </c>
    </row>
    <row r="1580" spans="1:46" x14ac:dyDescent="0.25">
      <c r="A1580" s="14" t="s">
        <v>5607</v>
      </c>
      <c r="B1580" s="14" t="s">
        <v>292</v>
      </c>
      <c r="C1580" s="14" t="s">
        <v>177</v>
      </c>
      <c r="D1580" s="14" t="s">
        <v>1</v>
      </c>
      <c r="E1580" s="14" t="s">
        <v>1</v>
      </c>
      <c r="F1580" s="14" t="s">
        <v>94</v>
      </c>
      <c r="G1580" s="14" t="s">
        <v>437</v>
      </c>
      <c r="H1580" s="14" t="s">
        <v>288</v>
      </c>
      <c r="I1580" s="14" t="s">
        <v>288</v>
      </c>
      <c r="J1580" s="15">
        <v>45441</v>
      </c>
      <c r="K1580" s="14" t="s">
        <v>4680</v>
      </c>
      <c r="L1580" s="16">
        <v>45439.836805555555</v>
      </c>
      <c r="M1580" s="16">
        <v>45439.947164351855</v>
      </c>
      <c r="N1580" s="16"/>
      <c r="O1580" s="14" t="s">
        <v>288</v>
      </c>
      <c r="P1580" s="14" t="s">
        <v>288</v>
      </c>
      <c r="Q1580" s="14" t="s">
        <v>288</v>
      </c>
      <c r="R1580" s="14" t="s">
        <v>288</v>
      </c>
      <c r="S1580" s="14" t="s">
        <v>288</v>
      </c>
      <c r="T1580" s="14" t="s">
        <v>292</v>
      </c>
      <c r="U1580" s="14" t="s">
        <v>36</v>
      </c>
      <c r="V1580" s="14" t="s">
        <v>6</v>
      </c>
      <c r="W1580" s="14" t="s">
        <v>177</v>
      </c>
      <c r="X1580" s="14" t="s">
        <v>1</v>
      </c>
      <c r="Y1580" s="14" t="s">
        <v>1</v>
      </c>
      <c r="Z1580" s="14" t="s">
        <v>94</v>
      </c>
      <c r="AA1580" s="14" t="s">
        <v>7</v>
      </c>
      <c r="AB1580" s="14" t="s">
        <v>4681</v>
      </c>
      <c r="AC1580" s="14" t="s">
        <v>8</v>
      </c>
      <c r="AD1580" s="14" t="s">
        <v>27</v>
      </c>
      <c r="AE1580" s="14" t="s">
        <v>5</v>
      </c>
      <c r="AF1580" s="14" t="s">
        <v>290</v>
      </c>
      <c r="AG1580" s="14" t="s">
        <v>291</v>
      </c>
      <c r="AH1580" s="14" t="s">
        <v>4682</v>
      </c>
      <c r="AI1580">
        <v>45527059</v>
      </c>
      <c r="AJ1580" s="16">
        <v>45439.836805555555</v>
      </c>
      <c r="AK1580">
        <v>2</v>
      </c>
      <c r="AL1580">
        <v>36.950000000000003</v>
      </c>
      <c r="AM1580">
        <v>6.65</v>
      </c>
      <c r="AN1580">
        <v>43.6</v>
      </c>
      <c r="AO1580" s="14" t="e">
        <f>VLOOKUP(PaquetesTramos_estados_1[[#This Row],[tienda_stock]],#REF!,2,0)</f>
        <v>#REF!</v>
      </c>
      <c r="AP1580" s="18"/>
      <c r="AQ1580" s="19" t="str">
        <f>IF(PaquetesTramos_estados_1[[#This Row],[estado_paquete]]="Empaquetado","listo",PaquetesTramos_estados_1[[#This Row],[pagado]]+(PaquetesTramos_estados_1[[#This Row],[Lead Time]]-1))</f>
        <v>listo</v>
      </c>
      <c r="AR1580" s="16" t="str">
        <f ca="1">IF(PaquetesTramos_estados_1[[#This Row],[estado_paquete]]="empaquetado","listo",TEXT((DAY(TODAY())-DAY(PaquetesTramos_estados_1[[#This Row],[pagado]])),"dd")&amp;" Dias")</f>
        <v>listo</v>
      </c>
      <c r="AS1580" s="14" t="str">
        <f ca="1">IF(PaquetesTramos_estados_1[[#This Row],[estado_paquete]]="Empaquetado","listo",IF(NOW()&lt;PaquetesTramos_estados_1[[#This Row],[TimeLimite]],"Dentro de Tiempo","Fuera de Tiempo"))</f>
        <v>listo</v>
      </c>
      <c r="AT1580" s="19" t="str">
        <f t="shared" si="24"/>
        <v>20:05</v>
      </c>
    </row>
    <row r="1581" spans="1:46" x14ac:dyDescent="0.25">
      <c r="A1581" s="14" t="s">
        <v>5608</v>
      </c>
      <c r="B1581" s="14" t="s">
        <v>17</v>
      </c>
      <c r="C1581" s="14" t="s">
        <v>43</v>
      </c>
      <c r="D1581" s="14" t="s">
        <v>1</v>
      </c>
      <c r="E1581" s="14" t="s">
        <v>137</v>
      </c>
      <c r="F1581" s="14" t="s">
        <v>138</v>
      </c>
      <c r="G1581" s="14" t="s">
        <v>35</v>
      </c>
      <c r="H1581" s="14" t="s">
        <v>288</v>
      </c>
      <c r="I1581" s="14" t="s">
        <v>288</v>
      </c>
      <c r="J1581" s="15">
        <v>45442</v>
      </c>
      <c r="K1581" s="14" t="s">
        <v>1828</v>
      </c>
      <c r="L1581" s="16">
        <v>45439.72997685185</v>
      </c>
      <c r="M1581" s="16"/>
      <c r="N1581" s="16"/>
      <c r="O1581" s="14" t="s">
        <v>288</v>
      </c>
      <c r="P1581" s="14" t="s">
        <v>288</v>
      </c>
      <c r="Q1581" s="14" t="s">
        <v>288</v>
      </c>
      <c r="R1581" s="14" t="s">
        <v>288</v>
      </c>
      <c r="S1581" s="14" t="s">
        <v>288</v>
      </c>
      <c r="T1581" s="14" t="s">
        <v>17</v>
      </c>
      <c r="U1581" s="14" t="s">
        <v>18</v>
      </c>
      <c r="V1581" s="14" t="s">
        <v>6</v>
      </c>
      <c r="W1581" s="14" t="s">
        <v>43</v>
      </c>
      <c r="X1581" s="14" t="s">
        <v>1</v>
      </c>
      <c r="Y1581" s="14" t="s">
        <v>137</v>
      </c>
      <c r="Z1581" s="14" t="s">
        <v>138</v>
      </c>
      <c r="AA1581" s="14" t="s">
        <v>7</v>
      </c>
      <c r="AB1581" s="14" t="s">
        <v>1829</v>
      </c>
      <c r="AC1581" s="14" t="s">
        <v>8</v>
      </c>
      <c r="AD1581" s="14" t="s">
        <v>32</v>
      </c>
      <c r="AE1581" s="14" t="s">
        <v>5</v>
      </c>
      <c r="AF1581" s="14" t="s">
        <v>290</v>
      </c>
      <c r="AG1581" s="14" t="s">
        <v>291</v>
      </c>
      <c r="AH1581" s="14" t="s">
        <v>1830</v>
      </c>
      <c r="AI1581">
        <v>42676188</v>
      </c>
      <c r="AJ1581" s="16">
        <v>45439.72997685185</v>
      </c>
      <c r="AK1581">
        <v>1</v>
      </c>
      <c r="AL1581">
        <v>42.2</v>
      </c>
      <c r="AM1581">
        <v>7.6</v>
      </c>
      <c r="AN1581">
        <v>49.8</v>
      </c>
      <c r="AO1581" s="14" t="e">
        <f>VLOOKUP(PaquetesTramos_estados_1[[#This Row],[tienda_stock]],#REF!,2,0)</f>
        <v>#REF!</v>
      </c>
      <c r="AP1581" s="18"/>
      <c r="AQ1581" s="19">
        <f>IF(PaquetesTramos_estados_1[[#This Row],[estado_paquete]]="Empaquetado","listo",PaquetesTramos_estados_1[[#This Row],[pagado]]+(PaquetesTramos_estados_1[[#This Row],[Lead Time]]-1))</f>
        <v>45438.72997685185</v>
      </c>
      <c r="AR1581" s="16" t="e">
        <f ca="1">IF(PaquetesTramos_estados_1[[#This Row],[estado_paquete]]="empaquetado","listo",TEXT((DAY(TODAY())-DAY(PaquetesTramos_estados_1[[#This Row],[pagado]])),"dd")&amp;" Dias")</f>
        <v>#VALUE!</v>
      </c>
      <c r="AS158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1" s="19" t="str">
        <f t="shared" si="24"/>
        <v>17:31</v>
      </c>
    </row>
    <row r="1582" spans="1:46" x14ac:dyDescent="0.25">
      <c r="A1582" s="14" t="s">
        <v>4943</v>
      </c>
      <c r="B1582" s="14" t="s">
        <v>17</v>
      </c>
      <c r="C1582" s="14" t="s">
        <v>139</v>
      </c>
      <c r="D1582" s="14" t="s">
        <v>29</v>
      </c>
      <c r="E1582" s="14" t="s">
        <v>140</v>
      </c>
      <c r="F1582" s="14" t="s">
        <v>140</v>
      </c>
      <c r="G1582" s="14" t="s">
        <v>35</v>
      </c>
      <c r="H1582" s="14" t="s">
        <v>288</v>
      </c>
      <c r="I1582" s="14" t="s">
        <v>288</v>
      </c>
      <c r="J1582" s="15">
        <v>45444</v>
      </c>
      <c r="K1582" s="14" t="s">
        <v>3297</v>
      </c>
      <c r="L1582" s="16">
        <v>45439.694618055553</v>
      </c>
      <c r="M1582" s="16"/>
      <c r="N1582" s="16"/>
      <c r="O1582" s="14" t="s">
        <v>288</v>
      </c>
      <c r="P1582" s="14" t="s">
        <v>288</v>
      </c>
      <c r="Q1582" s="14" t="s">
        <v>288</v>
      </c>
      <c r="R1582" s="14" t="s">
        <v>288</v>
      </c>
      <c r="S1582" s="14" t="s">
        <v>288</v>
      </c>
      <c r="T1582" s="14" t="s">
        <v>17</v>
      </c>
      <c r="U1582" s="14" t="s">
        <v>18</v>
      </c>
      <c r="V1582" s="14" t="s">
        <v>6</v>
      </c>
      <c r="W1582" s="14" t="s">
        <v>139</v>
      </c>
      <c r="X1582" s="14" t="s">
        <v>29</v>
      </c>
      <c r="Y1582" s="14" t="s">
        <v>140</v>
      </c>
      <c r="Z1582" s="14" t="s">
        <v>140</v>
      </c>
      <c r="AA1582" s="14" t="s">
        <v>56</v>
      </c>
      <c r="AB1582" s="14" t="s">
        <v>3179</v>
      </c>
      <c r="AC1582" s="14" t="s">
        <v>8</v>
      </c>
      <c r="AD1582" s="14" t="s">
        <v>10</v>
      </c>
      <c r="AE1582" s="14" t="s">
        <v>139</v>
      </c>
      <c r="AF1582" s="14" t="s">
        <v>290</v>
      </c>
      <c r="AG1582" s="14" t="s">
        <v>291</v>
      </c>
      <c r="AH1582" s="14" t="s">
        <v>3180</v>
      </c>
      <c r="AI1582">
        <v>45238861</v>
      </c>
      <c r="AJ1582" s="16">
        <v>45439.694618055553</v>
      </c>
      <c r="AK1582">
        <v>2</v>
      </c>
      <c r="AL1582">
        <v>337.96</v>
      </c>
      <c r="AM1582">
        <v>60.84</v>
      </c>
      <c r="AN1582">
        <v>398.8</v>
      </c>
      <c r="AO1582" s="14" t="e">
        <f>VLOOKUP(PaquetesTramos_estados_1[[#This Row],[tienda_stock]],#REF!,2,0)</f>
        <v>#REF!</v>
      </c>
      <c r="AP1582" s="18"/>
      <c r="AQ1582" s="19">
        <f>IF(PaquetesTramos_estados_1[[#This Row],[estado_paquete]]="Empaquetado","listo",PaquetesTramos_estados_1[[#This Row],[pagado]]+(PaquetesTramos_estados_1[[#This Row],[Lead Time]]-1))</f>
        <v>45438.694618055553</v>
      </c>
      <c r="AR1582" s="16" t="e">
        <f ca="1">IF(PaquetesTramos_estados_1[[#This Row],[estado_paquete]]="empaquetado","listo",TEXT((DAY(TODAY())-DAY(PaquetesTramos_estados_1[[#This Row],[pagado]])),"dd")&amp;" Dias")</f>
        <v>#VALUE!</v>
      </c>
      <c r="AS158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2" s="19" t="str">
        <f t="shared" si="24"/>
        <v>16:40</v>
      </c>
    </row>
    <row r="1583" spans="1:46" x14ac:dyDescent="0.25">
      <c r="A1583" s="14" t="s">
        <v>5610</v>
      </c>
      <c r="B1583" s="14" t="s">
        <v>17</v>
      </c>
      <c r="C1583" s="14" t="s">
        <v>180</v>
      </c>
      <c r="D1583" s="14" t="s">
        <v>1</v>
      </c>
      <c r="E1583" s="14" t="s">
        <v>1</v>
      </c>
      <c r="F1583" s="14" t="s">
        <v>152</v>
      </c>
      <c r="G1583" s="14" t="s">
        <v>437</v>
      </c>
      <c r="H1583" s="14" t="s">
        <v>288</v>
      </c>
      <c r="I1583" s="14" t="s">
        <v>288</v>
      </c>
      <c r="J1583" s="15">
        <v>45439</v>
      </c>
      <c r="K1583" s="14" t="s">
        <v>4701</v>
      </c>
      <c r="L1583" s="16">
        <v>45438.832384259258</v>
      </c>
      <c r="M1583" s="16"/>
      <c r="N1583" s="16"/>
      <c r="O1583" s="14" t="s">
        <v>288</v>
      </c>
      <c r="P1583" s="14" t="s">
        <v>288</v>
      </c>
      <c r="Q1583" s="14" t="s">
        <v>288</v>
      </c>
      <c r="R1583" s="14" t="s">
        <v>288</v>
      </c>
      <c r="S1583" s="14" t="s">
        <v>288</v>
      </c>
      <c r="T1583" s="14" t="s">
        <v>17</v>
      </c>
      <c r="U1583" s="14" t="s">
        <v>18</v>
      </c>
      <c r="V1583" s="14" t="s">
        <v>6</v>
      </c>
      <c r="W1583" s="14" t="s">
        <v>180</v>
      </c>
      <c r="X1583" s="14" t="s">
        <v>1</v>
      </c>
      <c r="Y1583" s="14" t="s">
        <v>1</v>
      </c>
      <c r="Z1583" s="14" t="s">
        <v>152</v>
      </c>
      <c r="AA1583" s="14" t="s">
        <v>7</v>
      </c>
      <c r="AB1583" s="14" t="s">
        <v>4702</v>
      </c>
      <c r="AC1583" s="14" t="s">
        <v>8</v>
      </c>
      <c r="AD1583" s="14" t="s">
        <v>93</v>
      </c>
      <c r="AE1583" s="14" t="s">
        <v>5</v>
      </c>
      <c r="AF1583" s="14" t="s">
        <v>290</v>
      </c>
      <c r="AG1583" s="14" t="s">
        <v>291</v>
      </c>
      <c r="AH1583" s="14" t="s">
        <v>4703</v>
      </c>
      <c r="AI1583">
        <v>48346875</v>
      </c>
      <c r="AJ1583" s="16">
        <v>45438.832384259258</v>
      </c>
      <c r="AK1583">
        <v>1</v>
      </c>
      <c r="AL1583">
        <v>73.56</v>
      </c>
      <c r="AM1583">
        <v>13.24</v>
      </c>
      <c r="AN1583">
        <v>86.8</v>
      </c>
      <c r="AO1583" s="14" t="e">
        <f>VLOOKUP(PaquetesTramos_estados_1[[#This Row],[tienda_stock]],#REF!,2,0)</f>
        <v>#REF!</v>
      </c>
      <c r="AP1583" s="18"/>
      <c r="AQ1583" s="19">
        <f>IF(PaquetesTramos_estados_1[[#This Row],[estado_paquete]]="Empaquetado","listo",PaquetesTramos_estados_1[[#This Row],[pagado]]+(PaquetesTramos_estados_1[[#This Row],[Lead Time]]-1))</f>
        <v>45437.832384259258</v>
      </c>
      <c r="AR1583" s="16" t="e">
        <f ca="1">IF(PaquetesTramos_estados_1[[#This Row],[estado_paquete]]="empaquetado","listo",TEXT((DAY(TODAY())-DAY(PaquetesTramos_estados_1[[#This Row],[pagado]])),"dd")&amp;" Dias")</f>
        <v>#VALUE!</v>
      </c>
      <c r="AS158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3" s="19" t="str">
        <f t="shared" si="24"/>
        <v>19:58</v>
      </c>
    </row>
    <row r="1584" spans="1:46" x14ac:dyDescent="0.25">
      <c r="A1584" s="14" t="s">
        <v>4945</v>
      </c>
      <c r="B1584" s="14" t="s">
        <v>17</v>
      </c>
      <c r="C1584" s="14" t="s">
        <v>288</v>
      </c>
      <c r="D1584" s="14" t="s">
        <v>118</v>
      </c>
      <c r="E1584" s="14" t="s">
        <v>3668</v>
      </c>
      <c r="F1584" s="14" t="s">
        <v>3669</v>
      </c>
      <c r="G1584" s="14" t="s">
        <v>494</v>
      </c>
      <c r="H1584" s="14" t="s">
        <v>288</v>
      </c>
      <c r="I1584" s="14" t="s">
        <v>288</v>
      </c>
      <c r="J1584" s="15">
        <v>45444</v>
      </c>
      <c r="K1584" s="14" t="s">
        <v>4404</v>
      </c>
      <c r="L1584" s="16">
        <v>45439.396527777775</v>
      </c>
      <c r="M1584" s="16"/>
      <c r="N1584" s="16"/>
      <c r="O1584" s="14" t="s">
        <v>288</v>
      </c>
      <c r="P1584" s="14" t="s">
        <v>288</v>
      </c>
      <c r="Q1584" s="14" t="s">
        <v>288</v>
      </c>
      <c r="R1584" s="14" t="s">
        <v>288</v>
      </c>
      <c r="S1584" s="14" t="s">
        <v>288</v>
      </c>
      <c r="T1584" s="14" t="s">
        <v>17</v>
      </c>
      <c r="U1584" s="14" t="s">
        <v>18</v>
      </c>
      <c r="V1584" s="14" t="s">
        <v>87</v>
      </c>
      <c r="W1584" s="14" t="s">
        <v>288</v>
      </c>
      <c r="X1584" s="14" t="s">
        <v>288</v>
      </c>
      <c r="Y1584" s="14" t="s">
        <v>288</v>
      </c>
      <c r="Z1584" s="14" t="s">
        <v>288</v>
      </c>
      <c r="AA1584" s="14" t="s">
        <v>56</v>
      </c>
      <c r="AB1584" s="14" t="s">
        <v>4405</v>
      </c>
      <c r="AC1584" s="14" t="s">
        <v>8</v>
      </c>
      <c r="AD1584" s="14" t="s">
        <v>32</v>
      </c>
      <c r="AE1584" s="14" t="s">
        <v>5</v>
      </c>
      <c r="AF1584" s="14" t="s">
        <v>290</v>
      </c>
      <c r="AG1584" s="14" t="s">
        <v>291</v>
      </c>
      <c r="AH1584" s="14" t="s">
        <v>4406</v>
      </c>
      <c r="AI1584">
        <v>45261980</v>
      </c>
      <c r="AJ1584" s="16">
        <v>45439.396527777775</v>
      </c>
      <c r="AK1584">
        <v>6</v>
      </c>
      <c r="AL1584">
        <v>293.8</v>
      </c>
      <c r="AM1584">
        <v>52.9</v>
      </c>
      <c r="AN1584">
        <v>346.7</v>
      </c>
      <c r="AO1584" s="14" t="e">
        <f>VLOOKUP(PaquetesTramos_estados_1[[#This Row],[tienda_stock]],#REF!,2,0)</f>
        <v>#REF!</v>
      </c>
      <c r="AP1584" s="18"/>
      <c r="AQ1584" s="19">
        <f>IF(PaquetesTramos_estados_1[[#This Row],[estado_paquete]]="Empaquetado","listo",PaquetesTramos_estados_1[[#This Row],[pagado]]+(PaquetesTramos_estados_1[[#This Row],[Lead Time]]-1))</f>
        <v>45438.396527777775</v>
      </c>
      <c r="AR1584" s="16" t="e">
        <f ca="1">IF(PaquetesTramos_estados_1[[#This Row],[estado_paquete]]="empaquetado","listo",TEXT((DAY(TODAY())-DAY(PaquetesTramos_estados_1[[#This Row],[pagado]])),"dd")&amp;" Dias")</f>
        <v>#VALUE!</v>
      </c>
      <c r="AS158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4" s="19" t="str">
        <f t="shared" si="24"/>
        <v>09:31</v>
      </c>
    </row>
    <row r="1585" spans="1:46" x14ac:dyDescent="0.25">
      <c r="A1585" s="14" t="s">
        <v>4937</v>
      </c>
      <c r="B1585" s="14" t="s">
        <v>17</v>
      </c>
      <c r="C1585" s="14" t="s">
        <v>135</v>
      </c>
      <c r="D1585" s="14" t="s">
        <v>81</v>
      </c>
      <c r="E1585" s="14" t="s">
        <v>185</v>
      </c>
      <c r="F1585" s="14" t="s">
        <v>186</v>
      </c>
      <c r="G1585" s="14" t="s">
        <v>35</v>
      </c>
      <c r="H1585" s="14" t="s">
        <v>288</v>
      </c>
      <c r="I1585" s="14" t="s">
        <v>288</v>
      </c>
      <c r="J1585" s="15">
        <v>45444</v>
      </c>
      <c r="K1585" s="14" t="s">
        <v>3731</v>
      </c>
      <c r="L1585" s="16">
        <v>45439.633912037039</v>
      </c>
      <c r="M1585" s="16"/>
      <c r="N1585" s="16"/>
      <c r="O1585" s="14" t="s">
        <v>288</v>
      </c>
      <c r="P1585" s="14" t="s">
        <v>288</v>
      </c>
      <c r="Q1585" s="14" t="s">
        <v>288</v>
      </c>
      <c r="R1585" s="14" t="s">
        <v>288</v>
      </c>
      <c r="S1585" s="14" t="s">
        <v>288</v>
      </c>
      <c r="T1585" s="14" t="s">
        <v>17</v>
      </c>
      <c r="U1585" s="14" t="s">
        <v>18</v>
      </c>
      <c r="V1585" s="14" t="s">
        <v>6</v>
      </c>
      <c r="W1585" s="14" t="s">
        <v>135</v>
      </c>
      <c r="X1585" s="14" t="s">
        <v>81</v>
      </c>
      <c r="Y1585" s="14" t="s">
        <v>185</v>
      </c>
      <c r="Z1585" s="14" t="s">
        <v>186</v>
      </c>
      <c r="AA1585" s="14" t="s">
        <v>7</v>
      </c>
      <c r="AB1585" s="14" t="s">
        <v>3732</v>
      </c>
      <c r="AC1585" s="14" t="s">
        <v>8</v>
      </c>
      <c r="AD1585" s="14" t="s">
        <v>10</v>
      </c>
      <c r="AE1585" s="14" t="s">
        <v>135</v>
      </c>
      <c r="AF1585" s="14" t="s">
        <v>290</v>
      </c>
      <c r="AG1585" s="14" t="s">
        <v>291</v>
      </c>
      <c r="AH1585" s="14" t="s">
        <v>3733</v>
      </c>
      <c r="AI1585">
        <v>44944275</v>
      </c>
      <c r="AJ1585" s="16">
        <v>45439.633912037039</v>
      </c>
      <c r="AK1585">
        <v>1</v>
      </c>
      <c r="AL1585">
        <v>181.27</v>
      </c>
      <c r="AM1585">
        <v>32.630000000000003</v>
      </c>
      <c r="AN1585">
        <v>213.9</v>
      </c>
      <c r="AO1585" s="14" t="e">
        <f>VLOOKUP(PaquetesTramos_estados_1[[#This Row],[tienda_stock]],#REF!,2,0)</f>
        <v>#REF!</v>
      </c>
      <c r="AP1585" s="18"/>
      <c r="AQ1585" s="19">
        <f>IF(PaquetesTramos_estados_1[[#This Row],[estado_paquete]]="Empaquetado","listo",PaquetesTramos_estados_1[[#This Row],[pagado]]+(PaquetesTramos_estados_1[[#This Row],[Lead Time]]-1))</f>
        <v>45438.633912037039</v>
      </c>
      <c r="AR1585" s="16" t="e">
        <f ca="1">IF(PaquetesTramos_estados_1[[#This Row],[estado_paquete]]="empaquetado","listo",TEXT((DAY(TODAY())-DAY(PaquetesTramos_estados_1[[#This Row],[pagado]])),"dd")&amp;" Dias")</f>
        <v>#VALUE!</v>
      </c>
      <c r="AS158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5" s="19" t="str">
        <f t="shared" si="24"/>
        <v>15:12</v>
      </c>
    </row>
    <row r="1586" spans="1:46" x14ac:dyDescent="0.25">
      <c r="A1586" s="14" t="s">
        <v>4940</v>
      </c>
      <c r="B1586" s="14" t="s">
        <v>17</v>
      </c>
      <c r="C1586" s="14" t="s">
        <v>21</v>
      </c>
      <c r="D1586" s="14" t="s">
        <v>1</v>
      </c>
      <c r="E1586" s="14" t="s">
        <v>1</v>
      </c>
      <c r="F1586" s="14" t="s">
        <v>113</v>
      </c>
      <c r="G1586" s="14" t="s">
        <v>399</v>
      </c>
      <c r="H1586" s="14" t="s">
        <v>288</v>
      </c>
      <c r="I1586" s="14" t="s">
        <v>288</v>
      </c>
      <c r="J1586" s="15">
        <v>45440</v>
      </c>
      <c r="K1586" s="14" t="s">
        <v>2086</v>
      </c>
      <c r="L1586" s="16">
        <v>45439.709606481483</v>
      </c>
      <c r="M1586" s="16"/>
      <c r="N1586" s="16"/>
      <c r="O1586" s="14" t="s">
        <v>288</v>
      </c>
      <c r="P1586" s="14" t="s">
        <v>288</v>
      </c>
      <c r="Q1586" s="14" t="s">
        <v>288</v>
      </c>
      <c r="R1586" s="14" t="s">
        <v>288</v>
      </c>
      <c r="S1586" s="14" t="s">
        <v>288</v>
      </c>
      <c r="T1586" s="14" t="s">
        <v>17</v>
      </c>
      <c r="U1586" s="14" t="s">
        <v>18</v>
      </c>
      <c r="V1586" s="14" t="s">
        <v>6</v>
      </c>
      <c r="W1586" s="14" t="s">
        <v>21</v>
      </c>
      <c r="X1586" s="14" t="s">
        <v>1</v>
      </c>
      <c r="Y1586" s="14" t="s">
        <v>1</v>
      </c>
      <c r="Z1586" s="14" t="s">
        <v>113</v>
      </c>
      <c r="AA1586" s="14" t="s">
        <v>56</v>
      </c>
      <c r="AB1586" s="14" t="s">
        <v>2087</v>
      </c>
      <c r="AC1586" s="14" t="s">
        <v>8</v>
      </c>
      <c r="AD1586" s="14" t="s">
        <v>9</v>
      </c>
      <c r="AE1586" s="14" t="s">
        <v>21</v>
      </c>
      <c r="AF1586" s="14" t="s">
        <v>290</v>
      </c>
      <c r="AG1586" s="14" t="s">
        <v>291</v>
      </c>
      <c r="AH1586" s="14" t="s">
        <v>2088</v>
      </c>
      <c r="AI1586">
        <v>42371557</v>
      </c>
      <c r="AJ1586" s="16">
        <v>45439.709606481483</v>
      </c>
      <c r="AK1586">
        <v>4</v>
      </c>
      <c r="AL1586">
        <v>398.31</v>
      </c>
      <c r="AM1586">
        <v>71.69</v>
      </c>
      <c r="AN1586">
        <v>470</v>
      </c>
      <c r="AO1586" s="14" t="e">
        <f>VLOOKUP(PaquetesTramos_estados_1[[#This Row],[tienda_stock]],#REF!,2,0)</f>
        <v>#REF!</v>
      </c>
      <c r="AP1586" s="18"/>
      <c r="AQ1586" s="19">
        <f>IF(PaquetesTramos_estados_1[[#This Row],[estado_paquete]]="Empaquetado","listo",PaquetesTramos_estados_1[[#This Row],[pagado]]+(PaquetesTramos_estados_1[[#This Row],[Lead Time]]-1))</f>
        <v>45438.709606481483</v>
      </c>
      <c r="AR1586" s="16" t="e">
        <f ca="1">IF(PaquetesTramos_estados_1[[#This Row],[estado_paquete]]="empaquetado","listo",TEXT((DAY(TODAY())-DAY(PaquetesTramos_estados_1[[#This Row],[pagado]])),"dd")&amp;" Dias")</f>
        <v>#VALUE!</v>
      </c>
      <c r="AS158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6" s="19" t="str">
        <f t="shared" si="24"/>
        <v>17:01</v>
      </c>
    </row>
    <row r="1587" spans="1:46" x14ac:dyDescent="0.25">
      <c r="A1587" s="14" t="s">
        <v>4941</v>
      </c>
      <c r="B1587" s="14" t="s">
        <v>17</v>
      </c>
      <c r="C1587" s="14" t="s">
        <v>120</v>
      </c>
      <c r="D1587" s="14" t="s">
        <v>1</v>
      </c>
      <c r="E1587" s="14" t="s">
        <v>1</v>
      </c>
      <c r="F1587" s="14" t="s">
        <v>121</v>
      </c>
      <c r="G1587" s="14" t="s">
        <v>332</v>
      </c>
      <c r="H1587" s="14" t="s">
        <v>288</v>
      </c>
      <c r="I1587" s="14" t="s">
        <v>288</v>
      </c>
      <c r="J1587" s="15">
        <v>45441</v>
      </c>
      <c r="K1587" s="14" t="s">
        <v>4448</v>
      </c>
      <c r="L1587" s="16">
        <v>45440.324803240743</v>
      </c>
      <c r="M1587" s="16"/>
      <c r="N1587" s="16"/>
      <c r="O1587" s="14" t="s">
        <v>288</v>
      </c>
      <c r="P1587" s="14" t="s">
        <v>288</v>
      </c>
      <c r="Q1587" s="14" t="s">
        <v>288</v>
      </c>
      <c r="R1587" s="14" t="s">
        <v>288</v>
      </c>
      <c r="S1587" s="14" t="s">
        <v>288</v>
      </c>
      <c r="T1587" s="14" t="s">
        <v>17</v>
      </c>
      <c r="U1587" s="14" t="s">
        <v>18</v>
      </c>
      <c r="V1587" s="14" t="s">
        <v>6</v>
      </c>
      <c r="W1587" s="14" t="s">
        <v>120</v>
      </c>
      <c r="X1587" s="14" t="s">
        <v>1</v>
      </c>
      <c r="Y1587" s="14" t="s">
        <v>1</v>
      </c>
      <c r="Z1587" s="14" t="s">
        <v>121</v>
      </c>
      <c r="AA1587" s="14" t="s">
        <v>56</v>
      </c>
      <c r="AB1587" s="14" t="s">
        <v>4449</v>
      </c>
      <c r="AC1587" s="14" t="s">
        <v>8</v>
      </c>
      <c r="AD1587" s="14" t="s">
        <v>88</v>
      </c>
      <c r="AE1587" s="14" t="s">
        <v>5</v>
      </c>
      <c r="AF1587" s="14" t="s">
        <v>290</v>
      </c>
      <c r="AG1587" s="14" t="s">
        <v>291</v>
      </c>
      <c r="AH1587" s="14" t="s">
        <v>4450</v>
      </c>
      <c r="AI1587">
        <v>74900056</v>
      </c>
      <c r="AJ1587" s="16">
        <v>45440.324803240743</v>
      </c>
      <c r="AK1587">
        <v>2</v>
      </c>
      <c r="AL1587">
        <v>286.18</v>
      </c>
      <c r="AM1587">
        <v>51.52</v>
      </c>
      <c r="AN1587">
        <v>337.7</v>
      </c>
      <c r="AO1587" s="14" t="e">
        <f>VLOOKUP(PaquetesTramos_estados_1[[#This Row],[tienda_stock]],#REF!,2,0)</f>
        <v>#REF!</v>
      </c>
      <c r="AP1587" s="18"/>
      <c r="AQ1587" s="19">
        <f>IF(PaquetesTramos_estados_1[[#This Row],[estado_paquete]]="Empaquetado","listo",PaquetesTramos_estados_1[[#This Row],[pagado]]+(PaquetesTramos_estados_1[[#This Row],[Lead Time]]-1))</f>
        <v>45439.324803240743</v>
      </c>
      <c r="AR1587" s="16" t="e">
        <f ca="1">IF(PaquetesTramos_estados_1[[#This Row],[estado_paquete]]="empaquetado","listo",TEXT((DAY(TODAY())-DAY(PaquetesTramos_estados_1[[#This Row],[pagado]])),"dd")&amp;" Dias")</f>
        <v>#VALUE!</v>
      </c>
      <c r="AS158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7" s="19" t="str">
        <f t="shared" si="24"/>
        <v>07:47</v>
      </c>
    </row>
    <row r="1588" spans="1:46" x14ac:dyDescent="0.25">
      <c r="A1588" s="14" t="s">
        <v>4946</v>
      </c>
      <c r="B1588" s="14" t="s">
        <v>17</v>
      </c>
      <c r="C1588" s="14" t="s">
        <v>101</v>
      </c>
      <c r="D1588" s="14" t="s">
        <v>102</v>
      </c>
      <c r="E1588" s="14" t="s">
        <v>103</v>
      </c>
      <c r="F1588" s="14" t="s">
        <v>102</v>
      </c>
      <c r="G1588" s="14" t="s">
        <v>35</v>
      </c>
      <c r="H1588" s="14" t="s">
        <v>288</v>
      </c>
      <c r="I1588" s="14" t="s">
        <v>288</v>
      </c>
      <c r="J1588" s="15">
        <v>45442</v>
      </c>
      <c r="K1588" s="14" t="s">
        <v>2453</v>
      </c>
      <c r="L1588" s="16">
        <v>45439.609305555554</v>
      </c>
      <c r="M1588" s="16"/>
      <c r="N1588" s="16"/>
      <c r="O1588" s="14" t="s">
        <v>288</v>
      </c>
      <c r="P1588" s="14" t="s">
        <v>288</v>
      </c>
      <c r="Q1588" s="14" t="s">
        <v>288</v>
      </c>
      <c r="R1588" s="14" t="s">
        <v>288</v>
      </c>
      <c r="S1588" s="14" t="s">
        <v>288</v>
      </c>
      <c r="T1588" s="14" t="s">
        <v>17</v>
      </c>
      <c r="U1588" s="14" t="s">
        <v>18</v>
      </c>
      <c r="V1588" s="14" t="s">
        <v>6</v>
      </c>
      <c r="W1588" s="14" t="s">
        <v>101</v>
      </c>
      <c r="X1588" s="14" t="s">
        <v>102</v>
      </c>
      <c r="Y1588" s="14" t="s">
        <v>103</v>
      </c>
      <c r="Z1588" s="14" t="s">
        <v>102</v>
      </c>
      <c r="AA1588" s="14" t="s">
        <v>56</v>
      </c>
      <c r="AB1588" s="14" t="s">
        <v>2454</v>
      </c>
      <c r="AC1588" s="14" t="s">
        <v>8</v>
      </c>
      <c r="AD1588" s="14" t="s">
        <v>88</v>
      </c>
      <c r="AE1588" s="14" t="s">
        <v>5</v>
      </c>
      <c r="AF1588" s="14" t="s">
        <v>290</v>
      </c>
      <c r="AG1588" s="14" t="s">
        <v>291</v>
      </c>
      <c r="AH1588" s="14" t="s">
        <v>2455</v>
      </c>
      <c r="AI1588">
        <v>71583268</v>
      </c>
      <c r="AJ1588" s="16">
        <v>45439.609305555554</v>
      </c>
      <c r="AK1588">
        <v>3</v>
      </c>
      <c r="AL1588">
        <v>392.97</v>
      </c>
      <c r="AM1588">
        <v>70.73</v>
      </c>
      <c r="AN1588">
        <v>463.7</v>
      </c>
      <c r="AO1588" s="14" t="e">
        <f>VLOOKUP(PaquetesTramos_estados_1[[#This Row],[tienda_stock]],#REF!,2,0)</f>
        <v>#REF!</v>
      </c>
      <c r="AP1588" s="18"/>
      <c r="AQ1588" s="19">
        <f>IF(PaquetesTramos_estados_1[[#This Row],[estado_paquete]]="Empaquetado","listo",PaquetesTramos_estados_1[[#This Row],[pagado]]+(PaquetesTramos_estados_1[[#This Row],[Lead Time]]-1))</f>
        <v>45438.609305555554</v>
      </c>
      <c r="AR1588" s="16" t="e">
        <f ca="1">IF(PaquetesTramos_estados_1[[#This Row],[estado_paquete]]="empaquetado","listo",TEXT((DAY(TODAY())-DAY(PaquetesTramos_estados_1[[#This Row],[pagado]])),"dd")&amp;" Dias")</f>
        <v>#VALUE!</v>
      </c>
      <c r="AS158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8" s="19" t="str">
        <f t="shared" si="24"/>
        <v>14:37</v>
      </c>
    </row>
    <row r="1589" spans="1:46" x14ac:dyDescent="0.25">
      <c r="A1589" s="14" t="s">
        <v>5540</v>
      </c>
      <c r="B1589" s="14" t="s">
        <v>17</v>
      </c>
      <c r="C1589" s="14" t="s">
        <v>38</v>
      </c>
      <c r="D1589" s="14" t="s">
        <v>1</v>
      </c>
      <c r="E1589" s="14" t="s">
        <v>1</v>
      </c>
      <c r="F1589" s="14" t="s">
        <v>1</v>
      </c>
      <c r="G1589" s="14" t="s">
        <v>332</v>
      </c>
      <c r="H1589" s="14" t="s">
        <v>288</v>
      </c>
      <c r="I1589" s="14" t="s">
        <v>288</v>
      </c>
      <c r="J1589" s="15">
        <v>45441</v>
      </c>
      <c r="K1589" s="14" t="s">
        <v>5455</v>
      </c>
      <c r="L1589" s="16">
        <v>45439.955625000002</v>
      </c>
      <c r="M1589" s="16"/>
      <c r="N1589" s="16"/>
      <c r="O1589" s="14" t="s">
        <v>288</v>
      </c>
      <c r="P1589" s="14" t="s">
        <v>288</v>
      </c>
      <c r="Q1589" s="14" t="s">
        <v>288</v>
      </c>
      <c r="R1589" s="14" t="s">
        <v>288</v>
      </c>
      <c r="S1589" s="14" t="s">
        <v>288</v>
      </c>
      <c r="T1589" s="14" t="s">
        <v>17</v>
      </c>
      <c r="U1589" s="14" t="s">
        <v>161</v>
      </c>
      <c r="V1589" s="14" t="s">
        <v>6</v>
      </c>
      <c r="W1589" s="14" t="s">
        <v>38</v>
      </c>
      <c r="X1589" s="14" t="s">
        <v>1</v>
      </c>
      <c r="Y1589" s="14" t="s">
        <v>1</v>
      </c>
      <c r="Z1589" s="14" t="s">
        <v>1</v>
      </c>
      <c r="AA1589" s="14" t="s">
        <v>7</v>
      </c>
      <c r="AB1589" s="14" t="s">
        <v>5456</v>
      </c>
      <c r="AC1589" s="14" t="s">
        <v>8</v>
      </c>
      <c r="AD1589" s="14" t="s">
        <v>27</v>
      </c>
      <c r="AE1589" s="14" t="s">
        <v>5</v>
      </c>
      <c r="AF1589" s="14" t="s">
        <v>290</v>
      </c>
      <c r="AG1589" s="14" t="s">
        <v>291</v>
      </c>
      <c r="AH1589" s="14" t="s">
        <v>2124</v>
      </c>
      <c r="AI1589">
        <v>43664132</v>
      </c>
      <c r="AJ1589" s="16">
        <v>45439.955625000002</v>
      </c>
      <c r="AK1589">
        <v>3</v>
      </c>
      <c r="AL1589">
        <v>151.27000000000001</v>
      </c>
      <c r="AM1589">
        <v>27.23</v>
      </c>
      <c r="AN1589">
        <v>178.5</v>
      </c>
      <c r="AO1589" s="14" t="e">
        <f>VLOOKUP(PaquetesTramos_estados_1[[#This Row],[tienda_stock]],#REF!,2,0)</f>
        <v>#REF!</v>
      </c>
      <c r="AP1589" s="18"/>
      <c r="AQ1589" s="19">
        <f>IF(PaquetesTramos_estados_1[[#This Row],[estado_paquete]]="Empaquetado","listo",PaquetesTramos_estados_1[[#This Row],[pagado]]+(PaquetesTramos_estados_1[[#This Row],[Lead Time]]-1))</f>
        <v>45438.955625000002</v>
      </c>
      <c r="AR1589" s="16" t="e">
        <f ca="1">IF(PaquetesTramos_estados_1[[#This Row],[estado_paquete]]="empaquetado","listo",TEXT((DAY(TODAY())-DAY(PaquetesTramos_estados_1[[#This Row],[pagado]])),"dd")&amp;" Dias")</f>
        <v>#VALUE!</v>
      </c>
      <c r="AS158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89" s="19" t="str">
        <f t="shared" si="24"/>
        <v>22:56</v>
      </c>
    </row>
    <row r="1590" spans="1:46" x14ac:dyDescent="0.25">
      <c r="A1590" s="14" t="s">
        <v>5003</v>
      </c>
      <c r="B1590" s="14" t="s">
        <v>17</v>
      </c>
      <c r="C1590" s="14" t="s">
        <v>135</v>
      </c>
      <c r="D1590" s="14" t="s">
        <v>81</v>
      </c>
      <c r="E1590" s="14" t="s">
        <v>185</v>
      </c>
      <c r="F1590" s="14" t="s">
        <v>186</v>
      </c>
      <c r="G1590" s="14" t="s">
        <v>35</v>
      </c>
      <c r="H1590" s="14" t="s">
        <v>288</v>
      </c>
      <c r="I1590" s="14" t="s">
        <v>288</v>
      </c>
      <c r="J1590" s="15">
        <v>45444</v>
      </c>
      <c r="K1590" s="14" t="s">
        <v>3978</v>
      </c>
      <c r="L1590" s="16">
        <v>45438.862476851849</v>
      </c>
      <c r="M1590" s="16"/>
      <c r="N1590" s="16"/>
      <c r="O1590" s="14" t="s">
        <v>288</v>
      </c>
      <c r="P1590" s="14" t="s">
        <v>288</v>
      </c>
      <c r="Q1590" s="14" t="s">
        <v>288</v>
      </c>
      <c r="R1590" s="14" t="s">
        <v>288</v>
      </c>
      <c r="S1590" s="14" t="s">
        <v>288</v>
      </c>
      <c r="T1590" s="14" t="s">
        <v>17</v>
      </c>
      <c r="U1590" s="14" t="s">
        <v>1015</v>
      </c>
      <c r="V1590" s="14" t="s">
        <v>6</v>
      </c>
      <c r="W1590" s="14" t="s">
        <v>135</v>
      </c>
      <c r="X1590" s="14" t="s">
        <v>81</v>
      </c>
      <c r="Y1590" s="14" t="s">
        <v>185</v>
      </c>
      <c r="Z1590" s="14" t="s">
        <v>186</v>
      </c>
      <c r="AA1590" s="14" t="s">
        <v>7</v>
      </c>
      <c r="AB1590" s="14" t="s">
        <v>3979</v>
      </c>
      <c r="AC1590" s="14" t="s">
        <v>8</v>
      </c>
      <c r="AD1590" s="14" t="s">
        <v>32</v>
      </c>
      <c r="AE1590" s="14" t="s">
        <v>5</v>
      </c>
      <c r="AF1590" s="14" t="s">
        <v>290</v>
      </c>
      <c r="AG1590" s="14" t="s">
        <v>291</v>
      </c>
      <c r="AH1590" s="14" t="s">
        <v>3980</v>
      </c>
      <c r="AI1590">
        <v>75381358</v>
      </c>
      <c r="AJ1590" s="16">
        <v>45438.862476851849</v>
      </c>
      <c r="AK1590">
        <v>1</v>
      </c>
      <c r="AL1590">
        <v>88.81</v>
      </c>
      <c r="AM1590">
        <v>15.99</v>
      </c>
      <c r="AN1590">
        <v>104.8</v>
      </c>
      <c r="AO1590" s="14" t="e">
        <f>VLOOKUP(PaquetesTramos_estados_1[[#This Row],[tienda_stock]],#REF!,2,0)</f>
        <v>#REF!</v>
      </c>
      <c r="AP1590" s="18"/>
      <c r="AQ1590" s="19">
        <f>IF(PaquetesTramos_estados_1[[#This Row],[estado_paquete]]="Empaquetado","listo",PaquetesTramos_estados_1[[#This Row],[pagado]]+(PaquetesTramos_estados_1[[#This Row],[Lead Time]]-1))</f>
        <v>45437.862476851849</v>
      </c>
      <c r="AR1590" s="16" t="e">
        <f ca="1">IF(PaquetesTramos_estados_1[[#This Row],[estado_paquete]]="empaquetado","listo",TEXT((DAY(TODAY())-DAY(PaquetesTramos_estados_1[[#This Row],[pagado]])),"dd")&amp;" Dias")</f>
        <v>#VALUE!</v>
      </c>
      <c r="AS159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0" s="19" t="str">
        <f t="shared" si="24"/>
        <v>20:41</v>
      </c>
    </row>
    <row r="1591" spans="1:46" x14ac:dyDescent="0.25">
      <c r="A1591" s="14" t="s">
        <v>5548</v>
      </c>
      <c r="B1591" s="14" t="s">
        <v>17</v>
      </c>
      <c r="C1591" s="14" t="s">
        <v>39</v>
      </c>
      <c r="D1591" s="14" t="s">
        <v>40</v>
      </c>
      <c r="E1591" s="14" t="s">
        <v>40</v>
      </c>
      <c r="F1591" s="14" t="s">
        <v>40</v>
      </c>
      <c r="G1591" s="14" t="s">
        <v>35</v>
      </c>
      <c r="H1591" s="14" t="s">
        <v>288</v>
      </c>
      <c r="I1591" s="14" t="s">
        <v>288</v>
      </c>
      <c r="J1591" s="15">
        <v>45444</v>
      </c>
      <c r="K1591" s="14" t="s">
        <v>536</v>
      </c>
      <c r="L1591" s="16">
        <v>45439.585532407407</v>
      </c>
      <c r="M1591" s="16"/>
      <c r="N1591" s="16"/>
      <c r="O1591" s="14" t="s">
        <v>288</v>
      </c>
      <c r="P1591" s="14" t="s">
        <v>288</v>
      </c>
      <c r="Q1591" s="14" t="s">
        <v>288</v>
      </c>
      <c r="R1591" s="14" t="s">
        <v>288</v>
      </c>
      <c r="S1591" s="14" t="s">
        <v>288</v>
      </c>
      <c r="T1591" s="14" t="s">
        <v>17</v>
      </c>
      <c r="U1591" s="14" t="s">
        <v>18</v>
      </c>
      <c r="V1591" s="14" t="s">
        <v>6</v>
      </c>
      <c r="W1591" s="14" t="s">
        <v>39</v>
      </c>
      <c r="X1591" s="14" t="s">
        <v>40</v>
      </c>
      <c r="Y1591" s="14" t="s">
        <v>40</v>
      </c>
      <c r="Z1591" s="14" t="s">
        <v>40</v>
      </c>
      <c r="AA1591" s="14" t="s">
        <v>7</v>
      </c>
      <c r="AB1591" s="14" t="s">
        <v>537</v>
      </c>
      <c r="AC1591" s="14" t="s">
        <v>8</v>
      </c>
      <c r="AD1591" s="14" t="s">
        <v>32</v>
      </c>
      <c r="AE1591" s="14" t="s">
        <v>5</v>
      </c>
      <c r="AF1591" s="14" t="s">
        <v>290</v>
      </c>
      <c r="AG1591" s="14" t="s">
        <v>291</v>
      </c>
      <c r="AH1591" s="14" t="s">
        <v>538</v>
      </c>
      <c r="AI1591">
        <v>71874939</v>
      </c>
      <c r="AJ1591" s="16">
        <v>45439.585532407407</v>
      </c>
      <c r="AK1591">
        <v>1</v>
      </c>
      <c r="AL1591">
        <v>228.98</v>
      </c>
      <c r="AM1591">
        <v>41.22</v>
      </c>
      <c r="AN1591">
        <v>270.2</v>
      </c>
      <c r="AO1591" s="14" t="e">
        <f>VLOOKUP(PaquetesTramos_estados_1[[#This Row],[tienda_stock]],#REF!,2,0)</f>
        <v>#REF!</v>
      </c>
      <c r="AP1591" s="18"/>
      <c r="AQ1591" s="19">
        <f>IF(PaquetesTramos_estados_1[[#This Row],[estado_paquete]]="Empaquetado","listo",PaquetesTramos_estados_1[[#This Row],[pagado]]+(PaquetesTramos_estados_1[[#This Row],[Lead Time]]-1))</f>
        <v>45438.585532407407</v>
      </c>
      <c r="AR1591" s="16" t="e">
        <f ca="1">IF(PaquetesTramos_estados_1[[#This Row],[estado_paquete]]="empaquetado","listo",TEXT((DAY(TODAY())-DAY(PaquetesTramos_estados_1[[#This Row],[pagado]])),"dd")&amp;" Dias")</f>
        <v>#VALUE!</v>
      </c>
      <c r="AS159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1" s="19" t="str">
        <f t="shared" si="24"/>
        <v>14:03</v>
      </c>
    </row>
    <row r="1592" spans="1:46" x14ac:dyDescent="0.25">
      <c r="A1592" s="14" t="s">
        <v>5535</v>
      </c>
      <c r="B1592" s="14" t="s">
        <v>292</v>
      </c>
      <c r="C1592" s="14" t="s">
        <v>67</v>
      </c>
      <c r="D1592" s="14" t="s">
        <v>64</v>
      </c>
      <c r="E1592" s="14" t="s">
        <v>65</v>
      </c>
      <c r="F1592" s="14" t="s">
        <v>66</v>
      </c>
      <c r="G1592" s="14" t="s">
        <v>35</v>
      </c>
      <c r="H1592" s="14" t="s">
        <v>288</v>
      </c>
      <c r="I1592" s="14" t="s">
        <v>288</v>
      </c>
      <c r="J1592" s="15">
        <v>45443</v>
      </c>
      <c r="K1592" s="14" t="s">
        <v>1458</v>
      </c>
      <c r="L1592" s="16">
        <v>45439.467569444445</v>
      </c>
      <c r="M1592" s="16">
        <v>45439.568287037036</v>
      </c>
      <c r="N1592" s="16"/>
      <c r="O1592" s="14" t="s">
        <v>288</v>
      </c>
      <c r="P1592" s="14" t="s">
        <v>288</v>
      </c>
      <c r="Q1592" s="14" t="s">
        <v>288</v>
      </c>
      <c r="R1592" s="14" t="s">
        <v>288</v>
      </c>
      <c r="S1592" s="14" t="s">
        <v>288</v>
      </c>
      <c r="T1592" s="14" t="s">
        <v>292</v>
      </c>
      <c r="U1592" s="14" t="s">
        <v>289</v>
      </c>
      <c r="V1592" s="14" t="s">
        <v>6</v>
      </c>
      <c r="W1592" s="14" t="s">
        <v>67</v>
      </c>
      <c r="X1592" s="14" t="s">
        <v>64</v>
      </c>
      <c r="Y1592" s="14" t="s">
        <v>65</v>
      </c>
      <c r="Z1592" s="14" t="s">
        <v>66</v>
      </c>
      <c r="AA1592" s="14" t="s">
        <v>7</v>
      </c>
      <c r="AB1592" s="14" t="s">
        <v>1459</v>
      </c>
      <c r="AC1592" s="14" t="s">
        <v>8</v>
      </c>
      <c r="AD1592" s="14" t="s">
        <v>10</v>
      </c>
      <c r="AE1592" s="14" t="s">
        <v>67</v>
      </c>
      <c r="AF1592" s="14" t="s">
        <v>290</v>
      </c>
      <c r="AG1592" s="14" t="s">
        <v>291</v>
      </c>
      <c r="AH1592" s="14" t="s">
        <v>1460</v>
      </c>
      <c r="AI1592">
        <v>40271668</v>
      </c>
      <c r="AJ1592" s="16">
        <v>45439.467569444445</v>
      </c>
      <c r="AK1592">
        <v>5</v>
      </c>
      <c r="AL1592">
        <v>321.25</v>
      </c>
      <c r="AM1592">
        <v>57.85</v>
      </c>
      <c r="AN1592">
        <v>379.1</v>
      </c>
      <c r="AO1592" s="14" t="e">
        <f>VLOOKUP(PaquetesTramos_estados_1[[#This Row],[tienda_stock]],#REF!,2,0)</f>
        <v>#REF!</v>
      </c>
      <c r="AP1592" s="18"/>
      <c r="AQ1592" s="19" t="str">
        <f>IF(PaquetesTramos_estados_1[[#This Row],[estado_paquete]]="Empaquetado","listo",PaquetesTramos_estados_1[[#This Row],[pagado]]+(PaquetesTramos_estados_1[[#This Row],[Lead Time]]-1))</f>
        <v>listo</v>
      </c>
      <c r="AR1592" s="16" t="str">
        <f ca="1">IF(PaquetesTramos_estados_1[[#This Row],[estado_paquete]]="empaquetado","listo",TEXT((DAY(TODAY())-DAY(PaquetesTramos_estados_1[[#This Row],[pagado]])),"dd")&amp;" Dias")</f>
        <v>listo</v>
      </c>
      <c r="AS1592" s="14" t="str">
        <f ca="1">IF(PaquetesTramos_estados_1[[#This Row],[estado_paquete]]="Empaquetado","listo",IF(NOW()&lt;PaquetesTramos_estados_1[[#This Row],[TimeLimite]],"Dentro de Tiempo","Fuera de Tiempo"))</f>
        <v>listo</v>
      </c>
      <c r="AT1592" s="19" t="str">
        <f t="shared" si="24"/>
        <v>11:13</v>
      </c>
    </row>
    <row r="1593" spans="1:46" x14ac:dyDescent="0.25">
      <c r="A1593" s="14" t="s">
        <v>5008</v>
      </c>
      <c r="B1593" s="14" t="s">
        <v>17</v>
      </c>
      <c r="C1593" s="14" t="s">
        <v>288</v>
      </c>
      <c r="D1593" s="14" t="s">
        <v>1</v>
      </c>
      <c r="E1593" s="14" t="s">
        <v>1</v>
      </c>
      <c r="F1593" s="14" t="s">
        <v>1</v>
      </c>
      <c r="G1593" s="14" t="s">
        <v>30</v>
      </c>
      <c r="H1593" s="14" t="s">
        <v>288</v>
      </c>
      <c r="I1593" s="14" t="s">
        <v>288</v>
      </c>
      <c r="J1593" s="15">
        <v>45440</v>
      </c>
      <c r="K1593" s="14" t="s">
        <v>3706</v>
      </c>
      <c r="L1593" s="16">
        <v>45439.467083333337</v>
      </c>
      <c r="M1593" s="16"/>
      <c r="N1593" s="16"/>
      <c r="O1593" s="14" t="s">
        <v>288</v>
      </c>
      <c r="P1593" s="14" t="s">
        <v>288</v>
      </c>
      <c r="Q1593" s="14" t="s">
        <v>288</v>
      </c>
      <c r="R1593" s="14" t="s">
        <v>288</v>
      </c>
      <c r="S1593" s="14" t="s">
        <v>288</v>
      </c>
      <c r="T1593" s="14" t="s">
        <v>17</v>
      </c>
      <c r="U1593" s="14" t="s">
        <v>18</v>
      </c>
      <c r="V1593" s="14" t="s">
        <v>87</v>
      </c>
      <c r="W1593" s="14" t="s">
        <v>288</v>
      </c>
      <c r="X1593" s="14" t="s">
        <v>288</v>
      </c>
      <c r="Y1593" s="14" t="s">
        <v>288</v>
      </c>
      <c r="Z1593" s="14" t="s">
        <v>288</v>
      </c>
      <c r="AA1593" s="14" t="s">
        <v>7</v>
      </c>
      <c r="AB1593" s="14" t="s">
        <v>3707</v>
      </c>
      <c r="AC1593" s="14" t="s">
        <v>8</v>
      </c>
      <c r="AD1593" s="14" t="s">
        <v>27</v>
      </c>
      <c r="AE1593" s="14" t="s">
        <v>5</v>
      </c>
      <c r="AF1593" s="14" t="s">
        <v>290</v>
      </c>
      <c r="AG1593" s="14" t="s">
        <v>291</v>
      </c>
      <c r="AH1593" s="14" t="s">
        <v>3708</v>
      </c>
      <c r="AI1593">
        <v>9950706</v>
      </c>
      <c r="AJ1593" s="16">
        <v>45439.467083333337</v>
      </c>
      <c r="AK1593">
        <v>1</v>
      </c>
      <c r="AL1593">
        <v>164.58</v>
      </c>
      <c r="AM1593">
        <v>29.62</v>
      </c>
      <c r="AN1593">
        <v>194.2</v>
      </c>
      <c r="AO1593" s="14" t="e">
        <f>VLOOKUP(PaquetesTramos_estados_1[[#This Row],[tienda_stock]],#REF!,2,0)</f>
        <v>#REF!</v>
      </c>
      <c r="AP1593" s="18"/>
      <c r="AQ1593" s="19">
        <f>IF(PaquetesTramos_estados_1[[#This Row],[estado_paquete]]="Empaquetado","listo",PaquetesTramos_estados_1[[#This Row],[pagado]]+(PaquetesTramos_estados_1[[#This Row],[Lead Time]]-1))</f>
        <v>45438.467083333337</v>
      </c>
      <c r="AR1593" s="16" t="e">
        <f ca="1">IF(PaquetesTramos_estados_1[[#This Row],[estado_paquete]]="empaquetado","listo",TEXT((DAY(TODAY())-DAY(PaquetesTramos_estados_1[[#This Row],[pagado]])),"dd")&amp;" Dias")</f>
        <v>#VALUE!</v>
      </c>
      <c r="AS159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3" s="19" t="str">
        <f t="shared" si="24"/>
        <v>11:12</v>
      </c>
    </row>
    <row r="1594" spans="1:46" x14ac:dyDescent="0.25">
      <c r="A1594" s="14" t="s">
        <v>5009</v>
      </c>
      <c r="B1594" s="14" t="s">
        <v>17</v>
      </c>
      <c r="C1594" s="14" t="s">
        <v>288</v>
      </c>
      <c r="D1594" s="14" t="s">
        <v>81</v>
      </c>
      <c r="E1594" s="14" t="s">
        <v>223</v>
      </c>
      <c r="F1594" s="14" t="s">
        <v>223</v>
      </c>
      <c r="G1594" s="14" t="s">
        <v>30</v>
      </c>
      <c r="H1594" s="14" t="s">
        <v>288</v>
      </c>
      <c r="I1594" s="14" t="s">
        <v>288</v>
      </c>
      <c r="J1594" s="15">
        <v>45442</v>
      </c>
      <c r="K1594" s="14" t="s">
        <v>2924</v>
      </c>
      <c r="L1594" s="16">
        <v>45439.476504629631</v>
      </c>
      <c r="M1594" s="16"/>
      <c r="N1594" s="16"/>
      <c r="O1594" s="14" t="s">
        <v>288</v>
      </c>
      <c r="P1594" s="14" t="s">
        <v>288</v>
      </c>
      <c r="Q1594" s="14" t="s">
        <v>288</v>
      </c>
      <c r="R1594" s="14" t="s">
        <v>288</v>
      </c>
      <c r="S1594" s="14" t="s">
        <v>288</v>
      </c>
      <c r="T1594" s="14" t="s">
        <v>17</v>
      </c>
      <c r="U1594" s="14" t="s">
        <v>18</v>
      </c>
      <c r="V1594" s="14" t="s">
        <v>87</v>
      </c>
      <c r="W1594" s="14" t="s">
        <v>288</v>
      </c>
      <c r="X1594" s="14" t="s">
        <v>288</v>
      </c>
      <c r="Y1594" s="14" t="s">
        <v>288</v>
      </c>
      <c r="Z1594" s="14" t="s">
        <v>288</v>
      </c>
      <c r="AA1594" s="14" t="s">
        <v>7</v>
      </c>
      <c r="AB1594" s="14" t="s">
        <v>2925</v>
      </c>
      <c r="AC1594" s="14" t="s">
        <v>8</v>
      </c>
      <c r="AD1594" s="14" t="s">
        <v>27</v>
      </c>
      <c r="AE1594" s="14" t="s">
        <v>5</v>
      </c>
      <c r="AF1594" s="14" t="s">
        <v>290</v>
      </c>
      <c r="AG1594" s="14" t="s">
        <v>291</v>
      </c>
      <c r="AH1594" s="14" t="s">
        <v>2926</v>
      </c>
      <c r="AI1594">
        <v>70228894</v>
      </c>
      <c r="AJ1594" s="16">
        <v>45439.476504629631</v>
      </c>
      <c r="AK1594">
        <v>1</v>
      </c>
      <c r="AL1594">
        <v>145.16999999999999</v>
      </c>
      <c r="AM1594">
        <v>26.13</v>
      </c>
      <c r="AN1594">
        <v>171.3</v>
      </c>
      <c r="AO1594" s="14" t="e">
        <f>VLOOKUP(PaquetesTramos_estados_1[[#This Row],[tienda_stock]],#REF!,2,0)</f>
        <v>#REF!</v>
      </c>
      <c r="AP1594" s="18"/>
      <c r="AQ1594" s="19">
        <f>IF(PaquetesTramos_estados_1[[#This Row],[estado_paquete]]="Empaquetado","listo",PaquetesTramos_estados_1[[#This Row],[pagado]]+(PaquetesTramos_estados_1[[#This Row],[Lead Time]]-1))</f>
        <v>45438.476504629631</v>
      </c>
      <c r="AR1594" s="16" t="e">
        <f ca="1">IF(PaquetesTramos_estados_1[[#This Row],[estado_paquete]]="empaquetado","listo",TEXT((DAY(TODAY())-DAY(PaquetesTramos_estados_1[[#This Row],[pagado]])),"dd")&amp;" Dias")</f>
        <v>#VALUE!</v>
      </c>
      <c r="AS159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4" s="19" t="str">
        <f t="shared" si="24"/>
        <v>11:26</v>
      </c>
    </row>
    <row r="1595" spans="1:46" x14ac:dyDescent="0.25">
      <c r="A1595" s="14" t="s">
        <v>5010</v>
      </c>
      <c r="B1595" s="14" t="s">
        <v>17</v>
      </c>
      <c r="C1595" s="14" t="s">
        <v>39</v>
      </c>
      <c r="D1595" s="14" t="s">
        <v>40</v>
      </c>
      <c r="E1595" s="14" t="s">
        <v>40</v>
      </c>
      <c r="F1595" s="14" t="s">
        <v>40</v>
      </c>
      <c r="G1595" s="14" t="s">
        <v>35</v>
      </c>
      <c r="H1595" s="14" t="s">
        <v>288</v>
      </c>
      <c r="I1595" s="14" t="s">
        <v>288</v>
      </c>
      <c r="J1595" s="15">
        <v>45444</v>
      </c>
      <c r="K1595" s="14" t="s">
        <v>876</v>
      </c>
      <c r="L1595" s="16">
        <v>45439.567986111113</v>
      </c>
      <c r="M1595" s="16"/>
      <c r="N1595" s="16"/>
      <c r="O1595" s="14" t="s">
        <v>288</v>
      </c>
      <c r="P1595" s="14" t="s">
        <v>288</v>
      </c>
      <c r="Q1595" s="14" t="s">
        <v>288</v>
      </c>
      <c r="R1595" s="14" t="s">
        <v>288</v>
      </c>
      <c r="S1595" s="14" t="s">
        <v>288</v>
      </c>
      <c r="T1595" s="14" t="s">
        <v>17</v>
      </c>
      <c r="U1595" s="14" t="s">
        <v>18</v>
      </c>
      <c r="V1595" s="14" t="s">
        <v>6</v>
      </c>
      <c r="W1595" s="14" t="s">
        <v>39</v>
      </c>
      <c r="X1595" s="14" t="s">
        <v>40</v>
      </c>
      <c r="Y1595" s="14" t="s">
        <v>40</v>
      </c>
      <c r="Z1595" s="14" t="s">
        <v>40</v>
      </c>
      <c r="AA1595" s="14" t="s">
        <v>56</v>
      </c>
      <c r="AB1595" s="14" t="s">
        <v>877</v>
      </c>
      <c r="AC1595" s="14" t="s">
        <v>8</v>
      </c>
      <c r="AD1595" s="14" t="s">
        <v>93</v>
      </c>
      <c r="AE1595" s="14" t="s">
        <v>5</v>
      </c>
      <c r="AF1595" s="14" t="s">
        <v>290</v>
      </c>
      <c r="AG1595" s="14" t="s">
        <v>291</v>
      </c>
      <c r="AH1595" s="14" t="s">
        <v>878</v>
      </c>
      <c r="AI1595">
        <v>44115255</v>
      </c>
      <c r="AJ1595" s="16">
        <v>45439.567986111113</v>
      </c>
      <c r="AK1595">
        <v>2</v>
      </c>
      <c r="AL1595">
        <v>130.25</v>
      </c>
      <c r="AM1595">
        <v>23.45</v>
      </c>
      <c r="AN1595">
        <v>153.69999999999999</v>
      </c>
      <c r="AO1595" s="14" t="e">
        <f>VLOOKUP(PaquetesTramos_estados_1[[#This Row],[tienda_stock]],#REF!,2,0)</f>
        <v>#REF!</v>
      </c>
      <c r="AP1595" s="18"/>
      <c r="AQ1595" s="19">
        <f>IF(PaquetesTramos_estados_1[[#This Row],[estado_paquete]]="Empaquetado","listo",PaquetesTramos_estados_1[[#This Row],[pagado]]+(PaquetesTramos_estados_1[[#This Row],[Lead Time]]-1))</f>
        <v>45438.567986111113</v>
      </c>
      <c r="AR1595" s="16" t="e">
        <f ca="1">IF(PaquetesTramos_estados_1[[#This Row],[estado_paquete]]="empaquetado","listo",TEXT((DAY(TODAY())-DAY(PaquetesTramos_estados_1[[#This Row],[pagado]])),"dd")&amp;" Dias")</f>
        <v>#VALUE!</v>
      </c>
      <c r="AS159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5" s="19" t="str">
        <f t="shared" si="24"/>
        <v>13:37</v>
      </c>
    </row>
    <row r="1596" spans="1:46" x14ac:dyDescent="0.25">
      <c r="A1596" s="14" t="s">
        <v>5011</v>
      </c>
      <c r="B1596" s="14" t="s">
        <v>17</v>
      </c>
      <c r="C1596" s="14" t="s">
        <v>76</v>
      </c>
      <c r="D1596" s="14" t="s">
        <v>77</v>
      </c>
      <c r="E1596" s="14" t="s">
        <v>78</v>
      </c>
      <c r="F1596" s="14" t="s">
        <v>79</v>
      </c>
      <c r="G1596" s="14" t="s">
        <v>35</v>
      </c>
      <c r="H1596" s="14" t="s">
        <v>288</v>
      </c>
      <c r="I1596" s="14" t="s">
        <v>288</v>
      </c>
      <c r="J1596" s="15">
        <v>45444</v>
      </c>
      <c r="K1596" s="14" t="s">
        <v>1789</v>
      </c>
      <c r="L1596" s="16">
        <v>45439.550891203704</v>
      </c>
      <c r="M1596" s="16"/>
      <c r="N1596" s="16"/>
      <c r="O1596" s="14" t="s">
        <v>288</v>
      </c>
      <c r="P1596" s="14" t="s">
        <v>288</v>
      </c>
      <c r="Q1596" s="14" t="s">
        <v>288</v>
      </c>
      <c r="R1596" s="14" t="s">
        <v>288</v>
      </c>
      <c r="S1596" s="14" t="s">
        <v>288</v>
      </c>
      <c r="T1596" s="14" t="s">
        <v>17</v>
      </c>
      <c r="U1596" s="14" t="s">
        <v>75</v>
      </c>
      <c r="V1596" s="14" t="s">
        <v>6</v>
      </c>
      <c r="W1596" s="14" t="s">
        <v>76</v>
      </c>
      <c r="X1596" s="14" t="s">
        <v>77</v>
      </c>
      <c r="Y1596" s="14" t="s">
        <v>78</v>
      </c>
      <c r="Z1596" s="14" t="s">
        <v>79</v>
      </c>
      <c r="AA1596" s="14" t="s">
        <v>56</v>
      </c>
      <c r="AB1596" s="14" t="s">
        <v>1676</v>
      </c>
      <c r="AC1596" s="14" t="s">
        <v>8</v>
      </c>
      <c r="AD1596" s="14" t="s">
        <v>10</v>
      </c>
      <c r="AE1596" s="14" t="s">
        <v>76</v>
      </c>
      <c r="AF1596" s="14" t="s">
        <v>295</v>
      </c>
      <c r="AG1596" s="14" t="s">
        <v>291</v>
      </c>
      <c r="AH1596" s="14" t="s">
        <v>1677</v>
      </c>
      <c r="AI1596">
        <v>45915395</v>
      </c>
      <c r="AJ1596" s="16">
        <v>45439.550891203704</v>
      </c>
      <c r="AK1596">
        <v>2</v>
      </c>
      <c r="AL1596">
        <v>94.7</v>
      </c>
      <c r="AM1596">
        <v>0</v>
      </c>
      <c r="AN1596">
        <v>94.7</v>
      </c>
      <c r="AO1596" s="14" t="e">
        <f>VLOOKUP(PaquetesTramos_estados_1[[#This Row],[tienda_stock]],#REF!,2,0)</f>
        <v>#REF!</v>
      </c>
      <c r="AP1596" s="18"/>
      <c r="AQ1596" s="19">
        <f>IF(PaquetesTramos_estados_1[[#This Row],[estado_paquete]]="Empaquetado","listo",PaquetesTramos_estados_1[[#This Row],[pagado]]+(PaquetesTramos_estados_1[[#This Row],[Lead Time]]-1))</f>
        <v>45438.550891203704</v>
      </c>
      <c r="AR1596" s="16" t="e">
        <f ca="1">IF(PaquetesTramos_estados_1[[#This Row],[estado_paquete]]="empaquetado","listo",TEXT((DAY(TODAY())-DAY(PaquetesTramos_estados_1[[#This Row],[pagado]])),"dd")&amp;" Dias")</f>
        <v>#VALUE!</v>
      </c>
      <c r="AS159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6" s="19" t="str">
        <f t="shared" si="24"/>
        <v>13:13</v>
      </c>
    </row>
    <row r="1597" spans="1:46" x14ac:dyDescent="0.25">
      <c r="A1597" s="14" t="s">
        <v>5012</v>
      </c>
      <c r="B1597" s="14" t="s">
        <v>292</v>
      </c>
      <c r="C1597" s="14" t="s">
        <v>28</v>
      </c>
      <c r="D1597" s="14" t="s">
        <v>29</v>
      </c>
      <c r="E1597" s="14" t="s">
        <v>29</v>
      </c>
      <c r="F1597" s="14" t="s">
        <v>29</v>
      </c>
      <c r="G1597" s="14" t="s">
        <v>35</v>
      </c>
      <c r="H1597" s="14" t="s">
        <v>288</v>
      </c>
      <c r="I1597" s="14" t="s">
        <v>288</v>
      </c>
      <c r="J1597" s="15">
        <v>45443</v>
      </c>
      <c r="K1597" s="14" t="s">
        <v>1724</v>
      </c>
      <c r="L1597" s="16">
        <v>45439.886006944442</v>
      </c>
      <c r="M1597" s="16">
        <v>45439.935393518521</v>
      </c>
      <c r="N1597" s="16"/>
      <c r="O1597" s="14" t="s">
        <v>288</v>
      </c>
      <c r="P1597" s="14" t="s">
        <v>288</v>
      </c>
      <c r="Q1597" s="14" t="s">
        <v>288</v>
      </c>
      <c r="R1597" s="14" t="s">
        <v>288</v>
      </c>
      <c r="S1597" s="14" t="s">
        <v>288</v>
      </c>
      <c r="T1597" s="14" t="s">
        <v>292</v>
      </c>
      <c r="U1597" s="14" t="s">
        <v>24</v>
      </c>
      <c r="V1597" s="14" t="s">
        <v>6</v>
      </c>
      <c r="W1597" s="14" t="s">
        <v>28</v>
      </c>
      <c r="X1597" s="14" t="s">
        <v>29</v>
      </c>
      <c r="Y1597" s="14" t="s">
        <v>29</v>
      </c>
      <c r="Z1597" s="14" t="s">
        <v>29</v>
      </c>
      <c r="AA1597" s="14" t="s">
        <v>7</v>
      </c>
      <c r="AB1597" s="14" t="s">
        <v>1725</v>
      </c>
      <c r="AC1597" s="14" t="s">
        <v>8</v>
      </c>
      <c r="AD1597" s="14" t="s">
        <v>32</v>
      </c>
      <c r="AE1597" s="14" t="s">
        <v>5</v>
      </c>
      <c r="AF1597" s="14" t="s">
        <v>290</v>
      </c>
      <c r="AG1597" s="14" t="s">
        <v>291</v>
      </c>
      <c r="AH1597" s="14" t="s">
        <v>1726</v>
      </c>
      <c r="AI1597">
        <v>72402273</v>
      </c>
      <c r="AJ1597" s="16">
        <v>45439.886006944442</v>
      </c>
      <c r="AK1597">
        <v>1</v>
      </c>
      <c r="AL1597">
        <v>37.96</v>
      </c>
      <c r="AM1597">
        <v>6.84</v>
      </c>
      <c r="AN1597">
        <v>44.8</v>
      </c>
      <c r="AO1597" s="14" t="e">
        <f>VLOOKUP(PaquetesTramos_estados_1[[#This Row],[tienda_stock]],#REF!,2,0)</f>
        <v>#REF!</v>
      </c>
      <c r="AP1597" s="18"/>
      <c r="AQ1597" s="19" t="str">
        <f>IF(PaquetesTramos_estados_1[[#This Row],[estado_paquete]]="Empaquetado","listo",PaquetesTramos_estados_1[[#This Row],[pagado]]+(PaquetesTramos_estados_1[[#This Row],[Lead Time]]-1))</f>
        <v>listo</v>
      </c>
      <c r="AR1597" s="16" t="str">
        <f ca="1">IF(PaquetesTramos_estados_1[[#This Row],[estado_paquete]]="empaquetado","listo",TEXT((DAY(TODAY())-DAY(PaquetesTramos_estados_1[[#This Row],[pagado]])),"dd")&amp;" Dias")</f>
        <v>listo</v>
      </c>
      <c r="AS1597" s="14" t="str">
        <f ca="1">IF(PaquetesTramos_estados_1[[#This Row],[estado_paquete]]="Empaquetado","listo",IF(NOW()&lt;PaquetesTramos_estados_1[[#This Row],[TimeLimite]],"Dentro de Tiempo","Fuera de Tiempo"))</f>
        <v>listo</v>
      </c>
      <c r="AT1597" s="19" t="str">
        <f t="shared" si="24"/>
        <v>21:15</v>
      </c>
    </row>
    <row r="1598" spans="1:46" x14ac:dyDescent="0.25">
      <c r="A1598" s="14" t="s">
        <v>5013</v>
      </c>
      <c r="B1598" s="14" t="s">
        <v>17</v>
      </c>
      <c r="C1598" s="14" t="s">
        <v>294</v>
      </c>
      <c r="D1598" s="14" t="s">
        <v>1</v>
      </c>
      <c r="E1598" s="14" t="s">
        <v>1</v>
      </c>
      <c r="F1598" s="14" t="s">
        <v>13</v>
      </c>
      <c r="G1598" s="14" t="s">
        <v>399</v>
      </c>
      <c r="H1598" s="14" t="s">
        <v>288</v>
      </c>
      <c r="I1598" s="14" t="s">
        <v>288</v>
      </c>
      <c r="J1598" s="15">
        <v>45440</v>
      </c>
      <c r="K1598" s="14" t="s">
        <v>3365</v>
      </c>
      <c r="L1598" s="16">
        <v>45439.623703703706</v>
      </c>
      <c r="M1598" s="16"/>
      <c r="N1598" s="16"/>
      <c r="O1598" s="14" t="s">
        <v>288</v>
      </c>
      <c r="P1598" s="14" t="s">
        <v>288</v>
      </c>
      <c r="Q1598" s="14" t="s">
        <v>288</v>
      </c>
      <c r="R1598" s="14" t="s">
        <v>288</v>
      </c>
      <c r="S1598" s="14" t="s">
        <v>288</v>
      </c>
      <c r="T1598" s="14" t="s">
        <v>17</v>
      </c>
      <c r="U1598" s="14" t="s">
        <v>18</v>
      </c>
      <c r="V1598" s="14" t="s">
        <v>6</v>
      </c>
      <c r="W1598" s="14" t="s">
        <v>294</v>
      </c>
      <c r="X1598" s="14" t="s">
        <v>1</v>
      </c>
      <c r="Y1598" s="14" t="s">
        <v>1</v>
      </c>
      <c r="Z1598" s="14" t="s">
        <v>13</v>
      </c>
      <c r="AA1598" s="14" t="s">
        <v>7</v>
      </c>
      <c r="AB1598" s="14" t="s">
        <v>3366</v>
      </c>
      <c r="AC1598" s="14" t="s">
        <v>8</v>
      </c>
      <c r="AD1598" s="14" t="s">
        <v>32</v>
      </c>
      <c r="AE1598" s="14" t="s">
        <v>5</v>
      </c>
      <c r="AF1598" s="14" t="s">
        <v>290</v>
      </c>
      <c r="AG1598" s="14" t="s">
        <v>291</v>
      </c>
      <c r="AH1598" s="14" t="s">
        <v>3367</v>
      </c>
      <c r="AI1598">
        <v>44163228</v>
      </c>
      <c r="AJ1598" s="16">
        <v>45439.623703703706</v>
      </c>
      <c r="AK1598">
        <v>1</v>
      </c>
      <c r="AL1598">
        <v>92.63</v>
      </c>
      <c r="AM1598">
        <v>16.670000000000002</v>
      </c>
      <c r="AN1598">
        <v>109.3</v>
      </c>
      <c r="AO1598" s="14" t="e">
        <f>VLOOKUP(PaquetesTramos_estados_1[[#This Row],[tienda_stock]],#REF!,2,0)</f>
        <v>#REF!</v>
      </c>
      <c r="AP1598" s="18"/>
      <c r="AQ1598" s="19">
        <f>IF(PaquetesTramos_estados_1[[#This Row],[estado_paquete]]="Empaquetado","listo",PaquetesTramos_estados_1[[#This Row],[pagado]]+(PaquetesTramos_estados_1[[#This Row],[Lead Time]]-1))</f>
        <v>45438.623703703706</v>
      </c>
      <c r="AR1598" s="16" t="e">
        <f ca="1">IF(PaquetesTramos_estados_1[[#This Row],[estado_paquete]]="empaquetado","listo",TEXT((DAY(TODAY())-DAY(PaquetesTramos_estados_1[[#This Row],[pagado]])),"dd")&amp;" Dias")</f>
        <v>#VALUE!</v>
      </c>
      <c r="AS159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8" s="19" t="str">
        <f t="shared" si="24"/>
        <v>14:58</v>
      </c>
    </row>
    <row r="1599" spans="1:46" x14ac:dyDescent="0.25">
      <c r="A1599" s="14" t="s">
        <v>4997</v>
      </c>
      <c r="B1599" s="14" t="s">
        <v>17</v>
      </c>
      <c r="C1599" s="14" t="s">
        <v>36</v>
      </c>
      <c r="D1599" s="14" t="s">
        <v>1</v>
      </c>
      <c r="E1599" s="14" t="s">
        <v>1</v>
      </c>
      <c r="F1599" s="14" t="s">
        <v>37</v>
      </c>
      <c r="G1599" s="14" t="s">
        <v>332</v>
      </c>
      <c r="H1599" s="14" t="s">
        <v>288</v>
      </c>
      <c r="I1599" s="14" t="s">
        <v>288</v>
      </c>
      <c r="J1599" s="15">
        <v>45440</v>
      </c>
      <c r="K1599" s="14" t="s">
        <v>4998</v>
      </c>
      <c r="L1599" s="16">
        <v>45439.865254629629</v>
      </c>
      <c r="M1599" s="16"/>
      <c r="N1599" s="16"/>
      <c r="O1599" s="14" t="s">
        <v>288</v>
      </c>
      <c r="P1599" s="14" t="s">
        <v>288</v>
      </c>
      <c r="Q1599" s="14" t="s">
        <v>288</v>
      </c>
      <c r="R1599" s="14" t="s">
        <v>288</v>
      </c>
      <c r="S1599" s="14" t="s">
        <v>288</v>
      </c>
      <c r="T1599" s="14" t="s">
        <v>17</v>
      </c>
      <c r="U1599" s="14" t="s">
        <v>99</v>
      </c>
      <c r="V1599" s="14" t="s">
        <v>6</v>
      </c>
      <c r="W1599" s="14" t="s">
        <v>36</v>
      </c>
      <c r="X1599" s="14" t="s">
        <v>1</v>
      </c>
      <c r="Y1599" s="14" t="s">
        <v>1</v>
      </c>
      <c r="Z1599" s="14" t="s">
        <v>37</v>
      </c>
      <c r="AA1599" s="14" t="s">
        <v>7</v>
      </c>
      <c r="AB1599" s="14" t="s">
        <v>4999</v>
      </c>
      <c r="AC1599" s="14" t="s">
        <v>8</v>
      </c>
      <c r="AD1599" s="14" t="s">
        <v>88</v>
      </c>
      <c r="AE1599" s="14" t="s">
        <v>5</v>
      </c>
      <c r="AF1599" s="14" t="s">
        <v>290</v>
      </c>
      <c r="AG1599" s="14" t="s">
        <v>291</v>
      </c>
      <c r="AH1599" s="14" t="s">
        <v>874</v>
      </c>
      <c r="AI1599">
        <v>16689580</v>
      </c>
      <c r="AJ1599" s="16">
        <v>45439.865254629629</v>
      </c>
      <c r="AK1599">
        <v>1</v>
      </c>
      <c r="AL1599">
        <v>23.56</v>
      </c>
      <c r="AM1599">
        <v>4.24</v>
      </c>
      <c r="AN1599">
        <v>27.8</v>
      </c>
      <c r="AO1599" s="14" t="e">
        <f>VLOOKUP(PaquetesTramos_estados_1[[#This Row],[tienda_stock]],#REF!,2,0)</f>
        <v>#REF!</v>
      </c>
      <c r="AP1599" s="18"/>
      <c r="AQ1599" s="19">
        <f>IF(PaquetesTramos_estados_1[[#This Row],[estado_paquete]]="Empaquetado","listo",PaquetesTramos_estados_1[[#This Row],[pagado]]+(PaquetesTramos_estados_1[[#This Row],[Lead Time]]-1))</f>
        <v>45438.865254629629</v>
      </c>
      <c r="AR1599" s="16" t="e">
        <f ca="1">IF(PaquetesTramos_estados_1[[#This Row],[estado_paquete]]="empaquetado","listo",TEXT((DAY(TODAY())-DAY(PaquetesTramos_estados_1[[#This Row],[pagado]])),"dd")&amp;" Dias")</f>
        <v>#VALUE!</v>
      </c>
      <c r="AS159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599" s="19" t="str">
        <f t="shared" si="24"/>
        <v>20:45</v>
      </c>
    </row>
    <row r="1600" spans="1:46" x14ac:dyDescent="0.25">
      <c r="A1600" s="14" t="s">
        <v>5000</v>
      </c>
      <c r="B1600" s="14" t="s">
        <v>292</v>
      </c>
      <c r="C1600" s="14" t="s">
        <v>36</v>
      </c>
      <c r="D1600" s="14" t="s">
        <v>1</v>
      </c>
      <c r="E1600" s="14" t="s">
        <v>1</v>
      </c>
      <c r="F1600" s="14" t="s">
        <v>37</v>
      </c>
      <c r="G1600" s="14" t="s">
        <v>332</v>
      </c>
      <c r="H1600" s="14" t="s">
        <v>288</v>
      </c>
      <c r="I1600" s="14" t="s">
        <v>288</v>
      </c>
      <c r="J1600" s="15">
        <v>45441</v>
      </c>
      <c r="K1600" s="14" t="s">
        <v>872</v>
      </c>
      <c r="L1600" s="16">
        <v>45439.565625000003</v>
      </c>
      <c r="M1600" s="16">
        <v>45439.611631944441</v>
      </c>
      <c r="N1600" s="16"/>
      <c r="O1600" s="14" t="s">
        <v>288</v>
      </c>
      <c r="P1600" s="14" t="s">
        <v>288</v>
      </c>
      <c r="Q1600" s="14" t="s">
        <v>288</v>
      </c>
      <c r="R1600" s="14" t="s">
        <v>288</v>
      </c>
      <c r="S1600" s="14" t="s">
        <v>288</v>
      </c>
      <c r="T1600" s="14" t="s">
        <v>292</v>
      </c>
      <c r="U1600" s="14" t="s">
        <v>182</v>
      </c>
      <c r="V1600" s="14" t="s">
        <v>6</v>
      </c>
      <c r="W1600" s="14" t="s">
        <v>36</v>
      </c>
      <c r="X1600" s="14" t="s">
        <v>1</v>
      </c>
      <c r="Y1600" s="14" t="s">
        <v>1</v>
      </c>
      <c r="Z1600" s="14" t="s">
        <v>37</v>
      </c>
      <c r="AA1600" s="14" t="s">
        <v>7</v>
      </c>
      <c r="AB1600" s="14" t="s">
        <v>873</v>
      </c>
      <c r="AC1600" s="14" t="s">
        <v>8</v>
      </c>
      <c r="AD1600" s="14" t="s">
        <v>9</v>
      </c>
      <c r="AE1600" s="14" t="s">
        <v>36</v>
      </c>
      <c r="AF1600" s="14" t="s">
        <v>290</v>
      </c>
      <c r="AG1600" s="14" t="s">
        <v>291</v>
      </c>
      <c r="AH1600" s="14" t="s">
        <v>874</v>
      </c>
      <c r="AI1600">
        <v>16689580</v>
      </c>
      <c r="AJ1600" s="16">
        <v>45439.565625000003</v>
      </c>
      <c r="AK1600">
        <v>1</v>
      </c>
      <c r="AL1600">
        <v>35.42</v>
      </c>
      <c r="AM1600">
        <v>6.38</v>
      </c>
      <c r="AN1600">
        <v>41.8</v>
      </c>
      <c r="AO1600" s="14" t="e">
        <f>VLOOKUP(PaquetesTramos_estados_1[[#This Row],[tienda_stock]],#REF!,2,0)</f>
        <v>#REF!</v>
      </c>
      <c r="AP1600" s="18"/>
      <c r="AQ1600" s="19" t="str">
        <f>IF(PaquetesTramos_estados_1[[#This Row],[estado_paquete]]="Empaquetado","listo",PaquetesTramos_estados_1[[#This Row],[pagado]]+(PaquetesTramos_estados_1[[#This Row],[Lead Time]]-1))</f>
        <v>listo</v>
      </c>
      <c r="AR1600" s="16" t="str">
        <f ca="1">IF(PaquetesTramos_estados_1[[#This Row],[estado_paquete]]="empaquetado","listo",TEXT((DAY(TODAY())-DAY(PaquetesTramos_estados_1[[#This Row],[pagado]])),"dd")&amp;" Dias")</f>
        <v>listo</v>
      </c>
      <c r="AS1600" s="14" t="str">
        <f ca="1">IF(PaquetesTramos_estados_1[[#This Row],[estado_paquete]]="Empaquetado","listo",IF(NOW()&lt;PaquetesTramos_estados_1[[#This Row],[TimeLimite]],"Dentro de Tiempo","Fuera de Tiempo"))</f>
        <v>listo</v>
      </c>
      <c r="AT1600" s="19" t="str">
        <f t="shared" si="24"/>
        <v>13:34</v>
      </c>
    </row>
    <row r="1601" spans="1:46" x14ac:dyDescent="0.25">
      <c r="A1601" s="14" t="s">
        <v>5001</v>
      </c>
      <c r="B1601" s="14" t="s">
        <v>17</v>
      </c>
      <c r="C1601" s="14" t="s">
        <v>36</v>
      </c>
      <c r="D1601" s="14" t="s">
        <v>1</v>
      </c>
      <c r="E1601" s="14" t="s">
        <v>1</v>
      </c>
      <c r="F1601" s="14" t="s">
        <v>37</v>
      </c>
      <c r="G1601" s="14" t="s">
        <v>332</v>
      </c>
      <c r="H1601" s="14" t="s">
        <v>288</v>
      </c>
      <c r="I1601" s="14" t="s">
        <v>288</v>
      </c>
      <c r="J1601" s="15">
        <v>45441</v>
      </c>
      <c r="K1601" s="14" t="s">
        <v>4966</v>
      </c>
      <c r="L1601" s="16">
        <v>45439.513356481482</v>
      </c>
      <c r="M1601" s="16"/>
      <c r="N1601" s="16"/>
      <c r="O1601" s="14" t="s">
        <v>288</v>
      </c>
      <c r="P1601" s="14" t="s">
        <v>288</v>
      </c>
      <c r="Q1601" s="14" t="s">
        <v>288</v>
      </c>
      <c r="R1601" s="14" t="s">
        <v>288</v>
      </c>
      <c r="S1601" s="14" t="s">
        <v>288</v>
      </c>
      <c r="T1601" s="14" t="s">
        <v>17</v>
      </c>
      <c r="U1601" s="14" t="s">
        <v>14</v>
      </c>
      <c r="V1601" s="14" t="s">
        <v>6</v>
      </c>
      <c r="W1601" s="14" t="s">
        <v>36</v>
      </c>
      <c r="X1601" s="14" t="s">
        <v>1</v>
      </c>
      <c r="Y1601" s="14" t="s">
        <v>1</v>
      </c>
      <c r="Z1601" s="14" t="s">
        <v>37</v>
      </c>
      <c r="AA1601" s="14" t="s">
        <v>7</v>
      </c>
      <c r="AB1601" s="14" t="s">
        <v>4967</v>
      </c>
      <c r="AC1601" s="14" t="s">
        <v>8</v>
      </c>
      <c r="AD1601" s="14" t="s">
        <v>9</v>
      </c>
      <c r="AE1601" s="14" t="s">
        <v>36</v>
      </c>
      <c r="AF1601" s="14" t="s">
        <v>290</v>
      </c>
      <c r="AG1601" s="14" t="s">
        <v>291</v>
      </c>
      <c r="AH1601" s="14" t="s">
        <v>4968</v>
      </c>
      <c r="AI1601">
        <v>16023847</v>
      </c>
      <c r="AJ1601" s="16">
        <v>45439.513356481482</v>
      </c>
      <c r="AK1601">
        <v>1</v>
      </c>
      <c r="AL1601">
        <v>35.42</v>
      </c>
      <c r="AM1601">
        <v>6.38</v>
      </c>
      <c r="AN1601">
        <v>41.8</v>
      </c>
      <c r="AO1601" s="14" t="e">
        <f>VLOOKUP(PaquetesTramos_estados_1[[#This Row],[tienda_stock]],#REF!,2,0)</f>
        <v>#REF!</v>
      </c>
      <c r="AP1601" s="18"/>
      <c r="AQ1601" s="19">
        <f>IF(PaquetesTramos_estados_1[[#This Row],[estado_paquete]]="Empaquetado","listo",PaquetesTramos_estados_1[[#This Row],[pagado]]+(PaquetesTramos_estados_1[[#This Row],[Lead Time]]-1))</f>
        <v>45438.513356481482</v>
      </c>
      <c r="AR1601" s="16" t="e">
        <f ca="1">IF(PaquetesTramos_estados_1[[#This Row],[estado_paquete]]="empaquetado","listo",TEXT((DAY(TODAY())-DAY(PaquetesTramos_estados_1[[#This Row],[pagado]])),"dd")&amp;" Dias")</f>
        <v>#VALUE!</v>
      </c>
      <c r="AS160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01" s="19" t="str">
        <f t="shared" si="24"/>
        <v>12:19</v>
      </c>
    </row>
    <row r="1602" spans="1:46" x14ac:dyDescent="0.25">
      <c r="A1602" s="14" t="s">
        <v>5014</v>
      </c>
      <c r="B1602" s="14" t="s">
        <v>292</v>
      </c>
      <c r="C1602" s="14" t="s">
        <v>293</v>
      </c>
      <c r="D1602" s="14" t="s">
        <v>1</v>
      </c>
      <c r="E1602" s="14" t="s">
        <v>1</v>
      </c>
      <c r="F1602" s="14" t="s">
        <v>128</v>
      </c>
      <c r="G1602" s="14" t="s">
        <v>437</v>
      </c>
      <c r="H1602" s="14" t="s">
        <v>288</v>
      </c>
      <c r="I1602" s="14" t="s">
        <v>288</v>
      </c>
      <c r="J1602" s="15">
        <v>45441</v>
      </c>
      <c r="K1602" s="14" t="s">
        <v>4990</v>
      </c>
      <c r="L1602" s="16">
        <v>45439.775717592594</v>
      </c>
      <c r="M1602" s="16">
        <v>45439.783078703702</v>
      </c>
      <c r="N1602" s="16"/>
      <c r="O1602" s="14" t="s">
        <v>288</v>
      </c>
      <c r="P1602" s="14" t="s">
        <v>288</v>
      </c>
      <c r="Q1602" s="14" t="s">
        <v>288</v>
      </c>
      <c r="R1602" s="14" t="s">
        <v>288</v>
      </c>
      <c r="S1602" s="14" t="s">
        <v>288</v>
      </c>
      <c r="T1602" s="14" t="s">
        <v>292</v>
      </c>
      <c r="U1602" s="14" t="s">
        <v>14</v>
      </c>
      <c r="V1602" s="14" t="s">
        <v>6</v>
      </c>
      <c r="W1602" s="14" t="s">
        <v>293</v>
      </c>
      <c r="X1602" s="14" t="s">
        <v>1</v>
      </c>
      <c r="Y1602" s="14" t="s">
        <v>1</v>
      </c>
      <c r="Z1602" s="14" t="s">
        <v>128</v>
      </c>
      <c r="AA1602" s="14" t="s">
        <v>7</v>
      </c>
      <c r="AB1602" s="14" t="s">
        <v>4161</v>
      </c>
      <c r="AC1602" s="14" t="s">
        <v>8</v>
      </c>
      <c r="AD1602" s="14" t="s">
        <v>27</v>
      </c>
      <c r="AE1602" s="14" t="s">
        <v>5</v>
      </c>
      <c r="AF1602" s="14" t="s">
        <v>290</v>
      </c>
      <c r="AG1602" s="14" t="s">
        <v>291</v>
      </c>
      <c r="AH1602" s="14" t="s">
        <v>4162</v>
      </c>
      <c r="AI1602">
        <v>72371893</v>
      </c>
      <c r="AJ1602" s="16">
        <v>45439.775717592594</v>
      </c>
      <c r="AK1602">
        <v>2</v>
      </c>
      <c r="AL1602">
        <v>121.7</v>
      </c>
      <c r="AM1602">
        <v>21.9</v>
      </c>
      <c r="AN1602">
        <v>143.6</v>
      </c>
      <c r="AO1602" s="14" t="e">
        <f>VLOOKUP(PaquetesTramos_estados_1[[#This Row],[tienda_stock]],#REF!,2,0)</f>
        <v>#REF!</v>
      </c>
      <c r="AP1602" s="18"/>
      <c r="AQ1602" s="19" t="str">
        <f>IF(PaquetesTramos_estados_1[[#This Row],[estado_paquete]]="Empaquetado","listo",PaquetesTramos_estados_1[[#This Row],[pagado]]+(PaquetesTramos_estados_1[[#This Row],[Lead Time]]-1))</f>
        <v>listo</v>
      </c>
      <c r="AR1602" s="16" t="str">
        <f ca="1">IF(PaquetesTramos_estados_1[[#This Row],[estado_paquete]]="empaquetado","listo",TEXT((DAY(TODAY())-DAY(PaquetesTramos_estados_1[[#This Row],[pagado]])),"dd")&amp;" Dias")</f>
        <v>listo</v>
      </c>
      <c r="AS1602" s="14" t="str">
        <f ca="1">IF(PaquetesTramos_estados_1[[#This Row],[estado_paquete]]="Empaquetado","listo",IF(NOW()&lt;PaquetesTramos_estados_1[[#This Row],[TimeLimite]],"Dentro de Tiempo","Fuera de Tiempo"))</f>
        <v>listo</v>
      </c>
      <c r="AT1602" s="19" t="str">
        <f t="shared" ref="AT1602:AT1624" si="25">TEXT(L1602,"HH:MM")</f>
        <v>18:37</v>
      </c>
    </row>
    <row r="1603" spans="1:46" x14ac:dyDescent="0.25">
      <c r="A1603" s="14" t="s">
        <v>5015</v>
      </c>
      <c r="B1603" s="14" t="s">
        <v>17</v>
      </c>
      <c r="C1603" s="14" t="s">
        <v>36</v>
      </c>
      <c r="D1603" s="14" t="s">
        <v>1</v>
      </c>
      <c r="E1603" s="14" t="s">
        <v>1</v>
      </c>
      <c r="F1603" s="14" t="s">
        <v>37</v>
      </c>
      <c r="G1603" s="14" t="s">
        <v>332</v>
      </c>
      <c r="H1603" s="14" t="s">
        <v>288</v>
      </c>
      <c r="I1603" s="14" t="s">
        <v>288</v>
      </c>
      <c r="J1603" s="15">
        <v>45441</v>
      </c>
      <c r="K1603" s="14" t="s">
        <v>2380</v>
      </c>
      <c r="L1603" s="16">
        <v>45439.763958333337</v>
      </c>
      <c r="M1603" s="16"/>
      <c r="N1603" s="16"/>
      <c r="O1603" s="14" t="s">
        <v>288</v>
      </c>
      <c r="P1603" s="14" t="s">
        <v>288</v>
      </c>
      <c r="Q1603" s="14" t="s">
        <v>288</v>
      </c>
      <c r="R1603" s="14" t="s">
        <v>288</v>
      </c>
      <c r="S1603" s="14" t="s">
        <v>288</v>
      </c>
      <c r="T1603" s="14" t="s">
        <v>17</v>
      </c>
      <c r="U1603" s="14" t="s">
        <v>11</v>
      </c>
      <c r="V1603" s="14" t="s">
        <v>6</v>
      </c>
      <c r="W1603" s="14" t="s">
        <v>36</v>
      </c>
      <c r="X1603" s="14" t="s">
        <v>1</v>
      </c>
      <c r="Y1603" s="14" t="s">
        <v>1</v>
      </c>
      <c r="Z1603" s="14" t="s">
        <v>37</v>
      </c>
      <c r="AA1603" s="14" t="s">
        <v>7</v>
      </c>
      <c r="AB1603" s="14" t="s">
        <v>2381</v>
      </c>
      <c r="AC1603" s="14" t="s">
        <v>8</v>
      </c>
      <c r="AD1603" s="14" t="s">
        <v>9</v>
      </c>
      <c r="AE1603" s="14" t="s">
        <v>36</v>
      </c>
      <c r="AF1603" s="14" t="s">
        <v>290</v>
      </c>
      <c r="AG1603" s="14" t="s">
        <v>291</v>
      </c>
      <c r="AH1603" s="14" t="s">
        <v>2382</v>
      </c>
      <c r="AI1603">
        <v>10340236</v>
      </c>
      <c r="AJ1603" s="16">
        <v>45439.763958333337</v>
      </c>
      <c r="AK1603">
        <v>1</v>
      </c>
      <c r="AL1603">
        <v>35.42</v>
      </c>
      <c r="AM1603">
        <v>6.38</v>
      </c>
      <c r="AN1603">
        <v>41.8</v>
      </c>
      <c r="AO1603" s="14" t="e">
        <f>VLOOKUP(PaquetesTramos_estados_1[[#This Row],[tienda_stock]],#REF!,2,0)</f>
        <v>#REF!</v>
      </c>
      <c r="AP1603" s="18"/>
      <c r="AQ1603" s="19">
        <f>IF(PaquetesTramos_estados_1[[#This Row],[estado_paquete]]="Empaquetado","listo",PaquetesTramos_estados_1[[#This Row],[pagado]]+(PaquetesTramos_estados_1[[#This Row],[Lead Time]]-1))</f>
        <v>45438.763958333337</v>
      </c>
      <c r="AR1603" s="16" t="e">
        <f ca="1">IF(PaquetesTramos_estados_1[[#This Row],[estado_paquete]]="empaquetado","listo",TEXT((DAY(TODAY())-DAY(PaquetesTramos_estados_1[[#This Row],[pagado]])),"dd")&amp;" Dias")</f>
        <v>#VALUE!</v>
      </c>
      <c r="AS160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03" s="19" t="str">
        <f t="shared" si="25"/>
        <v>18:20</v>
      </c>
    </row>
    <row r="1604" spans="1:46" x14ac:dyDescent="0.25">
      <c r="A1604" s="14" t="s">
        <v>5544</v>
      </c>
      <c r="B1604" s="14" t="s">
        <v>292</v>
      </c>
      <c r="C1604" s="14" t="s">
        <v>67</v>
      </c>
      <c r="D1604" s="14" t="s">
        <v>64</v>
      </c>
      <c r="E1604" s="14" t="s">
        <v>65</v>
      </c>
      <c r="F1604" s="14" t="s">
        <v>66</v>
      </c>
      <c r="G1604" s="14" t="s">
        <v>35</v>
      </c>
      <c r="H1604" s="14" t="s">
        <v>288</v>
      </c>
      <c r="I1604" s="14" t="s">
        <v>288</v>
      </c>
      <c r="J1604" s="15">
        <v>45443</v>
      </c>
      <c r="K1604" s="14" t="s">
        <v>1325</v>
      </c>
      <c r="L1604" s="16">
        <v>45439.496053240742</v>
      </c>
      <c r="M1604" s="16">
        <v>45439.533032407409</v>
      </c>
      <c r="N1604" s="16"/>
      <c r="O1604" s="14" t="s">
        <v>288</v>
      </c>
      <c r="P1604" s="14" t="s">
        <v>288</v>
      </c>
      <c r="Q1604" s="14" t="s">
        <v>288</v>
      </c>
      <c r="R1604" s="14" t="s">
        <v>288</v>
      </c>
      <c r="S1604" s="14" t="s">
        <v>288</v>
      </c>
      <c r="T1604" s="14" t="s">
        <v>292</v>
      </c>
      <c r="U1604" s="14" t="s">
        <v>24</v>
      </c>
      <c r="V1604" s="14" t="s">
        <v>6</v>
      </c>
      <c r="W1604" s="14" t="s">
        <v>67</v>
      </c>
      <c r="X1604" s="14" t="s">
        <v>64</v>
      </c>
      <c r="Y1604" s="14" t="s">
        <v>65</v>
      </c>
      <c r="Z1604" s="14" t="s">
        <v>66</v>
      </c>
      <c r="AA1604" s="14" t="s">
        <v>7</v>
      </c>
      <c r="AB1604" s="14" t="s">
        <v>1326</v>
      </c>
      <c r="AC1604" s="14" t="s">
        <v>8</v>
      </c>
      <c r="AD1604" s="14" t="s">
        <v>10</v>
      </c>
      <c r="AE1604" s="14" t="s">
        <v>67</v>
      </c>
      <c r="AF1604" s="14" t="s">
        <v>290</v>
      </c>
      <c r="AG1604" s="14" t="s">
        <v>291</v>
      </c>
      <c r="AH1604" s="14" t="s">
        <v>1327</v>
      </c>
      <c r="AI1604">
        <v>80206244</v>
      </c>
      <c r="AJ1604" s="16">
        <v>45439.496053240742</v>
      </c>
      <c r="AK1604">
        <v>3</v>
      </c>
      <c r="AL1604">
        <v>261.77999999999997</v>
      </c>
      <c r="AM1604">
        <v>47.12</v>
      </c>
      <c r="AN1604">
        <v>308.89999999999998</v>
      </c>
      <c r="AO1604" s="14" t="e">
        <f>VLOOKUP(PaquetesTramos_estados_1[[#This Row],[tienda_stock]],#REF!,2,0)</f>
        <v>#REF!</v>
      </c>
      <c r="AP1604" s="18"/>
      <c r="AQ1604" s="19" t="str">
        <f>IF(PaquetesTramos_estados_1[[#This Row],[estado_paquete]]="Empaquetado","listo",PaquetesTramos_estados_1[[#This Row],[pagado]]+(PaquetesTramos_estados_1[[#This Row],[Lead Time]]-1))</f>
        <v>listo</v>
      </c>
      <c r="AR1604" s="16" t="str">
        <f ca="1">IF(PaquetesTramos_estados_1[[#This Row],[estado_paquete]]="empaquetado","listo",TEXT((DAY(TODAY())-DAY(PaquetesTramos_estados_1[[#This Row],[pagado]])),"dd")&amp;" Dias")</f>
        <v>listo</v>
      </c>
      <c r="AS1604" s="14" t="str">
        <f ca="1">IF(PaquetesTramos_estados_1[[#This Row],[estado_paquete]]="Empaquetado","listo",IF(NOW()&lt;PaquetesTramos_estados_1[[#This Row],[TimeLimite]],"Dentro de Tiempo","Fuera de Tiempo"))</f>
        <v>listo</v>
      </c>
      <c r="AT1604" s="19" t="str">
        <f t="shared" si="25"/>
        <v>11:54</v>
      </c>
    </row>
    <row r="1605" spans="1:46" x14ac:dyDescent="0.25">
      <c r="A1605" s="14" t="s">
        <v>5016</v>
      </c>
      <c r="B1605" s="14" t="s">
        <v>17</v>
      </c>
      <c r="C1605" s="14" t="s">
        <v>288</v>
      </c>
      <c r="D1605" s="14" t="s">
        <v>1</v>
      </c>
      <c r="E1605" s="14" t="s">
        <v>228</v>
      </c>
      <c r="F1605" s="14" t="s">
        <v>228</v>
      </c>
      <c r="G1605" s="14" t="s">
        <v>30</v>
      </c>
      <c r="H1605" s="14" t="s">
        <v>288</v>
      </c>
      <c r="I1605" s="14" t="s">
        <v>288</v>
      </c>
      <c r="J1605" s="15">
        <v>45442</v>
      </c>
      <c r="K1605" s="14" t="s">
        <v>2331</v>
      </c>
      <c r="L1605" s="16">
        <v>45439.933125000003</v>
      </c>
      <c r="M1605" s="16"/>
      <c r="N1605" s="16"/>
      <c r="O1605" s="14" t="s">
        <v>288</v>
      </c>
      <c r="P1605" s="14" t="s">
        <v>288</v>
      </c>
      <c r="Q1605" s="14" t="s">
        <v>288</v>
      </c>
      <c r="R1605" s="14" t="s">
        <v>288</v>
      </c>
      <c r="S1605" s="14" t="s">
        <v>288</v>
      </c>
      <c r="T1605" s="14" t="s">
        <v>17</v>
      </c>
      <c r="U1605" s="14" t="s">
        <v>18</v>
      </c>
      <c r="V1605" s="14" t="s">
        <v>87</v>
      </c>
      <c r="W1605" s="14" t="s">
        <v>288</v>
      </c>
      <c r="X1605" s="14" t="s">
        <v>288</v>
      </c>
      <c r="Y1605" s="14" t="s">
        <v>288</v>
      </c>
      <c r="Z1605" s="14" t="s">
        <v>288</v>
      </c>
      <c r="AA1605" s="14" t="s">
        <v>56</v>
      </c>
      <c r="AB1605" s="14" t="s">
        <v>2328</v>
      </c>
      <c r="AC1605" s="14" t="s">
        <v>8</v>
      </c>
      <c r="AD1605" s="14" t="s">
        <v>32</v>
      </c>
      <c r="AE1605" s="14" t="s">
        <v>5</v>
      </c>
      <c r="AF1605" s="14" t="s">
        <v>290</v>
      </c>
      <c r="AG1605" s="14" t="s">
        <v>291</v>
      </c>
      <c r="AH1605" s="14" t="s">
        <v>2329</v>
      </c>
      <c r="AI1605">
        <v>40932770</v>
      </c>
      <c r="AJ1605" s="16">
        <v>45439.933125000003</v>
      </c>
      <c r="AK1605">
        <v>2</v>
      </c>
      <c r="AL1605">
        <v>258.98</v>
      </c>
      <c r="AM1605">
        <v>46.62</v>
      </c>
      <c r="AN1605">
        <v>305.60000000000002</v>
      </c>
      <c r="AO1605" s="14" t="e">
        <f>VLOOKUP(PaquetesTramos_estados_1[[#This Row],[tienda_stock]],#REF!,2,0)</f>
        <v>#REF!</v>
      </c>
      <c r="AP1605" s="18"/>
      <c r="AQ1605" s="19">
        <f>IF(PaquetesTramos_estados_1[[#This Row],[estado_paquete]]="Empaquetado","listo",PaquetesTramos_estados_1[[#This Row],[pagado]]+(PaquetesTramos_estados_1[[#This Row],[Lead Time]]-1))</f>
        <v>45438.933125000003</v>
      </c>
      <c r="AR1605" s="16" t="e">
        <f ca="1">IF(PaquetesTramos_estados_1[[#This Row],[estado_paquete]]="empaquetado","listo",TEXT((DAY(TODAY())-DAY(PaquetesTramos_estados_1[[#This Row],[pagado]])),"dd")&amp;" Dias")</f>
        <v>#VALUE!</v>
      </c>
      <c r="AS160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05" s="19" t="str">
        <f t="shared" si="25"/>
        <v>22:23</v>
      </c>
    </row>
    <row r="1606" spans="1:46" x14ac:dyDescent="0.25">
      <c r="A1606" s="14" t="s">
        <v>5017</v>
      </c>
      <c r="B1606" s="14" t="s">
        <v>17</v>
      </c>
      <c r="C1606" s="14" t="s">
        <v>84</v>
      </c>
      <c r="D1606" s="14" t="s">
        <v>81</v>
      </c>
      <c r="E1606" s="14" t="s">
        <v>82</v>
      </c>
      <c r="F1606" s="14" t="s">
        <v>82</v>
      </c>
      <c r="G1606" s="14" t="s">
        <v>35</v>
      </c>
      <c r="H1606" s="14" t="s">
        <v>288</v>
      </c>
      <c r="I1606" s="14" t="s">
        <v>288</v>
      </c>
      <c r="J1606" s="15">
        <v>45443</v>
      </c>
      <c r="K1606" s="14" t="s">
        <v>4735</v>
      </c>
      <c r="L1606" s="16">
        <v>45439.995879629627</v>
      </c>
      <c r="M1606" s="16"/>
      <c r="N1606" s="16"/>
      <c r="O1606" s="14" t="s">
        <v>288</v>
      </c>
      <c r="P1606" s="14" t="s">
        <v>288</v>
      </c>
      <c r="Q1606" s="14" t="s">
        <v>288</v>
      </c>
      <c r="R1606" s="14" t="s">
        <v>288</v>
      </c>
      <c r="S1606" s="14" t="s">
        <v>288</v>
      </c>
      <c r="T1606" s="14" t="s">
        <v>17</v>
      </c>
      <c r="U1606" s="14" t="s">
        <v>18</v>
      </c>
      <c r="V1606" s="14" t="s">
        <v>6</v>
      </c>
      <c r="W1606" s="14" t="s">
        <v>84</v>
      </c>
      <c r="X1606" s="14" t="s">
        <v>81</v>
      </c>
      <c r="Y1606" s="14" t="s">
        <v>82</v>
      </c>
      <c r="Z1606" s="14" t="s">
        <v>82</v>
      </c>
      <c r="AA1606" s="14" t="s">
        <v>7</v>
      </c>
      <c r="AB1606" s="14" t="s">
        <v>4736</v>
      </c>
      <c r="AC1606" s="14" t="s">
        <v>8</v>
      </c>
      <c r="AD1606" s="14" t="s">
        <v>27</v>
      </c>
      <c r="AE1606" s="14" t="s">
        <v>5</v>
      </c>
      <c r="AF1606" s="14" t="s">
        <v>290</v>
      </c>
      <c r="AG1606" s="14" t="s">
        <v>291</v>
      </c>
      <c r="AH1606" s="14" t="s">
        <v>4737</v>
      </c>
      <c r="AI1606">
        <v>72803269</v>
      </c>
      <c r="AJ1606" s="16">
        <v>45439.995879629627</v>
      </c>
      <c r="AK1606">
        <v>1</v>
      </c>
      <c r="AL1606">
        <v>427.03</v>
      </c>
      <c r="AM1606">
        <v>76.87</v>
      </c>
      <c r="AN1606">
        <v>503.9</v>
      </c>
      <c r="AO1606" s="14" t="e">
        <f>VLOOKUP(PaquetesTramos_estados_1[[#This Row],[tienda_stock]],#REF!,2,0)</f>
        <v>#REF!</v>
      </c>
      <c r="AP1606" s="18"/>
      <c r="AQ1606" s="19">
        <f>IF(PaquetesTramos_estados_1[[#This Row],[estado_paquete]]="Empaquetado","listo",PaquetesTramos_estados_1[[#This Row],[pagado]]+(PaquetesTramos_estados_1[[#This Row],[Lead Time]]-1))</f>
        <v>45438.995879629627</v>
      </c>
      <c r="AR1606" s="16" t="e">
        <f ca="1">IF(PaquetesTramos_estados_1[[#This Row],[estado_paquete]]="empaquetado","listo",TEXT((DAY(TODAY())-DAY(PaquetesTramos_estados_1[[#This Row],[pagado]])),"dd")&amp;" Dias")</f>
        <v>#VALUE!</v>
      </c>
      <c r="AS1606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06" s="19" t="str">
        <f t="shared" si="25"/>
        <v>23:54</v>
      </c>
    </row>
    <row r="1607" spans="1:46" x14ac:dyDescent="0.25">
      <c r="A1607" s="14" t="s">
        <v>5023</v>
      </c>
      <c r="B1607" s="14" t="s">
        <v>292</v>
      </c>
      <c r="C1607" s="14" t="s">
        <v>123</v>
      </c>
      <c r="D1607" s="14" t="s">
        <v>105</v>
      </c>
      <c r="E1607" s="14" t="s">
        <v>105</v>
      </c>
      <c r="F1607" s="14" t="s">
        <v>105</v>
      </c>
      <c r="G1607" s="14" t="s">
        <v>35</v>
      </c>
      <c r="H1607" s="14" t="s">
        <v>288</v>
      </c>
      <c r="I1607" s="14" t="s">
        <v>288</v>
      </c>
      <c r="J1607" s="15">
        <v>45444</v>
      </c>
      <c r="K1607" s="14" t="s">
        <v>1781</v>
      </c>
      <c r="L1607" s="16">
        <v>45439.53601851852</v>
      </c>
      <c r="M1607" s="16">
        <v>45439.75409722222</v>
      </c>
      <c r="N1607" s="16"/>
      <c r="O1607" s="14" t="s">
        <v>288</v>
      </c>
      <c r="P1607" s="14" t="s">
        <v>288</v>
      </c>
      <c r="Q1607" s="14" t="s">
        <v>288</v>
      </c>
      <c r="R1607" s="14" t="s">
        <v>288</v>
      </c>
      <c r="S1607" s="14" t="s">
        <v>288</v>
      </c>
      <c r="T1607" s="14" t="s">
        <v>292</v>
      </c>
      <c r="U1607" s="14" t="s">
        <v>21</v>
      </c>
      <c r="V1607" s="14" t="s">
        <v>6</v>
      </c>
      <c r="W1607" s="14" t="s">
        <v>123</v>
      </c>
      <c r="X1607" s="14" t="s">
        <v>105</v>
      </c>
      <c r="Y1607" s="14" t="s">
        <v>105</v>
      </c>
      <c r="Z1607" s="14" t="s">
        <v>105</v>
      </c>
      <c r="AA1607" s="14" t="s">
        <v>7</v>
      </c>
      <c r="AB1607" s="14" t="s">
        <v>1782</v>
      </c>
      <c r="AC1607" s="14" t="s">
        <v>8</v>
      </c>
      <c r="AD1607" s="14" t="s">
        <v>27</v>
      </c>
      <c r="AE1607" s="14" t="s">
        <v>5</v>
      </c>
      <c r="AF1607" s="14" t="s">
        <v>290</v>
      </c>
      <c r="AG1607" s="14" t="s">
        <v>291</v>
      </c>
      <c r="AH1607" s="14" t="s">
        <v>1783</v>
      </c>
      <c r="AI1607">
        <v>40981000</v>
      </c>
      <c r="AJ1607" s="16">
        <v>45439.53601851852</v>
      </c>
      <c r="AK1607">
        <v>1</v>
      </c>
      <c r="AL1607">
        <v>37.96</v>
      </c>
      <c r="AM1607">
        <v>6.84</v>
      </c>
      <c r="AN1607">
        <v>44.8</v>
      </c>
      <c r="AO1607" s="14" t="e">
        <f>VLOOKUP(PaquetesTramos_estados_1[[#This Row],[tienda_stock]],#REF!,2,0)</f>
        <v>#REF!</v>
      </c>
      <c r="AP1607" s="18"/>
      <c r="AQ1607" s="19" t="str">
        <f>IF(PaquetesTramos_estados_1[[#This Row],[estado_paquete]]="Empaquetado","listo",PaquetesTramos_estados_1[[#This Row],[pagado]]+(PaquetesTramos_estados_1[[#This Row],[Lead Time]]-1))</f>
        <v>listo</v>
      </c>
      <c r="AR1607" s="16" t="str">
        <f ca="1">IF(PaquetesTramos_estados_1[[#This Row],[estado_paquete]]="empaquetado","listo",TEXT((DAY(TODAY())-DAY(PaquetesTramos_estados_1[[#This Row],[pagado]])),"dd")&amp;" Dias")</f>
        <v>listo</v>
      </c>
      <c r="AS1607" s="14" t="str">
        <f ca="1">IF(PaquetesTramos_estados_1[[#This Row],[estado_paquete]]="Empaquetado","listo",IF(NOW()&lt;PaquetesTramos_estados_1[[#This Row],[TimeLimite]],"Dentro de Tiempo","Fuera de Tiempo"))</f>
        <v>listo</v>
      </c>
      <c r="AT1607" s="19" t="str">
        <f t="shared" si="25"/>
        <v>12:51</v>
      </c>
    </row>
    <row r="1608" spans="1:46" x14ac:dyDescent="0.25">
      <c r="A1608" s="14" t="s">
        <v>5029</v>
      </c>
      <c r="B1608" s="14" t="s">
        <v>17</v>
      </c>
      <c r="C1608" s="14" t="s">
        <v>288</v>
      </c>
      <c r="D1608" s="14" t="s">
        <v>1</v>
      </c>
      <c r="E1608" s="14" t="s">
        <v>1</v>
      </c>
      <c r="F1608" s="14" t="s">
        <v>94</v>
      </c>
      <c r="G1608" s="14" t="s">
        <v>89</v>
      </c>
      <c r="H1608" s="14" t="s">
        <v>288</v>
      </c>
      <c r="I1608" s="14" t="s">
        <v>288</v>
      </c>
      <c r="J1608" s="15">
        <v>45439</v>
      </c>
      <c r="K1608" s="14" t="s">
        <v>2120</v>
      </c>
      <c r="L1608" s="16">
        <v>45438.789548611108</v>
      </c>
      <c r="M1608" s="16"/>
      <c r="N1608" s="16"/>
      <c r="O1608" s="14" t="s">
        <v>288</v>
      </c>
      <c r="P1608" s="14" t="s">
        <v>288</v>
      </c>
      <c r="Q1608" s="14" t="s">
        <v>288</v>
      </c>
      <c r="R1608" s="14" t="s">
        <v>288</v>
      </c>
      <c r="S1608" s="14" t="s">
        <v>288</v>
      </c>
      <c r="T1608" s="14" t="s">
        <v>17</v>
      </c>
      <c r="U1608" s="14" t="s">
        <v>18</v>
      </c>
      <c r="V1608" s="14" t="s">
        <v>87</v>
      </c>
      <c r="W1608" s="14" t="s">
        <v>288</v>
      </c>
      <c r="X1608" s="14" t="s">
        <v>288</v>
      </c>
      <c r="Y1608" s="14" t="s">
        <v>288</v>
      </c>
      <c r="Z1608" s="14" t="s">
        <v>288</v>
      </c>
      <c r="AA1608" s="14" t="s">
        <v>56</v>
      </c>
      <c r="AB1608" s="14" t="s">
        <v>2117</v>
      </c>
      <c r="AC1608" s="14" t="s">
        <v>8</v>
      </c>
      <c r="AD1608" s="14" t="s">
        <v>27</v>
      </c>
      <c r="AE1608" s="14" t="s">
        <v>5</v>
      </c>
      <c r="AF1608" s="14" t="s">
        <v>290</v>
      </c>
      <c r="AG1608" s="14" t="s">
        <v>291</v>
      </c>
      <c r="AH1608" s="14" t="s">
        <v>2118</v>
      </c>
      <c r="AI1608">
        <v>72205557</v>
      </c>
      <c r="AJ1608" s="16">
        <v>45438.789548611108</v>
      </c>
      <c r="AK1608">
        <v>3</v>
      </c>
      <c r="AL1608">
        <v>131.35</v>
      </c>
      <c r="AM1608">
        <v>23.65</v>
      </c>
      <c r="AN1608">
        <v>155</v>
      </c>
      <c r="AO1608" s="14" t="e">
        <f>VLOOKUP(PaquetesTramos_estados_1[[#This Row],[tienda_stock]],#REF!,2,0)</f>
        <v>#REF!</v>
      </c>
      <c r="AP1608" s="18"/>
      <c r="AQ1608" s="19">
        <f>IF(PaquetesTramos_estados_1[[#This Row],[estado_paquete]]="Empaquetado","listo",PaquetesTramos_estados_1[[#This Row],[pagado]]+(PaquetesTramos_estados_1[[#This Row],[Lead Time]]-1))</f>
        <v>45437.789548611108</v>
      </c>
      <c r="AR1608" s="16" t="e">
        <f ca="1">IF(PaquetesTramos_estados_1[[#This Row],[estado_paquete]]="empaquetado","listo",TEXT((DAY(TODAY())-DAY(PaquetesTramos_estados_1[[#This Row],[pagado]])),"dd")&amp;" Dias")</f>
        <v>#VALUE!</v>
      </c>
      <c r="AS160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08" s="19" t="str">
        <f t="shared" si="25"/>
        <v>18:56</v>
      </c>
    </row>
    <row r="1609" spans="1:46" x14ac:dyDescent="0.25">
      <c r="A1609" s="14" t="s">
        <v>5030</v>
      </c>
      <c r="B1609" s="14" t="s">
        <v>292</v>
      </c>
      <c r="C1609" s="14" t="s">
        <v>968</v>
      </c>
      <c r="D1609" s="14" t="s">
        <v>1</v>
      </c>
      <c r="E1609" s="14" t="s">
        <v>171</v>
      </c>
      <c r="F1609" s="14" t="s">
        <v>171</v>
      </c>
      <c r="G1609" s="14" t="s">
        <v>35</v>
      </c>
      <c r="H1609" s="14" t="s">
        <v>288</v>
      </c>
      <c r="I1609" s="14" t="s">
        <v>288</v>
      </c>
      <c r="J1609" s="15">
        <v>45443</v>
      </c>
      <c r="K1609" s="14" t="s">
        <v>4664</v>
      </c>
      <c r="L1609" s="16">
        <v>45439.731053240743</v>
      </c>
      <c r="M1609" s="16">
        <v>45439.75271990741</v>
      </c>
      <c r="N1609" s="16"/>
      <c r="O1609" s="14" t="s">
        <v>288</v>
      </c>
      <c r="P1609" s="14" t="s">
        <v>288</v>
      </c>
      <c r="Q1609" s="14" t="s">
        <v>288</v>
      </c>
      <c r="R1609" s="14" t="s">
        <v>288</v>
      </c>
      <c r="S1609" s="14" t="s">
        <v>288</v>
      </c>
      <c r="T1609" s="14" t="s">
        <v>292</v>
      </c>
      <c r="U1609" s="14" t="s">
        <v>24</v>
      </c>
      <c r="V1609" s="14" t="s">
        <v>6</v>
      </c>
      <c r="W1609" s="14" t="s">
        <v>968</v>
      </c>
      <c r="X1609" s="14" t="s">
        <v>1</v>
      </c>
      <c r="Y1609" s="14" t="s">
        <v>171</v>
      </c>
      <c r="Z1609" s="14" t="s">
        <v>171</v>
      </c>
      <c r="AA1609" s="14" t="s">
        <v>7</v>
      </c>
      <c r="AB1609" s="14" t="s">
        <v>4665</v>
      </c>
      <c r="AC1609" s="14" t="s">
        <v>8</v>
      </c>
      <c r="AD1609" s="14" t="s">
        <v>10</v>
      </c>
      <c r="AE1609" s="14" t="s">
        <v>968</v>
      </c>
      <c r="AF1609" s="14" t="s">
        <v>290</v>
      </c>
      <c r="AG1609" s="14" t="s">
        <v>291</v>
      </c>
      <c r="AH1609" s="14" t="s">
        <v>4666</v>
      </c>
      <c r="AI1609">
        <v>42232081</v>
      </c>
      <c r="AJ1609" s="16">
        <v>45439.731053240743</v>
      </c>
      <c r="AK1609">
        <v>1</v>
      </c>
      <c r="AL1609">
        <v>37.96</v>
      </c>
      <c r="AM1609">
        <v>6.84</v>
      </c>
      <c r="AN1609">
        <v>44.8</v>
      </c>
      <c r="AO1609" s="14" t="e">
        <f>VLOOKUP(PaquetesTramos_estados_1[[#This Row],[tienda_stock]],#REF!,2,0)</f>
        <v>#REF!</v>
      </c>
      <c r="AP1609" s="18"/>
      <c r="AQ1609" s="19" t="str">
        <f>IF(PaquetesTramos_estados_1[[#This Row],[estado_paquete]]="Empaquetado","listo",PaquetesTramos_estados_1[[#This Row],[pagado]]+(PaquetesTramos_estados_1[[#This Row],[Lead Time]]-1))</f>
        <v>listo</v>
      </c>
      <c r="AR1609" s="16" t="str">
        <f ca="1">IF(PaquetesTramos_estados_1[[#This Row],[estado_paquete]]="empaquetado","listo",TEXT((DAY(TODAY())-DAY(PaquetesTramos_estados_1[[#This Row],[pagado]])),"dd")&amp;" Dias")</f>
        <v>listo</v>
      </c>
      <c r="AS1609" s="14" t="str">
        <f ca="1">IF(PaquetesTramos_estados_1[[#This Row],[estado_paquete]]="Empaquetado","listo",IF(NOW()&lt;PaquetesTramos_estados_1[[#This Row],[TimeLimite]],"Dentro de Tiempo","Fuera de Tiempo"))</f>
        <v>listo</v>
      </c>
      <c r="AT1609" s="19" t="str">
        <f t="shared" si="25"/>
        <v>17:32</v>
      </c>
    </row>
    <row r="1610" spans="1:46" x14ac:dyDescent="0.25">
      <c r="A1610" s="14" t="s">
        <v>5564</v>
      </c>
      <c r="B1610" s="14" t="s">
        <v>292</v>
      </c>
      <c r="C1610" s="14" t="s">
        <v>154</v>
      </c>
      <c r="D1610" s="14" t="s">
        <v>91</v>
      </c>
      <c r="E1610" s="14" t="s">
        <v>91</v>
      </c>
      <c r="F1610" s="14" t="s">
        <v>91</v>
      </c>
      <c r="G1610" s="14" t="s">
        <v>35</v>
      </c>
      <c r="H1610" s="14" t="s">
        <v>288</v>
      </c>
      <c r="I1610" s="14" t="s">
        <v>288</v>
      </c>
      <c r="J1610" s="15">
        <v>45444</v>
      </c>
      <c r="K1610" s="14" t="s">
        <v>1473</v>
      </c>
      <c r="L1610" s="16">
        <v>45439.615671296298</v>
      </c>
      <c r="M1610" s="16">
        <v>45439.913460648146</v>
      </c>
      <c r="N1610" s="16"/>
      <c r="O1610" s="14" t="s">
        <v>288</v>
      </c>
      <c r="P1610" s="14" t="s">
        <v>288</v>
      </c>
      <c r="Q1610" s="14" t="s">
        <v>288</v>
      </c>
      <c r="R1610" s="14" t="s">
        <v>288</v>
      </c>
      <c r="S1610" s="14" t="s">
        <v>288</v>
      </c>
      <c r="T1610" s="14" t="s">
        <v>292</v>
      </c>
      <c r="U1610" s="14" t="s">
        <v>86</v>
      </c>
      <c r="V1610" s="14" t="s">
        <v>6</v>
      </c>
      <c r="W1610" s="14" t="s">
        <v>154</v>
      </c>
      <c r="X1610" s="14" t="s">
        <v>91</v>
      </c>
      <c r="Y1610" s="14" t="s">
        <v>91</v>
      </c>
      <c r="Z1610" s="14" t="s">
        <v>91</v>
      </c>
      <c r="AA1610" s="14" t="s">
        <v>7</v>
      </c>
      <c r="AB1610" s="14" t="s">
        <v>1474</v>
      </c>
      <c r="AC1610" s="14" t="s">
        <v>8</v>
      </c>
      <c r="AD1610" s="14" t="s">
        <v>10</v>
      </c>
      <c r="AE1610" s="14" t="s">
        <v>5</v>
      </c>
      <c r="AF1610" s="14" t="s">
        <v>290</v>
      </c>
      <c r="AG1610" s="14" t="s">
        <v>291</v>
      </c>
      <c r="AH1610" s="14" t="s">
        <v>579</v>
      </c>
      <c r="AI1610">
        <v>29675213</v>
      </c>
      <c r="AJ1610" s="16">
        <v>45439.615671296298</v>
      </c>
      <c r="AK1610">
        <v>1</v>
      </c>
      <c r="AL1610">
        <v>35.08</v>
      </c>
      <c r="AM1610">
        <v>6.32</v>
      </c>
      <c r="AN1610">
        <v>41.4</v>
      </c>
      <c r="AO1610" s="14" t="e">
        <f>VLOOKUP(PaquetesTramos_estados_1[[#This Row],[tienda_stock]],#REF!,2,0)</f>
        <v>#REF!</v>
      </c>
      <c r="AP1610" s="18"/>
      <c r="AQ1610" s="19" t="str">
        <f>IF(PaquetesTramos_estados_1[[#This Row],[estado_paquete]]="Empaquetado","listo",PaquetesTramos_estados_1[[#This Row],[pagado]]+(PaquetesTramos_estados_1[[#This Row],[Lead Time]]-1))</f>
        <v>listo</v>
      </c>
      <c r="AR1610" s="16" t="str">
        <f ca="1">IF(PaquetesTramos_estados_1[[#This Row],[estado_paquete]]="empaquetado","listo",TEXT((DAY(TODAY())-DAY(PaquetesTramos_estados_1[[#This Row],[pagado]])),"dd")&amp;" Dias")</f>
        <v>listo</v>
      </c>
      <c r="AS1610" s="14" t="str">
        <f ca="1">IF(PaquetesTramos_estados_1[[#This Row],[estado_paquete]]="Empaquetado","listo",IF(NOW()&lt;PaquetesTramos_estados_1[[#This Row],[TimeLimite]],"Dentro de Tiempo","Fuera de Tiempo"))</f>
        <v>listo</v>
      </c>
      <c r="AT1610" s="19" t="str">
        <f t="shared" si="25"/>
        <v>14:46</v>
      </c>
    </row>
    <row r="1611" spans="1:46" x14ac:dyDescent="0.25">
      <c r="A1611" s="14" t="s">
        <v>5565</v>
      </c>
      <c r="B1611" s="14" t="s">
        <v>17</v>
      </c>
      <c r="C1611" s="14" t="s">
        <v>42</v>
      </c>
      <c r="D1611" s="14" t="s">
        <v>29</v>
      </c>
      <c r="E1611" s="14" t="s">
        <v>29</v>
      </c>
      <c r="F1611" s="14" t="s">
        <v>29</v>
      </c>
      <c r="G1611" s="14" t="s">
        <v>35</v>
      </c>
      <c r="H1611" s="14" t="s">
        <v>288</v>
      </c>
      <c r="I1611" s="14" t="s">
        <v>288</v>
      </c>
      <c r="J1611" s="15">
        <v>45443</v>
      </c>
      <c r="K1611" s="14" t="s">
        <v>4532</v>
      </c>
      <c r="L1611" s="16">
        <v>45439.047233796293</v>
      </c>
      <c r="M1611" s="16"/>
      <c r="N1611" s="16"/>
      <c r="O1611" s="14" t="s">
        <v>288</v>
      </c>
      <c r="P1611" s="14" t="s">
        <v>288</v>
      </c>
      <c r="Q1611" s="14" t="s">
        <v>288</v>
      </c>
      <c r="R1611" s="14" t="s">
        <v>288</v>
      </c>
      <c r="S1611" s="14" t="s">
        <v>288</v>
      </c>
      <c r="T1611" s="14" t="s">
        <v>17</v>
      </c>
      <c r="U1611" s="14" t="s">
        <v>18</v>
      </c>
      <c r="V1611" s="14" t="s">
        <v>6</v>
      </c>
      <c r="W1611" s="14" t="s">
        <v>42</v>
      </c>
      <c r="X1611" s="14" t="s">
        <v>29</v>
      </c>
      <c r="Y1611" s="14" t="s">
        <v>29</v>
      </c>
      <c r="Z1611" s="14" t="s">
        <v>29</v>
      </c>
      <c r="AA1611" s="14" t="s">
        <v>7</v>
      </c>
      <c r="AB1611" s="14" t="s">
        <v>4533</v>
      </c>
      <c r="AC1611" s="14" t="s">
        <v>8</v>
      </c>
      <c r="AD1611" s="14" t="s">
        <v>88</v>
      </c>
      <c r="AE1611" s="14" t="s">
        <v>5</v>
      </c>
      <c r="AF1611" s="14" t="s">
        <v>290</v>
      </c>
      <c r="AG1611" s="14" t="s">
        <v>291</v>
      </c>
      <c r="AH1611" s="14" t="s">
        <v>4534</v>
      </c>
      <c r="AI1611">
        <v>75091372</v>
      </c>
      <c r="AJ1611" s="16">
        <v>45439.047233796293</v>
      </c>
      <c r="AK1611">
        <v>1</v>
      </c>
      <c r="AL1611">
        <v>145.93</v>
      </c>
      <c r="AM1611">
        <v>26.27</v>
      </c>
      <c r="AN1611">
        <v>172.2</v>
      </c>
      <c r="AO1611" s="14" t="e">
        <f>VLOOKUP(PaquetesTramos_estados_1[[#This Row],[tienda_stock]],#REF!,2,0)</f>
        <v>#REF!</v>
      </c>
      <c r="AP1611" s="18"/>
      <c r="AQ1611" s="19">
        <f>IF(PaquetesTramos_estados_1[[#This Row],[estado_paquete]]="Empaquetado","listo",PaquetesTramos_estados_1[[#This Row],[pagado]]+(PaquetesTramos_estados_1[[#This Row],[Lead Time]]-1))</f>
        <v>45438.047233796293</v>
      </c>
      <c r="AR1611" s="16" t="e">
        <f ca="1">IF(PaquetesTramos_estados_1[[#This Row],[estado_paquete]]="empaquetado","listo",TEXT((DAY(TODAY())-DAY(PaquetesTramos_estados_1[[#This Row],[pagado]])),"dd")&amp;" Dias")</f>
        <v>#VALUE!</v>
      </c>
      <c r="AS1611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11" s="19" t="str">
        <f t="shared" si="25"/>
        <v>01:08</v>
      </c>
    </row>
    <row r="1612" spans="1:46" x14ac:dyDescent="0.25">
      <c r="A1612" s="14" t="s">
        <v>5031</v>
      </c>
      <c r="B1612" s="14" t="s">
        <v>17</v>
      </c>
      <c r="C1612" s="14" t="s">
        <v>161</v>
      </c>
      <c r="D1612" s="14" t="s">
        <v>1</v>
      </c>
      <c r="E1612" s="14" t="s">
        <v>1</v>
      </c>
      <c r="F1612" s="14" t="s">
        <v>1</v>
      </c>
      <c r="G1612" s="14" t="s">
        <v>332</v>
      </c>
      <c r="H1612" s="14" t="s">
        <v>288</v>
      </c>
      <c r="I1612" s="14" t="s">
        <v>288</v>
      </c>
      <c r="J1612" s="15">
        <v>45440</v>
      </c>
      <c r="K1612" s="14" t="s">
        <v>1276</v>
      </c>
      <c r="L1612" s="16">
        <v>45439.911863425928</v>
      </c>
      <c r="M1612" s="16"/>
      <c r="N1612" s="16"/>
      <c r="O1612" s="14" t="s">
        <v>288</v>
      </c>
      <c r="P1612" s="14" t="s">
        <v>288</v>
      </c>
      <c r="Q1612" s="14" t="s">
        <v>288</v>
      </c>
      <c r="R1612" s="14" t="s">
        <v>288</v>
      </c>
      <c r="S1612" s="14" t="s">
        <v>288</v>
      </c>
      <c r="T1612" s="14" t="s">
        <v>17</v>
      </c>
      <c r="U1612" s="14" t="s">
        <v>18</v>
      </c>
      <c r="V1612" s="14" t="s">
        <v>6</v>
      </c>
      <c r="W1612" s="14" t="s">
        <v>161</v>
      </c>
      <c r="X1612" s="14" t="s">
        <v>1</v>
      </c>
      <c r="Y1612" s="14" t="s">
        <v>1</v>
      </c>
      <c r="Z1612" s="14" t="s">
        <v>1</v>
      </c>
      <c r="AA1612" s="14" t="s">
        <v>56</v>
      </c>
      <c r="AB1612" s="14" t="s">
        <v>1277</v>
      </c>
      <c r="AC1612" s="14" t="s">
        <v>8</v>
      </c>
      <c r="AD1612" s="14" t="s">
        <v>32</v>
      </c>
      <c r="AE1612" s="14" t="s">
        <v>5</v>
      </c>
      <c r="AF1612" s="14" t="s">
        <v>290</v>
      </c>
      <c r="AG1612" s="14" t="s">
        <v>291</v>
      </c>
      <c r="AH1612" s="14" t="s">
        <v>1278</v>
      </c>
      <c r="AI1612">
        <v>47691595</v>
      </c>
      <c r="AJ1612" s="16">
        <v>45439.911863425928</v>
      </c>
      <c r="AK1612">
        <v>2</v>
      </c>
      <c r="AL1612">
        <v>161.19</v>
      </c>
      <c r="AM1612">
        <v>29.01</v>
      </c>
      <c r="AN1612">
        <v>190.2</v>
      </c>
      <c r="AO1612" s="14" t="e">
        <f>VLOOKUP(PaquetesTramos_estados_1[[#This Row],[tienda_stock]],#REF!,2,0)</f>
        <v>#REF!</v>
      </c>
      <c r="AP1612" s="18"/>
      <c r="AQ1612" s="19">
        <f>IF(PaquetesTramos_estados_1[[#This Row],[estado_paquete]]="Empaquetado","listo",PaquetesTramos_estados_1[[#This Row],[pagado]]+(PaquetesTramos_estados_1[[#This Row],[Lead Time]]-1))</f>
        <v>45438.911863425928</v>
      </c>
      <c r="AR1612" s="16" t="e">
        <f ca="1">IF(PaquetesTramos_estados_1[[#This Row],[estado_paquete]]="empaquetado","listo",TEXT((DAY(TODAY())-DAY(PaquetesTramos_estados_1[[#This Row],[pagado]])),"dd")&amp;" Dias")</f>
        <v>#VALUE!</v>
      </c>
      <c r="AS161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12" s="19" t="str">
        <f t="shared" si="25"/>
        <v>21:53</v>
      </c>
    </row>
    <row r="1613" spans="1:46" x14ac:dyDescent="0.25">
      <c r="A1613" s="14" t="s">
        <v>5566</v>
      </c>
      <c r="B1613" s="14" t="s">
        <v>17</v>
      </c>
      <c r="C1613" s="14" t="s">
        <v>36</v>
      </c>
      <c r="D1613" s="14" t="s">
        <v>1</v>
      </c>
      <c r="E1613" s="14" t="s">
        <v>1</v>
      </c>
      <c r="F1613" s="14" t="s">
        <v>37</v>
      </c>
      <c r="G1613" s="14" t="s">
        <v>332</v>
      </c>
      <c r="H1613" s="14" t="s">
        <v>288</v>
      </c>
      <c r="I1613" s="14" t="s">
        <v>288</v>
      </c>
      <c r="J1613" s="15">
        <v>45440</v>
      </c>
      <c r="K1613" s="14" t="s">
        <v>4536</v>
      </c>
      <c r="L1613" s="16">
        <v>45439.392002314817</v>
      </c>
      <c r="M1613" s="16"/>
      <c r="N1613" s="16"/>
      <c r="O1613" s="14" t="s">
        <v>288</v>
      </c>
      <c r="P1613" s="14" t="s">
        <v>288</v>
      </c>
      <c r="Q1613" s="14" t="s">
        <v>288</v>
      </c>
      <c r="R1613" s="14" t="s">
        <v>288</v>
      </c>
      <c r="S1613" s="14" t="s">
        <v>288</v>
      </c>
      <c r="T1613" s="14" t="s">
        <v>17</v>
      </c>
      <c r="U1613" s="14" t="s">
        <v>18</v>
      </c>
      <c r="V1613" s="14" t="s">
        <v>6</v>
      </c>
      <c r="W1613" s="14" t="s">
        <v>36</v>
      </c>
      <c r="X1613" s="14" t="s">
        <v>1</v>
      </c>
      <c r="Y1613" s="14" t="s">
        <v>1</v>
      </c>
      <c r="Z1613" s="14" t="s">
        <v>37</v>
      </c>
      <c r="AA1613" s="14" t="s">
        <v>7</v>
      </c>
      <c r="AB1613" s="14" t="s">
        <v>4537</v>
      </c>
      <c r="AC1613" s="14" t="s">
        <v>8</v>
      </c>
      <c r="AD1613" s="14" t="s">
        <v>27</v>
      </c>
      <c r="AE1613" s="14" t="s">
        <v>5</v>
      </c>
      <c r="AF1613" s="14" t="s">
        <v>290</v>
      </c>
      <c r="AG1613" s="14" t="s">
        <v>291</v>
      </c>
      <c r="AH1613" s="14" t="s">
        <v>4538</v>
      </c>
      <c r="AI1613">
        <v>46399254</v>
      </c>
      <c r="AJ1613" s="16">
        <v>45439.392002314817</v>
      </c>
      <c r="AK1613">
        <v>1</v>
      </c>
      <c r="AL1613">
        <v>168.9</v>
      </c>
      <c r="AM1613">
        <v>30.4</v>
      </c>
      <c r="AN1613">
        <v>199.3</v>
      </c>
      <c r="AO1613" s="14" t="e">
        <f>VLOOKUP(PaquetesTramos_estados_1[[#This Row],[tienda_stock]],#REF!,2,0)</f>
        <v>#REF!</v>
      </c>
      <c r="AP1613" s="18"/>
      <c r="AQ1613" s="19">
        <f>IF(PaquetesTramos_estados_1[[#This Row],[estado_paquete]]="Empaquetado","listo",PaquetesTramos_estados_1[[#This Row],[pagado]]+(PaquetesTramos_estados_1[[#This Row],[Lead Time]]-1))</f>
        <v>45438.392002314817</v>
      </c>
      <c r="AR1613" s="16" t="e">
        <f ca="1">IF(PaquetesTramos_estados_1[[#This Row],[estado_paquete]]="empaquetado","listo",TEXT((DAY(TODAY())-DAY(PaquetesTramos_estados_1[[#This Row],[pagado]])),"dd")&amp;" Dias")</f>
        <v>#VALUE!</v>
      </c>
      <c r="AS161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13" s="19" t="str">
        <f t="shared" si="25"/>
        <v>09:24</v>
      </c>
    </row>
    <row r="1614" spans="1:46" x14ac:dyDescent="0.25">
      <c r="A1614" s="14" t="s">
        <v>5571</v>
      </c>
      <c r="B1614" s="14" t="s">
        <v>292</v>
      </c>
      <c r="C1614" s="14" t="s">
        <v>151</v>
      </c>
      <c r="D1614" s="14" t="s">
        <v>81</v>
      </c>
      <c r="E1614" s="14" t="s">
        <v>82</v>
      </c>
      <c r="F1614" s="14" t="s">
        <v>82</v>
      </c>
      <c r="G1614" s="14" t="s">
        <v>35</v>
      </c>
      <c r="H1614" s="14" t="s">
        <v>288</v>
      </c>
      <c r="I1614" s="14" t="s">
        <v>288</v>
      </c>
      <c r="J1614" s="15">
        <v>45444</v>
      </c>
      <c r="K1614" s="14" t="s">
        <v>696</v>
      </c>
      <c r="L1614" s="16">
        <v>45439.721319444441</v>
      </c>
      <c r="M1614" s="16">
        <v>45439.780833333331</v>
      </c>
      <c r="N1614" s="16"/>
      <c r="O1614" s="14" t="s">
        <v>288</v>
      </c>
      <c r="P1614" s="14" t="s">
        <v>288</v>
      </c>
      <c r="Q1614" s="14" t="s">
        <v>288</v>
      </c>
      <c r="R1614" s="14" t="s">
        <v>288</v>
      </c>
      <c r="S1614" s="14" t="s">
        <v>288</v>
      </c>
      <c r="T1614" s="14" t="s">
        <v>292</v>
      </c>
      <c r="U1614" s="14" t="s">
        <v>38</v>
      </c>
      <c r="V1614" s="14" t="s">
        <v>6</v>
      </c>
      <c r="W1614" s="14" t="s">
        <v>151</v>
      </c>
      <c r="X1614" s="14" t="s">
        <v>81</v>
      </c>
      <c r="Y1614" s="14" t="s">
        <v>82</v>
      </c>
      <c r="Z1614" s="14" t="s">
        <v>82</v>
      </c>
      <c r="AA1614" s="14" t="s">
        <v>7</v>
      </c>
      <c r="AB1614" s="14" t="s">
        <v>697</v>
      </c>
      <c r="AC1614" s="14" t="s">
        <v>8</v>
      </c>
      <c r="AD1614" s="14" t="s">
        <v>9</v>
      </c>
      <c r="AE1614" s="14" t="s">
        <v>151</v>
      </c>
      <c r="AF1614" s="14" t="s">
        <v>290</v>
      </c>
      <c r="AG1614" s="14" t="s">
        <v>291</v>
      </c>
      <c r="AH1614" s="14" t="s">
        <v>698</v>
      </c>
      <c r="AI1614">
        <v>42779676</v>
      </c>
      <c r="AJ1614" s="16">
        <v>45439.721319444441</v>
      </c>
      <c r="AK1614">
        <v>2</v>
      </c>
      <c r="AL1614">
        <v>75.92</v>
      </c>
      <c r="AM1614">
        <v>13.68</v>
      </c>
      <c r="AN1614">
        <v>89.6</v>
      </c>
      <c r="AO1614" s="14" t="e">
        <f>VLOOKUP(PaquetesTramos_estados_1[[#This Row],[tienda_stock]],#REF!,2,0)</f>
        <v>#REF!</v>
      </c>
      <c r="AP1614" s="18"/>
      <c r="AQ1614" s="19" t="str">
        <f>IF(PaquetesTramos_estados_1[[#This Row],[estado_paquete]]="Empaquetado","listo",PaquetesTramos_estados_1[[#This Row],[pagado]]+(PaquetesTramos_estados_1[[#This Row],[Lead Time]]-1))</f>
        <v>listo</v>
      </c>
      <c r="AR1614" s="16" t="str">
        <f ca="1">IF(PaquetesTramos_estados_1[[#This Row],[estado_paquete]]="empaquetado","listo",TEXT((DAY(TODAY())-DAY(PaquetesTramos_estados_1[[#This Row],[pagado]])),"dd")&amp;" Dias")</f>
        <v>listo</v>
      </c>
      <c r="AS1614" s="14" t="str">
        <f ca="1">IF(PaquetesTramos_estados_1[[#This Row],[estado_paquete]]="Empaquetado","listo",IF(NOW()&lt;PaquetesTramos_estados_1[[#This Row],[TimeLimite]],"Dentro de Tiempo","Fuera de Tiempo"))</f>
        <v>listo</v>
      </c>
      <c r="AT1614" s="19" t="str">
        <f t="shared" si="25"/>
        <v>17:18</v>
      </c>
    </row>
    <row r="1615" spans="1:46" x14ac:dyDescent="0.25">
      <c r="A1615" s="14" t="s">
        <v>5573</v>
      </c>
      <c r="B1615" s="14" t="s">
        <v>17</v>
      </c>
      <c r="C1615" s="14" t="s">
        <v>86</v>
      </c>
      <c r="D1615" s="14" t="s">
        <v>1</v>
      </c>
      <c r="E1615" s="14" t="s">
        <v>1</v>
      </c>
      <c r="F1615" s="14" t="s">
        <v>106</v>
      </c>
      <c r="G1615" s="14" t="s">
        <v>332</v>
      </c>
      <c r="H1615" s="14" t="s">
        <v>288</v>
      </c>
      <c r="I1615" s="14" t="s">
        <v>288</v>
      </c>
      <c r="J1615" s="15">
        <v>45441</v>
      </c>
      <c r="K1615" s="14" t="s">
        <v>1632</v>
      </c>
      <c r="L1615" s="16">
        <v>45439.821585648147</v>
      </c>
      <c r="M1615" s="16"/>
      <c r="N1615" s="16"/>
      <c r="O1615" s="14" t="s">
        <v>288</v>
      </c>
      <c r="P1615" s="14" t="s">
        <v>288</v>
      </c>
      <c r="Q1615" s="14" t="s">
        <v>288</v>
      </c>
      <c r="R1615" s="14" t="s">
        <v>288</v>
      </c>
      <c r="S1615" s="14" t="s">
        <v>288</v>
      </c>
      <c r="T1615" s="14" t="s">
        <v>17</v>
      </c>
      <c r="U1615" s="14" t="s">
        <v>21</v>
      </c>
      <c r="V1615" s="14" t="s">
        <v>6</v>
      </c>
      <c r="W1615" s="14" t="s">
        <v>86</v>
      </c>
      <c r="X1615" s="14" t="s">
        <v>1</v>
      </c>
      <c r="Y1615" s="14" t="s">
        <v>1</v>
      </c>
      <c r="Z1615" s="14" t="s">
        <v>106</v>
      </c>
      <c r="AA1615" s="14" t="s">
        <v>7</v>
      </c>
      <c r="AB1615" s="14" t="s">
        <v>1633</v>
      </c>
      <c r="AC1615" s="14" t="s">
        <v>8</v>
      </c>
      <c r="AD1615" s="14" t="s">
        <v>32</v>
      </c>
      <c r="AE1615" s="14" t="s">
        <v>5</v>
      </c>
      <c r="AF1615" s="14" t="s">
        <v>290</v>
      </c>
      <c r="AG1615" s="14" t="s">
        <v>291</v>
      </c>
      <c r="AH1615" s="14" t="s">
        <v>1634</v>
      </c>
      <c r="AI1615">
        <v>45768931</v>
      </c>
      <c r="AJ1615" s="16">
        <v>45439.821585648147</v>
      </c>
      <c r="AK1615">
        <v>1</v>
      </c>
      <c r="AL1615">
        <v>35.42</v>
      </c>
      <c r="AM1615">
        <v>6.38</v>
      </c>
      <c r="AN1615">
        <v>41.8</v>
      </c>
      <c r="AO1615" s="14" t="e">
        <f>VLOOKUP(PaquetesTramos_estados_1[[#This Row],[tienda_stock]],#REF!,2,0)</f>
        <v>#REF!</v>
      </c>
      <c r="AP1615" s="18"/>
      <c r="AQ1615" s="19">
        <f>IF(PaquetesTramos_estados_1[[#This Row],[estado_paquete]]="Empaquetado","listo",PaquetesTramos_estados_1[[#This Row],[pagado]]+(PaquetesTramos_estados_1[[#This Row],[Lead Time]]-1))</f>
        <v>45438.821585648147</v>
      </c>
      <c r="AR1615" s="16" t="e">
        <f ca="1">IF(PaquetesTramos_estados_1[[#This Row],[estado_paquete]]="empaquetado","listo",TEXT((DAY(TODAY())-DAY(PaquetesTramos_estados_1[[#This Row],[pagado]])),"dd")&amp;" Dias")</f>
        <v>#VALUE!</v>
      </c>
      <c r="AS1615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15" s="19" t="str">
        <f t="shared" si="25"/>
        <v>19:43</v>
      </c>
    </row>
    <row r="1616" spans="1:46" x14ac:dyDescent="0.25">
      <c r="A1616" s="14" t="s">
        <v>5574</v>
      </c>
      <c r="B1616" s="14" t="s">
        <v>292</v>
      </c>
      <c r="C1616" s="14" t="s">
        <v>75</v>
      </c>
      <c r="D1616" s="14" t="s">
        <v>1</v>
      </c>
      <c r="E1616" s="14" t="s">
        <v>1</v>
      </c>
      <c r="F1616" s="14" t="s">
        <v>19</v>
      </c>
      <c r="G1616" s="14" t="s">
        <v>3</v>
      </c>
      <c r="H1616" s="14" t="s">
        <v>288</v>
      </c>
      <c r="I1616" s="14" t="s">
        <v>288</v>
      </c>
      <c r="J1616" s="15">
        <v>45441</v>
      </c>
      <c r="K1616" s="14" t="s">
        <v>3527</v>
      </c>
      <c r="L1616" s="16">
        <v>45439.703761574077</v>
      </c>
      <c r="M1616" s="16">
        <v>45439.854641203703</v>
      </c>
      <c r="N1616" s="16"/>
      <c r="O1616" s="14" t="s">
        <v>288</v>
      </c>
      <c r="P1616" s="14" t="s">
        <v>288</v>
      </c>
      <c r="Q1616" s="14" t="s">
        <v>288</v>
      </c>
      <c r="R1616" s="14" t="s">
        <v>288</v>
      </c>
      <c r="S1616" s="14" t="s">
        <v>288</v>
      </c>
      <c r="T1616" s="14" t="s">
        <v>292</v>
      </c>
      <c r="U1616" s="14" t="s">
        <v>161</v>
      </c>
      <c r="V1616" s="14" t="s">
        <v>6</v>
      </c>
      <c r="W1616" s="14" t="s">
        <v>75</v>
      </c>
      <c r="X1616" s="14" t="s">
        <v>1</v>
      </c>
      <c r="Y1616" s="14" t="s">
        <v>1</v>
      </c>
      <c r="Z1616" s="14" t="s">
        <v>19</v>
      </c>
      <c r="AA1616" s="14" t="s">
        <v>7</v>
      </c>
      <c r="AB1616" s="14" t="s">
        <v>3263</v>
      </c>
      <c r="AC1616" s="14" t="s">
        <v>8</v>
      </c>
      <c r="AD1616" s="14" t="s">
        <v>10</v>
      </c>
      <c r="AE1616" s="14" t="s">
        <v>75</v>
      </c>
      <c r="AF1616" s="14" t="s">
        <v>290</v>
      </c>
      <c r="AG1616" s="14" t="s">
        <v>291</v>
      </c>
      <c r="AH1616" s="14" t="s">
        <v>3264</v>
      </c>
      <c r="AI1616">
        <v>10059967</v>
      </c>
      <c r="AJ1616" s="16">
        <v>45439.703761574077</v>
      </c>
      <c r="AK1616">
        <v>2</v>
      </c>
      <c r="AL1616">
        <v>50.09</v>
      </c>
      <c r="AM1616">
        <v>9.01</v>
      </c>
      <c r="AN1616">
        <v>59.1</v>
      </c>
      <c r="AO1616" s="14" t="e">
        <f>VLOOKUP(PaquetesTramos_estados_1[[#This Row],[tienda_stock]],#REF!,2,0)</f>
        <v>#REF!</v>
      </c>
      <c r="AP1616" s="18"/>
      <c r="AQ1616" s="19" t="str">
        <f>IF(PaquetesTramos_estados_1[[#This Row],[estado_paquete]]="Empaquetado","listo",PaquetesTramos_estados_1[[#This Row],[pagado]]+(PaquetesTramos_estados_1[[#This Row],[Lead Time]]-1))</f>
        <v>listo</v>
      </c>
      <c r="AR1616" s="16" t="str">
        <f ca="1">IF(PaquetesTramos_estados_1[[#This Row],[estado_paquete]]="empaquetado","listo",TEXT((DAY(TODAY())-DAY(PaquetesTramos_estados_1[[#This Row],[pagado]])),"dd")&amp;" Dias")</f>
        <v>listo</v>
      </c>
      <c r="AS1616" s="14" t="str">
        <f ca="1">IF(PaquetesTramos_estados_1[[#This Row],[estado_paquete]]="Empaquetado","listo",IF(NOW()&lt;PaquetesTramos_estados_1[[#This Row],[TimeLimite]],"Dentro de Tiempo","Fuera de Tiempo"))</f>
        <v>listo</v>
      </c>
      <c r="AT1616" s="19" t="str">
        <f t="shared" si="25"/>
        <v>16:53</v>
      </c>
    </row>
    <row r="1617" spans="1:46" x14ac:dyDescent="0.25">
      <c r="A1617" s="14" t="s">
        <v>5575</v>
      </c>
      <c r="B1617" s="14" t="s">
        <v>17</v>
      </c>
      <c r="C1617" s="14" t="s">
        <v>120</v>
      </c>
      <c r="D1617" s="14" t="s">
        <v>1</v>
      </c>
      <c r="E1617" s="14" t="s">
        <v>1</v>
      </c>
      <c r="F1617" s="14" t="s">
        <v>121</v>
      </c>
      <c r="G1617" s="14" t="s">
        <v>332</v>
      </c>
      <c r="H1617" s="14" t="s">
        <v>288</v>
      </c>
      <c r="I1617" s="14" t="s">
        <v>288</v>
      </c>
      <c r="J1617" s="15">
        <v>45440</v>
      </c>
      <c r="K1617" s="14" t="s">
        <v>4432</v>
      </c>
      <c r="L1617" s="16">
        <v>45439.70480324074</v>
      </c>
      <c r="M1617" s="16"/>
      <c r="N1617" s="16"/>
      <c r="O1617" s="14" t="s">
        <v>288</v>
      </c>
      <c r="P1617" s="14" t="s">
        <v>288</v>
      </c>
      <c r="Q1617" s="14" t="s">
        <v>288</v>
      </c>
      <c r="R1617" s="14" t="s">
        <v>288</v>
      </c>
      <c r="S1617" s="14" t="s">
        <v>288</v>
      </c>
      <c r="T1617" s="14" t="s">
        <v>17</v>
      </c>
      <c r="U1617" s="14" t="s">
        <v>18</v>
      </c>
      <c r="V1617" s="14" t="s">
        <v>6</v>
      </c>
      <c r="W1617" s="14" t="s">
        <v>120</v>
      </c>
      <c r="X1617" s="14" t="s">
        <v>1</v>
      </c>
      <c r="Y1617" s="14" t="s">
        <v>1</v>
      </c>
      <c r="Z1617" s="14" t="s">
        <v>121</v>
      </c>
      <c r="AA1617" s="14" t="s">
        <v>7</v>
      </c>
      <c r="AB1617" s="14" t="s">
        <v>4433</v>
      </c>
      <c r="AC1617" s="14" t="s">
        <v>8</v>
      </c>
      <c r="AD1617" s="14" t="s">
        <v>9</v>
      </c>
      <c r="AE1617" s="14" t="s">
        <v>120</v>
      </c>
      <c r="AF1617" s="14" t="s">
        <v>290</v>
      </c>
      <c r="AG1617" s="14" t="s">
        <v>291</v>
      </c>
      <c r="AH1617" s="14" t="s">
        <v>4434</v>
      </c>
      <c r="AI1617">
        <v>9483335</v>
      </c>
      <c r="AJ1617" s="16">
        <v>45439.70480324074</v>
      </c>
      <c r="AK1617">
        <v>1</v>
      </c>
      <c r="AL1617">
        <v>86.27</v>
      </c>
      <c r="AM1617">
        <v>15.53</v>
      </c>
      <c r="AN1617">
        <v>101.8</v>
      </c>
      <c r="AO1617" s="14" t="e">
        <f>VLOOKUP(PaquetesTramos_estados_1[[#This Row],[tienda_stock]],#REF!,2,0)</f>
        <v>#REF!</v>
      </c>
      <c r="AP1617" s="18"/>
      <c r="AQ1617" s="19">
        <f>IF(PaquetesTramos_estados_1[[#This Row],[estado_paquete]]="Empaquetado","listo",PaquetesTramos_estados_1[[#This Row],[pagado]]+(PaquetesTramos_estados_1[[#This Row],[Lead Time]]-1))</f>
        <v>45438.70480324074</v>
      </c>
      <c r="AR1617" s="16" t="e">
        <f ca="1">IF(PaquetesTramos_estados_1[[#This Row],[estado_paquete]]="empaquetado","listo",TEXT((DAY(TODAY())-DAY(PaquetesTramos_estados_1[[#This Row],[pagado]])),"dd")&amp;" Dias")</f>
        <v>#VALUE!</v>
      </c>
      <c r="AS1617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17" s="19" t="str">
        <f t="shared" si="25"/>
        <v>16:54</v>
      </c>
    </row>
    <row r="1618" spans="1:46" x14ac:dyDescent="0.25">
      <c r="A1618" s="14" t="s">
        <v>5576</v>
      </c>
      <c r="B1618" s="14" t="s">
        <v>17</v>
      </c>
      <c r="C1618" s="14" t="s">
        <v>21</v>
      </c>
      <c r="D1618" s="14" t="s">
        <v>1</v>
      </c>
      <c r="E1618" s="14" t="s">
        <v>1</v>
      </c>
      <c r="F1618" s="14" t="s">
        <v>113</v>
      </c>
      <c r="G1618" s="14" t="s">
        <v>399</v>
      </c>
      <c r="H1618" s="14" t="s">
        <v>288</v>
      </c>
      <c r="I1618" s="14" t="s">
        <v>288</v>
      </c>
      <c r="J1618" s="15">
        <v>45440</v>
      </c>
      <c r="K1618" s="14" t="s">
        <v>1973</v>
      </c>
      <c r="L1618" s="16">
        <v>45439.732835648145</v>
      </c>
      <c r="M1618" s="16"/>
      <c r="N1618" s="16"/>
      <c r="O1618" s="14" t="s">
        <v>288</v>
      </c>
      <c r="P1618" s="14" t="s">
        <v>288</v>
      </c>
      <c r="Q1618" s="14" t="s">
        <v>288</v>
      </c>
      <c r="R1618" s="14" t="s">
        <v>288</v>
      </c>
      <c r="S1618" s="14" t="s">
        <v>288</v>
      </c>
      <c r="T1618" s="14" t="s">
        <v>17</v>
      </c>
      <c r="U1618" s="14" t="s">
        <v>18</v>
      </c>
      <c r="V1618" s="14" t="s">
        <v>6</v>
      </c>
      <c r="W1618" s="14" t="s">
        <v>21</v>
      </c>
      <c r="X1618" s="14" t="s">
        <v>1</v>
      </c>
      <c r="Y1618" s="14" t="s">
        <v>1</v>
      </c>
      <c r="Z1618" s="14" t="s">
        <v>113</v>
      </c>
      <c r="AA1618" s="14" t="s">
        <v>56</v>
      </c>
      <c r="AB1618" s="14" t="s">
        <v>1950</v>
      </c>
      <c r="AC1618" s="14" t="s">
        <v>8</v>
      </c>
      <c r="AD1618" s="14" t="s">
        <v>9</v>
      </c>
      <c r="AE1618" s="14" t="s">
        <v>21</v>
      </c>
      <c r="AF1618" s="14" t="s">
        <v>290</v>
      </c>
      <c r="AG1618" s="14" t="s">
        <v>291</v>
      </c>
      <c r="AH1618" s="14" t="s">
        <v>1951</v>
      </c>
      <c r="AI1618">
        <v>47001979</v>
      </c>
      <c r="AJ1618" s="16">
        <v>45439.732835648145</v>
      </c>
      <c r="AK1618">
        <v>2</v>
      </c>
      <c r="AL1618">
        <v>274.33</v>
      </c>
      <c r="AM1618">
        <v>49.37</v>
      </c>
      <c r="AN1618">
        <v>323.7</v>
      </c>
      <c r="AO1618" s="14" t="e">
        <f>VLOOKUP(PaquetesTramos_estados_1[[#This Row],[tienda_stock]],#REF!,2,0)</f>
        <v>#REF!</v>
      </c>
      <c r="AP1618" s="18"/>
      <c r="AQ1618" s="19">
        <f>IF(PaquetesTramos_estados_1[[#This Row],[estado_paquete]]="Empaquetado","listo",PaquetesTramos_estados_1[[#This Row],[pagado]]+(PaquetesTramos_estados_1[[#This Row],[Lead Time]]-1))</f>
        <v>45438.732835648145</v>
      </c>
      <c r="AR1618" s="16" t="e">
        <f ca="1">IF(PaquetesTramos_estados_1[[#This Row],[estado_paquete]]="empaquetado","listo",TEXT((DAY(TODAY())-DAY(PaquetesTramos_estados_1[[#This Row],[pagado]])),"dd")&amp;" Dias")</f>
        <v>#VALUE!</v>
      </c>
      <c r="AS1618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18" s="19" t="str">
        <f t="shared" si="25"/>
        <v>17:35</v>
      </c>
    </row>
    <row r="1619" spans="1:46" x14ac:dyDescent="0.25">
      <c r="A1619" s="14" t="s">
        <v>5043</v>
      </c>
      <c r="B1619" s="14" t="s">
        <v>17</v>
      </c>
      <c r="C1619" s="14" t="s">
        <v>24</v>
      </c>
      <c r="D1619" s="14" t="s">
        <v>1</v>
      </c>
      <c r="E1619" s="14" t="s">
        <v>1</v>
      </c>
      <c r="F1619" s="14" t="s">
        <v>25</v>
      </c>
      <c r="G1619" s="14" t="s">
        <v>332</v>
      </c>
      <c r="H1619" s="14" t="s">
        <v>288</v>
      </c>
      <c r="I1619" s="14" t="s">
        <v>288</v>
      </c>
      <c r="J1619" s="15">
        <v>45440</v>
      </c>
      <c r="K1619" s="14" t="s">
        <v>3190</v>
      </c>
      <c r="L1619" s="16">
        <v>45439.873530092591</v>
      </c>
      <c r="M1619" s="16"/>
      <c r="N1619" s="16"/>
      <c r="O1619" s="14" t="s">
        <v>288</v>
      </c>
      <c r="P1619" s="14" t="s">
        <v>288</v>
      </c>
      <c r="Q1619" s="14" t="s">
        <v>288</v>
      </c>
      <c r="R1619" s="14" t="s">
        <v>288</v>
      </c>
      <c r="S1619" s="14" t="s">
        <v>288</v>
      </c>
      <c r="T1619" s="14" t="s">
        <v>17</v>
      </c>
      <c r="U1619" s="14" t="s">
        <v>75</v>
      </c>
      <c r="V1619" s="14" t="s">
        <v>6</v>
      </c>
      <c r="W1619" s="14" t="s">
        <v>24</v>
      </c>
      <c r="X1619" s="14" t="s">
        <v>1</v>
      </c>
      <c r="Y1619" s="14" t="s">
        <v>1</v>
      </c>
      <c r="Z1619" s="14" t="s">
        <v>25</v>
      </c>
      <c r="AA1619" s="14" t="s">
        <v>7</v>
      </c>
      <c r="AB1619" s="14" t="s">
        <v>3191</v>
      </c>
      <c r="AC1619" s="14" t="s">
        <v>8</v>
      </c>
      <c r="AD1619" s="14" t="s">
        <v>27</v>
      </c>
      <c r="AE1619" s="14" t="s">
        <v>5</v>
      </c>
      <c r="AF1619" s="14" t="s">
        <v>290</v>
      </c>
      <c r="AG1619" s="14" t="s">
        <v>291</v>
      </c>
      <c r="AH1619" s="14" t="s">
        <v>3192</v>
      </c>
      <c r="AI1619">
        <v>44610880</v>
      </c>
      <c r="AJ1619" s="16">
        <v>45439.873530092591</v>
      </c>
      <c r="AK1619">
        <v>1</v>
      </c>
      <c r="AL1619">
        <v>35.42</v>
      </c>
      <c r="AM1619">
        <v>6.38</v>
      </c>
      <c r="AN1619">
        <v>41.8</v>
      </c>
      <c r="AO1619" s="14" t="e">
        <f>VLOOKUP(PaquetesTramos_estados_1[[#This Row],[tienda_stock]],#REF!,2,0)</f>
        <v>#REF!</v>
      </c>
      <c r="AP1619" s="18"/>
      <c r="AQ1619" s="19">
        <f>IF(PaquetesTramos_estados_1[[#This Row],[estado_paquete]]="Empaquetado","listo",PaquetesTramos_estados_1[[#This Row],[pagado]]+(PaquetesTramos_estados_1[[#This Row],[Lead Time]]-1))</f>
        <v>45438.873530092591</v>
      </c>
      <c r="AR1619" s="16" t="e">
        <f ca="1">IF(PaquetesTramos_estados_1[[#This Row],[estado_paquete]]="empaquetado","listo",TEXT((DAY(TODAY())-DAY(PaquetesTramos_estados_1[[#This Row],[pagado]])),"dd")&amp;" Dias")</f>
        <v>#VALUE!</v>
      </c>
      <c r="AS1619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19" s="19" t="str">
        <f t="shared" si="25"/>
        <v>20:57</v>
      </c>
    </row>
    <row r="1620" spans="1:46" x14ac:dyDescent="0.25">
      <c r="A1620" s="14" t="s">
        <v>5578</v>
      </c>
      <c r="B1620" s="14" t="s">
        <v>17</v>
      </c>
      <c r="C1620" s="14" t="s">
        <v>71</v>
      </c>
      <c r="D1620" s="14" t="s">
        <v>69</v>
      </c>
      <c r="E1620" s="14" t="s">
        <v>70</v>
      </c>
      <c r="F1620" s="14" t="s">
        <v>70</v>
      </c>
      <c r="G1620" s="14" t="s">
        <v>35</v>
      </c>
      <c r="H1620" s="14" t="s">
        <v>288</v>
      </c>
      <c r="I1620" s="14" t="s">
        <v>288</v>
      </c>
      <c r="J1620" s="15">
        <v>45444</v>
      </c>
      <c r="K1620" s="14" t="s">
        <v>571</v>
      </c>
      <c r="L1620" s="16">
        <v>45440.323298611111</v>
      </c>
      <c r="M1620" s="16"/>
      <c r="N1620" s="16"/>
      <c r="O1620" s="14" t="s">
        <v>288</v>
      </c>
      <c r="P1620" s="14" t="s">
        <v>288</v>
      </c>
      <c r="Q1620" s="14" t="s">
        <v>288</v>
      </c>
      <c r="R1620" s="14" t="s">
        <v>288</v>
      </c>
      <c r="S1620" s="14" t="s">
        <v>288</v>
      </c>
      <c r="T1620" s="14" t="s">
        <v>17</v>
      </c>
      <c r="U1620" s="14" t="s">
        <v>21</v>
      </c>
      <c r="V1620" s="14" t="s">
        <v>6</v>
      </c>
      <c r="W1620" s="14" t="s">
        <v>71</v>
      </c>
      <c r="X1620" s="14" t="s">
        <v>69</v>
      </c>
      <c r="Y1620" s="14" t="s">
        <v>70</v>
      </c>
      <c r="Z1620" s="14" t="s">
        <v>70</v>
      </c>
      <c r="AA1620" s="14" t="s">
        <v>7</v>
      </c>
      <c r="AB1620" s="14" t="s">
        <v>572</v>
      </c>
      <c r="AC1620" s="14" t="s">
        <v>8</v>
      </c>
      <c r="AD1620" s="14" t="s">
        <v>27</v>
      </c>
      <c r="AE1620" s="14" t="s">
        <v>5</v>
      </c>
      <c r="AF1620" s="14" t="s">
        <v>290</v>
      </c>
      <c r="AG1620" s="14" t="s">
        <v>291</v>
      </c>
      <c r="AH1620" s="14" t="s">
        <v>573</v>
      </c>
      <c r="AI1620">
        <v>41714490</v>
      </c>
      <c r="AJ1620" s="16">
        <v>45440.323298611111</v>
      </c>
      <c r="AK1620">
        <v>12</v>
      </c>
      <c r="AL1620">
        <v>490.21</v>
      </c>
      <c r="AM1620">
        <v>88.29</v>
      </c>
      <c r="AN1620">
        <v>578.5</v>
      </c>
      <c r="AO1620" s="14" t="e">
        <f>VLOOKUP(PaquetesTramos_estados_1[[#This Row],[tienda_stock]],#REF!,2,0)</f>
        <v>#REF!</v>
      </c>
      <c r="AP1620" s="18"/>
      <c r="AQ1620" s="19">
        <f>IF(PaquetesTramos_estados_1[[#This Row],[estado_paquete]]="Empaquetado","listo",PaquetesTramos_estados_1[[#This Row],[pagado]]+(PaquetesTramos_estados_1[[#This Row],[Lead Time]]-1))</f>
        <v>45439.323298611111</v>
      </c>
      <c r="AR1620" s="16" t="e">
        <f ca="1">IF(PaquetesTramos_estados_1[[#This Row],[estado_paquete]]="empaquetado","listo",TEXT((DAY(TODAY())-DAY(PaquetesTramos_estados_1[[#This Row],[pagado]])),"dd")&amp;" Dias")</f>
        <v>#VALUE!</v>
      </c>
      <c r="AS1620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20" s="19" t="str">
        <f t="shared" si="25"/>
        <v>07:45</v>
      </c>
    </row>
    <row r="1621" spans="1:46" x14ac:dyDescent="0.25">
      <c r="A1621" s="14" t="s">
        <v>5048</v>
      </c>
      <c r="B1621" s="14" t="s">
        <v>292</v>
      </c>
      <c r="C1621" s="14" t="s">
        <v>2292</v>
      </c>
      <c r="D1621" s="14" t="s">
        <v>115</v>
      </c>
      <c r="E1621" s="14" t="s">
        <v>205</v>
      </c>
      <c r="F1621" s="14" t="s">
        <v>206</v>
      </c>
      <c r="G1621" s="14" t="s">
        <v>35</v>
      </c>
      <c r="H1621" s="14" t="s">
        <v>288</v>
      </c>
      <c r="I1621" s="14" t="s">
        <v>288</v>
      </c>
      <c r="J1621" s="15">
        <v>45446</v>
      </c>
      <c r="K1621" s="14" t="s">
        <v>4029</v>
      </c>
      <c r="L1621" s="16">
        <v>45439.91028935185</v>
      </c>
      <c r="M1621" s="16">
        <v>45439.917071759257</v>
      </c>
      <c r="N1621" s="16"/>
      <c r="O1621" s="14" t="s">
        <v>288</v>
      </c>
      <c r="P1621" s="14" t="s">
        <v>288</v>
      </c>
      <c r="Q1621" s="14" t="s">
        <v>288</v>
      </c>
      <c r="R1621" s="14" t="s">
        <v>288</v>
      </c>
      <c r="S1621" s="14" t="s">
        <v>288</v>
      </c>
      <c r="T1621" s="14" t="s">
        <v>292</v>
      </c>
      <c r="U1621" s="14" t="s">
        <v>26</v>
      </c>
      <c r="V1621" s="14" t="s">
        <v>6</v>
      </c>
      <c r="W1621" s="14" t="s">
        <v>2292</v>
      </c>
      <c r="X1621" s="14" t="s">
        <v>115</v>
      </c>
      <c r="Y1621" s="14" t="s">
        <v>205</v>
      </c>
      <c r="Z1621" s="14" t="s">
        <v>206</v>
      </c>
      <c r="AA1621" s="14" t="s">
        <v>7</v>
      </c>
      <c r="AB1621" s="14" t="s">
        <v>4030</v>
      </c>
      <c r="AC1621" s="14" t="s">
        <v>8</v>
      </c>
      <c r="AD1621" s="14" t="s">
        <v>93</v>
      </c>
      <c r="AE1621" s="14" t="s">
        <v>5</v>
      </c>
      <c r="AF1621" s="14" t="s">
        <v>290</v>
      </c>
      <c r="AG1621" s="14" t="s">
        <v>291</v>
      </c>
      <c r="AH1621" s="14" t="s">
        <v>4031</v>
      </c>
      <c r="AI1621">
        <v>70040787</v>
      </c>
      <c r="AJ1621" s="16">
        <v>45439.91028935185</v>
      </c>
      <c r="AK1621">
        <v>1</v>
      </c>
      <c r="AL1621">
        <v>37.96</v>
      </c>
      <c r="AM1621">
        <v>6.84</v>
      </c>
      <c r="AN1621">
        <v>44.8</v>
      </c>
      <c r="AO1621" s="14" t="e">
        <f>VLOOKUP(PaquetesTramos_estados_1[[#This Row],[tienda_stock]],#REF!,2,0)</f>
        <v>#REF!</v>
      </c>
      <c r="AP1621" s="18"/>
      <c r="AQ1621" s="19" t="str">
        <f>IF(PaquetesTramos_estados_1[[#This Row],[estado_paquete]]="Empaquetado","listo",PaquetesTramos_estados_1[[#This Row],[pagado]]+(PaquetesTramos_estados_1[[#This Row],[Lead Time]]-1))</f>
        <v>listo</v>
      </c>
      <c r="AR1621" s="16" t="str">
        <f ca="1">IF(PaquetesTramos_estados_1[[#This Row],[estado_paquete]]="empaquetado","listo",TEXT((DAY(TODAY())-DAY(PaquetesTramos_estados_1[[#This Row],[pagado]])),"dd")&amp;" Dias")</f>
        <v>listo</v>
      </c>
      <c r="AS1621" s="14" t="str">
        <f ca="1">IF(PaquetesTramos_estados_1[[#This Row],[estado_paquete]]="Empaquetado","listo",IF(NOW()&lt;PaquetesTramos_estados_1[[#This Row],[TimeLimite]],"Dentro de Tiempo","Fuera de Tiempo"))</f>
        <v>listo</v>
      </c>
      <c r="AT1621" s="19" t="str">
        <f t="shared" si="25"/>
        <v>21:50</v>
      </c>
    </row>
    <row r="1622" spans="1:46" x14ac:dyDescent="0.25">
      <c r="A1622" s="14" t="s">
        <v>5579</v>
      </c>
      <c r="B1622" s="14" t="s">
        <v>17</v>
      </c>
      <c r="C1622" s="14" t="s">
        <v>47</v>
      </c>
      <c r="D1622" s="14" t="s">
        <v>1</v>
      </c>
      <c r="E1622" s="14" t="s">
        <v>1</v>
      </c>
      <c r="F1622" s="14" t="s">
        <v>48</v>
      </c>
      <c r="G1622" s="14" t="s">
        <v>399</v>
      </c>
      <c r="H1622" s="14" t="s">
        <v>288</v>
      </c>
      <c r="I1622" s="14" t="s">
        <v>288</v>
      </c>
      <c r="J1622" s="15">
        <v>45441</v>
      </c>
      <c r="K1622" s="14" t="s">
        <v>1647</v>
      </c>
      <c r="L1622" s="16">
        <v>45439.881296296298</v>
      </c>
      <c r="M1622" s="16"/>
      <c r="N1622" s="16"/>
      <c r="O1622" s="14" t="s">
        <v>288</v>
      </c>
      <c r="P1622" s="14" t="s">
        <v>288</v>
      </c>
      <c r="Q1622" s="14" t="s">
        <v>288</v>
      </c>
      <c r="R1622" s="14" t="s">
        <v>288</v>
      </c>
      <c r="S1622" s="14" t="s">
        <v>288</v>
      </c>
      <c r="T1622" s="14" t="s">
        <v>17</v>
      </c>
      <c r="U1622" s="14" t="s">
        <v>21</v>
      </c>
      <c r="V1622" s="14" t="s">
        <v>6</v>
      </c>
      <c r="W1622" s="14" t="s">
        <v>47</v>
      </c>
      <c r="X1622" s="14" t="s">
        <v>1</v>
      </c>
      <c r="Y1622" s="14" t="s">
        <v>1</v>
      </c>
      <c r="Z1622" s="14" t="s">
        <v>48</v>
      </c>
      <c r="AA1622" s="14" t="s">
        <v>7</v>
      </c>
      <c r="AB1622" s="14" t="s">
        <v>1648</v>
      </c>
      <c r="AC1622" s="14" t="s">
        <v>8</v>
      </c>
      <c r="AD1622" s="14" t="s">
        <v>27</v>
      </c>
      <c r="AE1622" s="14" t="s">
        <v>5</v>
      </c>
      <c r="AF1622" s="14" t="s">
        <v>290</v>
      </c>
      <c r="AG1622" s="14" t="s">
        <v>291</v>
      </c>
      <c r="AH1622" s="14" t="s">
        <v>1649</v>
      </c>
      <c r="AI1622">
        <v>40453930</v>
      </c>
      <c r="AJ1622" s="16">
        <v>45439.881296296298</v>
      </c>
      <c r="AK1622">
        <v>1</v>
      </c>
      <c r="AL1622">
        <v>35.42</v>
      </c>
      <c r="AM1622">
        <v>6.38</v>
      </c>
      <c r="AN1622">
        <v>41.8</v>
      </c>
      <c r="AO1622" s="14" t="e">
        <f>VLOOKUP(PaquetesTramos_estados_1[[#This Row],[tienda_stock]],#REF!,2,0)</f>
        <v>#REF!</v>
      </c>
      <c r="AP1622" s="18"/>
      <c r="AQ1622" s="19">
        <f>IF(PaquetesTramos_estados_1[[#This Row],[estado_paquete]]="Empaquetado","listo",PaquetesTramos_estados_1[[#This Row],[pagado]]+(PaquetesTramos_estados_1[[#This Row],[Lead Time]]-1))</f>
        <v>45438.881296296298</v>
      </c>
      <c r="AR1622" s="16" t="e">
        <f ca="1">IF(PaquetesTramos_estados_1[[#This Row],[estado_paquete]]="empaquetado","listo",TEXT((DAY(TODAY())-DAY(PaquetesTramos_estados_1[[#This Row],[pagado]])),"dd")&amp;" Dias")</f>
        <v>#VALUE!</v>
      </c>
      <c r="AS1622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22" s="19" t="str">
        <f t="shared" si="25"/>
        <v>21:09</v>
      </c>
    </row>
    <row r="1623" spans="1:46" x14ac:dyDescent="0.25">
      <c r="A1623" s="14" t="s">
        <v>5580</v>
      </c>
      <c r="B1623" s="14" t="s">
        <v>17</v>
      </c>
      <c r="C1623" s="14" t="s">
        <v>288</v>
      </c>
      <c r="D1623" s="14" t="s">
        <v>1</v>
      </c>
      <c r="E1623" s="14" t="s">
        <v>1</v>
      </c>
      <c r="F1623" s="14" t="s">
        <v>169</v>
      </c>
      <c r="G1623" s="14" t="s">
        <v>30</v>
      </c>
      <c r="H1623" s="14" t="s">
        <v>288</v>
      </c>
      <c r="I1623" s="14" t="s">
        <v>288</v>
      </c>
      <c r="J1623" s="15">
        <v>45441</v>
      </c>
      <c r="K1623" s="14" t="s">
        <v>3685</v>
      </c>
      <c r="L1623" s="16">
        <v>45440.015625</v>
      </c>
      <c r="M1623" s="16"/>
      <c r="N1623" s="16"/>
      <c r="O1623" s="14" t="s">
        <v>288</v>
      </c>
      <c r="P1623" s="14" t="s">
        <v>288</v>
      </c>
      <c r="Q1623" s="14" t="s">
        <v>288</v>
      </c>
      <c r="R1623" s="14" t="s">
        <v>288</v>
      </c>
      <c r="S1623" s="14" t="s">
        <v>288</v>
      </c>
      <c r="T1623" s="14" t="s">
        <v>17</v>
      </c>
      <c r="U1623" s="14" t="s">
        <v>75</v>
      </c>
      <c r="V1623" s="14" t="s">
        <v>87</v>
      </c>
      <c r="W1623" s="14" t="s">
        <v>288</v>
      </c>
      <c r="X1623" s="14" t="s">
        <v>288</v>
      </c>
      <c r="Y1623" s="14" t="s">
        <v>288</v>
      </c>
      <c r="Z1623" s="14" t="s">
        <v>288</v>
      </c>
      <c r="AA1623" s="14" t="s">
        <v>56</v>
      </c>
      <c r="AB1623" s="14" t="s">
        <v>3686</v>
      </c>
      <c r="AC1623" s="14" t="s">
        <v>8</v>
      </c>
      <c r="AD1623" s="14" t="s">
        <v>88</v>
      </c>
      <c r="AE1623" s="14" t="s">
        <v>5</v>
      </c>
      <c r="AF1623" s="14" t="s">
        <v>290</v>
      </c>
      <c r="AG1623" s="14" t="s">
        <v>291</v>
      </c>
      <c r="AH1623" s="14" t="s">
        <v>3687</v>
      </c>
      <c r="AI1623">
        <v>76275099</v>
      </c>
      <c r="AJ1623" s="16">
        <v>45440.015625</v>
      </c>
      <c r="AK1623">
        <v>2</v>
      </c>
      <c r="AL1623">
        <v>55.68</v>
      </c>
      <c r="AM1623">
        <v>10.02</v>
      </c>
      <c r="AN1623">
        <v>65.7</v>
      </c>
      <c r="AO1623" s="14" t="e">
        <f>VLOOKUP(PaquetesTramos_estados_1[[#This Row],[tienda_stock]],#REF!,2,0)</f>
        <v>#REF!</v>
      </c>
      <c r="AP1623" s="18"/>
      <c r="AQ1623" s="19">
        <f>IF(PaquetesTramos_estados_1[[#This Row],[estado_paquete]]="Empaquetado","listo",PaquetesTramos_estados_1[[#This Row],[pagado]]+(PaquetesTramos_estados_1[[#This Row],[Lead Time]]-1))</f>
        <v>45439.015625</v>
      </c>
      <c r="AR1623" s="16" t="e">
        <f ca="1">IF(PaquetesTramos_estados_1[[#This Row],[estado_paquete]]="empaquetado","listo",TEXT((DAY(TODAY())-DAY(PaquetesTramos_estados_1[[#This Row],[pagado]])),"dd")&amp;" Dias")</f>
        <v>#VALUE!</v>
      </c>
      <c r="AS1623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23" s="19" t="str">
        <f t="shared" si="25"/>
        <v>00:22</v>
      </c>
    </row>
    <row r="1624" spans="1:46" x14ac:dyDescent="0.25">
      <c r="A1624" s="14" t="s">
        <v>5581</v>
      </c>
      <c r="B1624" s="14" t="s">
        <v>17</v>
      </c>
      <c r="C1624" s="14" t="s">
        <v>43</v>
      </c>
      <c r="D1624" s="14" t="s">
        <v>1</v>
      </c>
      <c r="E1624" s="14" t="s">
        <v>137</v>
      </c>
      <c r="F1624" s="14" t="s">
        <v>138</v>
      </c>
      <c r="G1624" s="14" t="s">
        <v>35</v>
      </c>
      <c r="H1624" s="14" t="s">
        <v>288</v>
      </c>
      <c r="I1624" s="14" t="s">
        <v>288</v>
      </c>
      <c r="J1624" s="15">
        <v>45444</v>
      </c>
      <c r="K1624" s="14" t="s">
        <v>518</v>
      </c>
      <c r="L1624" s="16">
        <v>45440.227349537039</v>
      </c>
      <c r="M1624" s="16"/>
      <c r="N1624" s="16"/>
      <c r="O1624" s="14" t="s">
        <v>288</v>
      </c>
      <c r="P1624" s="14" t="s">
        <v>288</v>
      </c>
      <c r="Q1624" s="14" t="s">
        <v>288</v>
      </c>
      <c r="R1624" s="14" t="s">
        <v>288</v>
      </c>
      <c r="S1624" s="14" t="s">
        <v>288</v>
      </c>
      <c r="T1624" s="14" t="s">
        <v>17</v>
      </c>
      <c r="U1624" s="14" t="s">
        <v>21</v>
      </c>
      <c r="V1624" s="14" t="s">
        <v>6</v>
      </c>
      <c r="W1624" s="14" t="s">
        <v>43</v>
      </c>
      <c r="X1624" s="14" t="s">
        <v>1</v>
      </c>
      <c r="Y1624" s="14" t="s">
        <v>137</v>
      </c>
      <c r="Z1624" s="14" t="s">
        <v>138</v>
      </c>
      <c r="AA1624" s="14" t="s">
        <v>7</v>
      </c>
      <c r="AB1624" s="14" t="s">
        <v>401</v>
      </c>
      <c r="AC1624" s="14" t="s">
        <v>8</v>
      </c>
      <c r="AD1624" s="14" t="s">
        <v>27</v>
      </c>
      <c r="AE1624" s="14" t="s">
        <v>5</v>
      </c>
      <c r="AF1624" s="14" t="s">
        <v>290</v>
      </c>
      <c r="AG1624" s="14" t="s">
        <v>291</v>
      </c>
      <c r="AH1624" s="14" t="s">
        <v>402</v>
      </c>
      <c r="AI1624">
        <v>42232273</v>
      </c>
      <c r="AJ1624" s="16">
        <v>45440.227349537039</v>
      </c>
      <c r="AK1624">
        <v>3</v>
      </c>
      <c r="AL1624">
        <v>113.88</v>
      </c>
      <c r="AM1624">
        <v>20.52</v>
      </c>
      <c r="AN1624">
        <v>134.4</v>
      </c>
      <c r="AO1624" s="14" t="e">
        <f>VLOOKUP(PaquetesTramos_estados_1[[#This Row],[tienda_stock]],#REF!,2,0)</f>
        <v>#REF!</v>
      </c>
      <c r="AP1624" s="18">
        <v>1.0138888888888888</v>
      </c>
      <c r="AQ1624" s="19">
        <f>IF(PaquetesTramos_estados_1[[#This Row],[estado_paquete]]="Empaquetado","listo",PaquetesTramos_estados_1[[#This Row],[pagado]]+(PaquetesTramos_estados_1[[#This Row],[Lead Time]]-1))</f>
        <v>45440.24123842593</v>
      </c>
      <c r="AR1624" s="16" t="e">
        <f ca="1">IF(PaquetesTramos_estados_1[[#This Row],[estado_paquete]]="empaquetado","listo",TEXT((DAY(TODAY())-DAY(PaquetesTramos_estados_1[[#This Row],[pagado]])),"dd")&amp;" Dias")</f>
        <v>#VALUE!</v>
      </c>
      <c r="AS1624" s="14" t="str">
        <f ca="1">IF(PaquetesTramos_estados_1[[#This Row],[estado_paquete]]="Empaquetado","listo",IF(NOW()&lt;PaquetesTramos_estados_1[[#This Row],[TimeLimite]],"Dentro de Tiempo","Fuera de Tiempo"))</f>
        <v>Fuera de Tiempo</v>
      </c>
      <c r="AT1624" s="19" t="str">
        <f t="shared" si="25"/>
        <v>05:27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A909-B069-423A-9FB9-4B561AA13AD2}">
  <dimension ref="A1:C35"/>
  <sheetViews>
    <sheetView topLeftCell="A13" workbookViewId="0">
      <selection activeCell="C1" sqref="C1:C1048576"/>
    </sheetView>
  </sheetViews>
  <sheetFormatPr baseColWidth="10" defaultRowHeight="15" x14ac:dyDescent="0.25"/>
  <cols>
    <col min="1" max="2" width="38.7109375" bestFit="1" customWidth="1"/>
    <col min="3" max="3" width="28.28515625" style="3" customWidth="1"/>
    <col min="4" max="4" width="13.85546875" customWidth="1"/>
  </cols>
  <sheetData>
    <row r="1" spans="1:3" x14ac:dyDescent="0.25">
      <c r="A1" t="s">
        <v>207</v>
      </c>
      <c r="B1" t="s">
        <v>217</v>
      </c>
      <c r="C1" s="3" t="s">
        <v>200</v>
      </c>
    </row>
    <row r="2" spans="1:3" x14ac:dyDescent="0.25">
      <c r="A2" t="s">
        <v>24</v>
      </c>
      <c r="B2" t="s">
        <v>26</v>
      </c>
      <c r="C2" s="3" t="s">
        <v>213</v>
      </c>
    </row>
    <row r="3" spans="1:3" x14ac:dyDescent="0.25">
      <c r="A3" t="s">
        <v>26</v>
      </c>
      <c r="B3" t="s">
        <v>24</v>
      </c>
      <c r="C3" s="3" t="s">
        <v>213</v>
      </c>
    </row>
    <row r="4" spans="1:3" x14ac:dyDescent="0.25">
      <c r="A4" t="s">
        <v>154</v>
      </c>
      <c r="B4" t="s">
        <v>126</v>
      </c>
      <c r="C4" s="3" t="s">
        <v>209</v>
      </c>
    </row>
    <row r="5" spans="1:3" x14ac:dyDescent="0.25">
      <c r="A5" t="s">
        <v>154</v>
      </c>
      <c r="B5" t="s">
        <v>153</v>
      </c>
      <c r="C5" s="3" t="s">
        <v>214</v>
      </c>
    </row>
    <row r="6" spans="1:3" ht="15.75" customHeight="1" x14ac:dyDescent="0.25">
      <c r="A6" t="s">
        <v>126</v>
      </c>
      <c r="B6" t="s">
        <v>154</v>
      </c>
      <c r="C6" s="3" t="s">
        <v>209</v>
      </c>
    </row>
    <row r="7" spans="1:3" ht="15.75" customHeight="1" x14ac:dyDescent="0.25">
      <c r="A7" t="s">
        <v>126</v>
      </c>
      <c r="B7" t="s">
        <v>153</v>
      </c>
      <c r="C7" s="3" t="s">
        <v>215</v>
      </c>
    </row>
    <row r="8" spans="1:3" x14ac:dyDescent="0.25">
      <c r="A8" t="s">
        <v>153</v>
      </c>
      <c r="B8" t="s">
        <v>154</v>
      </c>
      <c r="C8" s="3" t="s">
        <v>214</v>
      </c>
    </row>
    <row r="9" spans="1:3" x14ac:dyDescent="0.25">
      <c r="A9" t="s">
        <v>153</v>
      </c>
      <c r="B9" t="s">
        <v>126</v>
      </c>
      <c r="C9" s="3" t="s">
        <v>214</v>
      </c>
    </row>
    <row r="10" spans="1:3" ht="15.75" customHeight="1" x14ac:dyDescent="0.25">
      <c r="A10" t="s">
        <v>136</v>
      </c>
      <c r="B10" t="s">
        <v>72</v>
      </c>
      <c r="C10" s="3" t="s">
        <v>212</v>
      </c>
    </row>
    <row r="11" spans="1:3" ht="15.75" customHeight="1" x14ac:dyDescent="0.25">
      <c r="A11" t="s">
        <v>136</v>
      </c>
      <c r="B11" t="s">
        <v>127</v>
      </c>
      <c r="C11" s="3" t="s">
        <v>213</v>
      </c>
    </row>
    <row r="12" spans="1:3" ht="16.5" customHeight="1" x14ac:dyDescent="0.25">
      <c r="A12" t="s">
        <v>72</v>
      </c>
      <c r="B12" t="s">
        <v>136</v>
      </c>
      <c r="C12" s="3" t="s">
        <v>212</v>
      </c>
    </row>
    <row r="13" spans="1:3" ht="16.5" customHeight="1" x14ac:dyDescent="0.25">
      <c r="A13" t="s">
        <v>72</v>
      </c>
      <c r="B13" t="s">
        <v>127</v>
      </c>
      <c r="C13" s="3" t="s">
        <v>213</v>
      </c>
    </row>
    <row r="14" spans="1:3" x14ac:dyDescent="0.25">
      <c r="A14" t="s">
        <v>127</v>
      </c>
      <c r="B14" t="s">
        <v>72</v>
      </c>
      <c r="C14" s="3" t="s">
        <v>213</v>
      </c>
    </row>
    <row r="15" spans="1:3" x14ac:dyDescent="0.25">
      <c r="A15" t="s">
        <v>127</v>
      </c>
      <c r="B15" t="s">
        <v>136</v>
      </c>
      <c r="C15" s="3" t="s">
        <v>213</v>
      </c>
    </row>
    <row r="16" spans="1:3" x14ac:dyDescent="0.25">
      <c r="A16" t="s">
        <v>67</v>
      </c>
      <c r="B16" t="s">
        <v>63</v>
      </c>
      <c r="C16" s="3" t="s">
        <v>209</v>
      </c>
    </row>
    <row r="17" spans="1:3" x14ac:dyDescent="0.25">
      <c r="A17" t="s">
        <v>63</v>
      </c>
      <c r="B17" t="s">
        <v>67</v>
      </c>
      <c r="C17" s="3" t="s">
        <v>209</v>
      </c>
    </row>
    <row r="18" spans="1:3" x14ac:dyDescent="0.25">
      <c r="A18" t="s">
        <v>71</v>
      </c>
      <c r="B18" t="s">
        <v>68</v>
      </c>
      <c r="C18" s="3" t="s">
        <v>213</v>
      </c>
    </row>
    <row r="19" spans="1:3" x14ac:dyDescent="0.25">
      <c r="A19" t="s">
        <v>68</v>
      </c>
      <c r="B19" t="s">
        <v>71</v>
      </c>
      <c r="C19" s="3" t="s">
        <v>212</v>
      </c>
    </row>
    <row r="20" spans="1:3" x14ac:dyDescent="0.25">
      <c r="A20" t="s">
        <v>114</v>
      </c>
      <c r="B20" t="s">
        <v>159</v>
      </c>
      <c r="C20" s="3" t="s">
        <v>213</v>
      </c>
    </row>
    <row r="21" spans="1:3" x14ac:dyDescent="0.25">
      <c r="A21" t="s">
        <v>159</v>
      </c>
      <c r="B21" t="s">
        <v>114</v>
      </c>
      <c r="C21" s="3" t="s">
        <v>213</v>
      </c>
    </row>
    <row r="22" spans="1:3" x14ac:dyDescent="0.25">
      <c r="A22" t="s">
        <v>28</v>
      </c>
      <c r="B22" t="s">
        <v>42</v>
      </c>
      <c r="C22" s="3" t="s">
        <v>210</v>
      </c>
    </row>
    <row r="23" spans="1:3" x14ac:dyDescent="0.25">
      <c r="A23" t="s">
        <v>28</v>
      </c>
      <c r="B23" t="s">
        <v>33</v>
      </c>
      <c r="C23" s="3" t="s">
        <v>211</v>
      </c>
    </row>
    <row r="24" spans="1:3" x14ac:dyDescent="0.25">
      <c r="A24" t="s">
        <v>42</v>
      </c>
      <c r="B24" t="s">
        <v>28</v>
      </c>
      <c r="C24" s="3" t="s">
        <v>210</v>
      </c>
    </row>
    <row r="25" spans="1:3" x14ac:dyDescent="0.25">
      <c r="A25" t="s">
        <v>42</v>
      </c>
      <c r="B25" t="s">
        <v>33</v>
      </c>
      <c r="C25" s="3" t="s">
        <v>213</v>
      </c>
    </row>
    <row r="26" spans="1:3" x14ac:dyDescent="0.25">
      <c r="A26" t="s">
        <v>33</v>
      </c>
      <c r="B26" t="s">
        <v>28</v>
      </c>
      <c r="C26" s="3" t="s">
        <v>211</v>
      </c>
    </row>
    <row r="27" spans="1:3" x14ac:dyDescent="0.25">
      <c r="A27" t="s">
        <v>33</v>
      </c>
      <c r="B27" t="s">
        <v>42</v>
      </c>
      <c r="C27" s="3" t="s">
        <v>213</v>
      </c>
    </row>
    <row r="28" spans="1:3" x14ac:dyDescent="0.25">
      <c r="A28" t="s">
        <v>122</v>
      </c>
      <c r="B28" t="s">
        <v>76</v>
      </c>
      <c r="C28" s="3" t="s">
        <v>216</v>
      </c>
    </row>
    <row r="29" spans="1:3" x14ac:dyDescent="0.25">
      <c r="A29" t="s">
        <v>76</v>
      </c>
      <c r="B29" t="s">
        <v>122</v>
      </c>
      <c r="C29" s="3" t="s">
        <v>216</v>
      </c>
    </row>
    <row r="30" spans="1:3" x14ac:dyDescent="0.25">
      <c r="A30" t="s">
        <v>151</v>
      </c>
      <c r="B30" t="s">
        <v>84</v>
      </c>
      <c r="C30" s="3" t="s">
        <v>208</v>
      </c>
    </row>
    <row r="31" spans="1:3" x14ac:dyDescent="0.25">
      <c r="A31" t="s">
        <v>151</v>
      </c>
      <c r="B31" t="s">
        <v>80</v>
      </c>
      <c r="C31" s="3" t="s">
        <v>209</v>
      </c>
    </row>
    <row r="32" spans="1:3" x14ac:dyDescent="0.25">
      <c r="A32" t="s">
        <v>84</v>
      </c>
      <c r="B32" t="s">
        <v>151</v>
      </c>
      <c r="C32" s="3" t="s">
        <v>208</v>
      </c>
    </row>
    <row r="33" spans="1:3" x14ac:dyDescent="0.25">
      <c r="A33" t="s">
        <v>84</v>
      </c>
      <c r="B33" t="s">
        <v>80</v>
      </c>
      <c r="C33" s="3" t="s">
        <v>213</v>
      </c>
    </row>
    <row r="34" spans="1:3" x14ac:dyDescent="0.25">
      <c r="A34" t="s">
        <v>80</v>
      </c>
      <c r="B34" t="s">
        <v>151</v>
      </c>
      <c r="C34" s="3" t="s">
        <v>209</v>
      </c>
    </row>
    <row r="35" spans="1:3" x14ac:dyDescent="0.25">
      <c r="A35" t="s">
        <v>80</v>
      </c>
      <c r="B35" t="s">
        <v>84</v>
      </c>
      <c r="C35" s="3" t="s">
        <v>213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4 6 f 0 7 4 - c 7 5 e - 4 7 6 e - 9 4 6 c - 1 a 1 b 1 4 3 3 d 7 4 d "   x m l n s = " h t t p : / / s c h e m a s . m i c r o s o f t . c o m / D a t a M a s h u p " > A A A A A I I F A A B Q S w M E F A A C A A g A h q P G W O A y y g G l A A A A 9 g A A A B I A H A B D b 2 5 m a W c v U G F j a 2 F n Z S 5 4 b W w g o h g A K K A U A A A A A A A A A A A A A A A A A A A A A A A A A A A A h Y 8 x D o I w G I W v Q r r T l h o T J T 9 l M G 6 S k J g Y 1 6 Z U a I B i a L H c z c E j e Q U x i r o 5 v u 9 9 w 3 v 3 6 w 3 S s W 2 C i + q t 7 k y C I k x R o I z s C m 3 K B A 3 u F K 5 Q y i E X s h a l C i b Z 2 H i 0 R Y I q 5 8 4 x I d 5 7 7 B e 4 6 0 v C K I 3 I M d v t Z a V a g T 6 y / i + H 2 l g n j F S I w + E 1 h j M c s T V m S 4 Y p k B l C p s 1 X Y N P e Z / s D Y T M 0 b u g V V z b M t 0 D m C O T 9 g T 8 A U E s D B B Q A A g A I A I a j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8 Z Y j 6 p 3 K 3 s C A A D m B g A A E w A c A E Z v c m 1 1 b G F z L 1 N l Y 3 R p b 2 4 x L m 0 g o h g A K K A U A A A A A A A A A A A A A A A A A A A A A A A A A A A A j V V L b 9 s w D L 4 H y H 8 Q s k s K u I 6 z P v Y o c h j a D d t l 6 5 Y A O x S D w U h M Q t S W P I l O X + h / H x 1 n T V b b x X K x w I + k + P j 0 J a B m c l Z N 6 + / 4 r N / r 9 8 I K P B p 1 C b 9 L Z A w z D 7 k L K Q Y G I 9 + x m q g M u d 9 T 8 v v m a Y l W L O d h H V 8 4 X e Z o e f g T 5 / G 5 s y z n M B y s m I v w f j R K x i f J 6 z d v T 4 + P 3 x 0 d h r J A f 1 h k Z R 6 H o x h y u H c W b k K s X T 6 S y 8 O K F j z q q i A u w H O S J I O D 6 O o C M 8 q J 0 U 8 G 0 S B S 5 0 5 S 2 j A 5 T i L 1 0 W p n y C 4 n p y d J M o 7 U 9 9 I x T v k u w 8 n u G H 9 1 F n 8 d R H U / r w Y S B H O 8 r y 5 S h X e 5 W 5 M c B 9 L i D O b i f l n Z G D 8 j G P R h W A 8 g U l d b + 4 c s m 2 r I w I c J + 3 I / 8 Y w K p z T k c 5 L c u 3 z S m w 0 L 5 / O 6 8 t l d g W H Y W U b 0 8 D B g D / p a 2 k r J S M M s A Y r x l h 8 j t Y f V s 2 r i h N Z A a m R o a / R 3 D f w v I B 7 V j K F a Z z P L k 5 d U t i a r C V 5 I R I E 9 t S T R r v S E v s u e y u 6 w A S 5 Q r y D l i g 8 d G E h N t 5 S D e a r J A O P G o a j p 1 A g s Y L k 3 q 8 q d K a 9 D M K + D O n G b y k r J t q O F 8 6 l H 7 Z Y t b c p g P S 5 b d + R L I W 6 H O Z W h 0 o J 0 d 2 C q 0 f s 2 u K Z E 2 j W F L T U C O 3 3 d A h a u m z X P W J U u y E L 2 f 1 4 v E 6 0 9 p J t 1 H V d 0 U X D T V d c 8 S j K p 8 w Z t A 9 l Y u 1 5 Y D T q R B W p G b u s T w r W s J y 8 8 h m Z P o o j o N b U 8 o E y y t R R u t j J c R X y x f H o c V 6 K y 9 0 Q W o L k U o R D B b 6 W t B s t k w F S D N q X m S n e e Z w r l n B 3 v t m z L f I 5 + A 9 F y 3 W J t 8 3 7 c q e M n y i C o B W X y t g 3 s 6 e 0 U M / l v + u F u K l X 8 V 0 M j h a B X q t L Z g 3 6 P b F e u s z 9 Q S w E C L Q A U A A I A C A C G o 8 Z Y 4 D L K A a U A A A D 2 A A A A E g A A A A A A A A A A A A A A A A A A A A A A Q 2 9 u Z m l n L 1 B h Y 2 t h Z 2 U u e G 1 s U E s B A i 0 A F A A C A A g A h q P G W A / K 6 a u k A A A A 6 Q A A A B M A A A A A A A A A A A A A A A A A 8 Q A A A F t D b 2 5 0 Z W 5 0 X 1 R 5 c G V z X S 5 4 b W x Q S w E C L Q A U A A I A C A C G o 8 Z Y j 6 p 3 K 3 s C A A D m B g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J g A A A A A A A E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X F 1 Z X R l c 1 R y Y W 1 v c 1 9 l c 3 R h Z G 9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h c X V l d G V z V H J h b W 9 z X 2 V z d G F k b 3 N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y Y W N r a W 5 n X 2 l k J n F 1 b 3 Q 7 L C Z x d W 9 0 O 3 R y Y W N r a W 5 n X 2 V z d G F k b y Z x d W 9 0 O y w m c X V v d D t 0 a W V u Z G F f Z G V s a X Z l c n k m c X V v d D s s J n F 1 b 3 Q 7 Z G V s a X Z l c n l f Z G V w Y X J 0 Y W 1 l b n R v J n F 1 b 3 Q 7 L C Z x d W 9 0 O 2 R l b G l 2 Z X J 5 X 3 B y b 3 Z p b m N p Y S Z x d W 9 0 O y w m c X V v d D t k Z W x p d m V y e V 9 k a X N 0 c m l 0 b y Z x d W 9 0 O y w m c X V v d D t j b 3 V y a W V y J n F 1 b 3 Q 7 L C Z x d W 9 0 O 2 N v d X J p Z X J f Y 2 9 k Z S Z x d W 9 0 O y w m c X V v d D t m Z W N o Y V 9 0 c m F t b y Z x d W 9 0 O y w m c X V v d D t m Z W N o Y V 9 h c H J v e G l t Y W R h J n F 1 b 3 Q 7 L C Z x d W 9 0 O 3 B h c X V l d G U m c X V v d D s s J n F 1 b 3 Q 7 c G F n Y W R v J n F 1 b 3 Q 7 L C Z x d W 9 0 O 2 V t c G F x d W V 0 Y W R v J n F 1 b 3 Q 7 L C Z x d W 9 0 O 2 V u X 2 N h b W l u b y Z x d W 9 0 O y w m c X V v d D t w b 3 J f c m V j b 2 d l c i Z x d W 9 0 O y w m c X V v d D t l b n R y Z W d h Z G 8 m c X V v d D s s J n F 1 b 3 Q 7 d H J 1 b m N v J n F 1 b 3 Q 7 L C Z x d W 9 0 O 3 R y d W 5 j b 1 9 2 Z X J p Z m l j Y W R v J n F 1 b 3 Q 7 L C Z x d W 9 0 O 3 R y d W 5 j b 1 9 j Z X J y Y W R v J n F 1 b 3 Q 7 L C Z x d W 9 0 O 2 V z d G F k b 1 9 w Y X F 1 Z X R l J n F 1 b 3 Q 7 L C Z x d W 9 0 O 3 R p Z W 5 k Y V 9 z d G 9 j a y Z x d W 9 0 O y w m c X V v d D t 0 a X B v X 2 R l b G l 2 Z X J 5 J n F 1 b 3 Q 7 L C Z x d W 9 0 O 3 R p Z W 5 k Y V 9 k Z W x p d m V y e V 9 m a W 5 h b C Z x d W 9 0 O y w m c X V v d D t 0 a W V u Z G F f Z G V s a X Z l c n l f Z m l u Y W x f Z G V w Y X J 0 Y W 1 l b n R v J n F 1 b 3 Q 7 L C Z x d W 9 0 O 3 R p Z W 5 k Y V 9 k Z W x p d m V y e V 9 m a W 5 h b F 9 w c m 9 2 a W 5 j a W E m c X V v d D s s J n F 1 b 3 Q 7 d G l l b m R h X 2 R l b G l 2 Z X J 5 X 2 Z p b m F s X 2 R p c 3 R y a X R v J n F 1 b 3 Q 7 L C Z x d W 9 0 O 3 R p c G 9 f c G F x d W V 0 Z S Z x d W 9 0 O y w m c X V v d D t 1 a W R f b 3 J k Z W 4 m c X V v d D s s J n F 1 b 3 Q 7 b 3 J k Z W 5 f Z X N 0 Y W R v J n F 1 b 3 Q 7 L C Z x d W 9 0 O 2 9 y Z G V u X 2 9 y a W d p b i Z x d W 9 0 O y w m c X V v d D t 0 a W V u Z G F f c G F n b y Z x d W 9 0 O y w m c X V v d D t l b X B y Z X N h J n F 1 b 3 Q 7 L C Z x d W 9 0 O 2 N v b W V y Y 2 l v J n F 1 b 3 Q 7 L C Z x d W 9 0 O 2 N s a W V u d G U m c X V v d D s s J n F 1 b 3 Q 7 Z G 9 j d W 1 l b n R v J n F 1 b 3 Q 7 L C Z x d W 9 0 O 2 Z l Y 2 h h X 2 Z h Y 3 R 1 c m F j a W 9 u J n F 1 b 3 Q 7 L C Z x d W 9 0 O 2 N h b n R p Z G F k X 3 B y b 2 R 1 Y 3 R v c y Z x d W 9 0 O y w m c X V v d D t z d W J 0 b 3 R h b C Z x d W 9 0 O y w m c X V v d D t p Z 3 Y m c X V v d D s s J n F 1 b 3 Q 7 d G 9 0 Y W w m c X V v d D t d I i A v P j x F b n R y e S B U e X B l P S J G a W x s Q 2 9 s d W 1 u V H l w Z X M i I F Z h b H V l P S J z Q m d Z R 0 J n W U d C Z 1 l H Q 1 F Z S E J 3 Y 0 d C Z 1 l H Q m d Z R 0 J n W U d C Z 1 l H Q m d Z R 0 J n W U d C Z 0 1 I Q X d V R k J R P T 0 i I C 8 + P E V u d H J 5 I F R 5 c G U 9 I k Z p b G x M Y X N 0 V X B k Y X R l Z C I g V m F s d W U 9 I m Q y M D I 0 L T A 2 L T A 2 V D I z O j Q 1 O j U w L j Y x N z U z N T R a I i A v P j x F b n R y e S B U e X B l P S J G a W x s R X J y b 3 J D b 3 V u d C I g V m F s d W U 9 I m w w I i A v P j x F b n R y e S B U e X B l P S J R d W V y e U l E I i B W Y W x 1 Z T 0 i c z Z h N j Y z M W Y 2 L W J j M j k t N D d i N y 1 h N m Z j L W R m N z c 5 Y j h j Z m Q 3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x d W V 0 Z X N U c m F t b 3 N f Z X N 0 Y W R v c 1 8 x L 1 R p c G 8 g Y 2 F t Y m l h Z G 8 u e 3 R y Y W N r a W 5 n X 2 l k L D B 9 J n F 1 b 3 Q 7 L C Z x d W 9 0 O 1 N l Y 3 R p b 2 4 x L 1 B h c X V l d G V z V H J h b W 9 z X 2 V z d G F k b 3 N f M S 9 U a X B v I G N h b W J p Y W R v L n t 0 c m F j a 2 l u Z 1 9 l c 3 R h Z G 8 s M X 0 m c X V v d D s s J n F 1 b 3 Q 7 U 2 V j d G l v b j E v U G F x d W V 0 Z X N U c m F t b 3 N f Z X N 0 Y W R v c 1 8 x L 1 R p c G 8 g Y 2 F t Y m l h Z G 8 u e 3 R p Z W 5 k Y V 9 k Z W x p d m V y e S w y f S Z x d W 9 0 O y w m c X V v d D t T Z W N 0 a W 9 u M S 9 Q Y X F 1 Z X R l c 1 R y Y W 1 v c 1 9 l c 3 R h Z G 9 z X z E v V G l w b y B j Y W 1 i a W F k b y 5 7 Z G V s a X Z l c n l f Z G V w Y X J 0 Y W 1 l b n R v L D N 9 J n F 1 b 3 Q 7 L C Z x d W 9 0 O 1 N l Y 3 R p b 2 4 x L 1 B h c X V l d G V z V H J h b W 9 z X 2 V z d G F k b 3 N f M S 9 U a X B v I G N h b W J p Y W R v L n t k Z W x p d m V y e V 9 w c m 9 2 a W 5 j a W E s N H 0 m c X V v d D s s J n F 1 b 3 Q 7 U 2 V j d G l v b j E v U G F x d W V 0 Z X N U c m F t b 3 N f Z X N 0 Y W R v c 1 8 x L 1 R p c G 8 g Y 2 F t Y m l h Z G 8 u e 2 R l b G l 2 Z X J 5 X 2 R p c 3 R y a X R v L D V 9 J n F 1 b 3 Q 7 L C Z x d W 9 0 O 1 N l Y 3 R p b 2 4 x L 1 B h c X V l d G V z V H J h b W 9 z X 2 V z d G F k b 3 N f M S 9 U a X B v I G N h b W J p Y W R v L n t j b 3 V y a W V y L D Z 9 J n F 1 b 3 Q 7 L C Z x d W 9 0 O 1 N l Y 3 R p b 2 4 x L 1 B h c X V l d G V z V H J h b W 9 z X 2 V z d G F k b 3 N f M S 9 U a X B v I G N h b W J p Y W R v L n t j b 3 V y a W V y X 2 N v Z G U s N 3 0 m c X V v d D s s J n F 1 b 3 Q 7 U 2 V j d G l v b j E v U G F x d W V 0 Z X N U c m F t b 3 N f Z X N 0 Y W R v c 1 8 x L 1 R p c G 8 g Y 2 F t Y m l h Z G 8 u e 2 Z l Y 2 h h X 3 R y Y W 1 v L D h 9 J n F 1 b 3 Q 7 L C Z x d W 9 0 O 1 N l Y 3 R p b 2 4 x L 1 B h c X V l d G V z V H J h b W 9 z X 2 V z d G F k b 3 N f M S 9 U a X B v I G N h b W J p Y W R v L n t m Z W N o Y V 9 h c H J v e G l t Y W R h L D l 9 J n F 1 b 3 Q 7 L C Z x d W 9 0 O 1 N l Y 3 R p b 2 4 x L 1 B h c X V l d G V z V H J h b W 9 z X 2 V z d G F k b 3 N f M S 9 U a X B v I G N h b W J p Y W R v L n t w Y X F 1 Z X R l L D E w f S Z x d W 9 0 O y w m c X V v d D t T Z W N 0 a W 9 u M S 9 Q Y X F 1 Z X R l c 1 R y Y W 1 v c 1 9 l c 3 R h Z G 9 z X z E v V G l w b y B j Y W 1 i a W F k b y 5 7 c G F n Y W R v L D E x f S Z x d W 9 0 O y w m c X V v d D t T Z W N 0 a W 9 u M S 9 Q Y X F 1 Z X R l c 1 R y Y W 1 v c 1 9 l c 3 R h Z G 9 z X z E v V G l w b y B j Y W 1 i a W F k b y 5 7 Z W 1 w Y X F 1 Z X R h Z G 8 s M T J 9 J n F 1 b 3 Q 7 L C Z x d W 9 0 O 1 N l Y 3 R p b 2 4 x L 1 B h c X V l d G V z V H J h b W 9 z X 2 V z d G F k b 3 N f M S 9 U a X B v I G N h b W J p Y W R v L n t l b l 9 j Y W 1 p b m 8 s M T N 9 J n F 1 b 3 Q 7 L C Z x d W 9 0 O 1 N l Y 3 R p b 2 4 x L 1 B h c X V l d G V z V H J h b W 9 z X 2 V z d G F k b 3 N f M S 9 U a X B v I G N h b W J p Y W R v L n t w b 3 J f c m V j b 2 d l c i w x N H 0 m c X V v d D s s J n F 1 b 3 Q 7 U 2 V j d G l v b j E v U G F x d W V 0 Z X N U c m F t b 3 N f Z X N 0 Y W R v c 1 8 x L 1 R p c G 8 g Y 2 F t Y m l h Z G 8 u e 2 V u d H J l Z 2 F k b y w x N X 0 m c X V v d D s s J n F 1 b 3 Q 7 U 2 V j d G l v b j E v U G F x d W V 0 Z X N U c m F t b 3 N f Z X N 0 Y W R v c 1 8 x L 1 R p c G 8 g Y 2 F t Y m l h Z G 8 u e 3 R y d W 5 j b y w x N n 0 m c X V v d D s s J n F 1 b 3 Q 7 U 2 V j d G l v b j E v U G F x d W V 0 Z X N U c m F t b 3 N f Z X N 0 Y W R v c 1 8 x L 1 R p c G 8 g Y 2 F t Y m l h Z G 8 u e 3 R y d W 5 j b 1 9 2 Z X J p Z m l j Y W R v L D E 3 f S Z x d W 9 0 O y w m c X V v d D t T Z W N 0 a W 9 u M S 9 Q Y X F 1 Z X R l c 1 R y Y W 1 v c 1 9 l c 3 R h Z G 9 z X z E v V G l w b y B j Y W 1 i a W F k b y 5 7 d H J 1 b m N v X 2 N l c n J h Z G 8 s M T h 9 J n F 1 b 3 Q 7 L C Z x d W 9 0 O 1 N l Y 3 R p b 2 4 x L 1 B h c X V l d G V z V H J h b W 9 z X 2 V z d G F k b 3 N f M S 9 U a X B v I G N h b W J p Y W R v L n t l c 3 R h Z G 9 f c G F x d W V 0 Z S w x O X 0 m c X V v d D s s J n F 1 b 3 Q 7 U 2 V j d G l v b j E v U G F x d W V 0 Z X N U c m F t b 3 N f Z X N 0 Y W R v c 1 8 x L 1 R p c G 8 g Y 2 F t Y m l h Z G 8 u e 3 R p Z W 5 k Y V 9 z d G 9 j a y w y M H 0 m c X V v d D s s J n F 1 b 3 Q 7 U 2 V j d G l v b j E v U G F x d W V 0 Z X N U c m F t b 3 N f Z X N 0 Y W R v c 1 8 x L 1 R p c G 8 g Y 2 F t Y m l h Z G 8 u e 3 R p c G 9 f Z G V s a X Z l c n k s M j F 9 J n F 1 b 3 Q 7 L C Z x d W 9 0 O 1 N l Y 3 R p b 2 4 x L 1 B h c X V l d G V z V H J h b W 9 z X 2 V z d G F k b 3 N f M S 9 U a X B v I G N h b W J p Y W R v L n t 0 a W V u Z G F f Z G V s a X Z l c n l f Z m l u Y W w s M j J 9 J n F 1 b 3 Q 7 L C Z x d W 9 0 O 1 N l Y 3 R p b 2 4 x L 1 B h c X V l d G V z V H J h b W 9 z X 2 V z d G F k b 3 N f M S 9 U a X B v I G N h b W J p Y W R v L n t 0 a W V u Z G F f Z G V s a X Z l c n l f Z m l u Y W x f Z G V w Y X J 0 Y W 1 l b n R v L D I z f S Z x d W 9 0 O y w m c X V v d D t T Z W N 0 a W 9 u M S 9 Q Y X F 1 Z X R l c 1 R y Y W 1 v c 1 9 l c 3 R h Z G 9 z X z E v V G l w b y B j Y W 1 i a W F k b y 5 7 d G l l b m R h X 2 R l b G l 2 Z X J 5 X 2 Z p b m F s X 3 B y b 3 Z p b m N p Y S w y N H 0 m c X V v d D s s J n F 1 b 3 Q 7 U 2 V j d G l v b j E v U G F x d W V 0 Z X N U c m F t b 3 N f Z X N 0 Y W R v c 1 8 x L 1 R p c G 8 g Y 2 F t Y m l h Z G 8 u e 3 R p Z W 5 k Y V 9 k Z W x p d m V y e V 9 m a W 5 h b F 9 k a X N 0 c m l 0 b y w y N X 0 m c X V v d D s s J n F 1 b 3 Q 7 U 2 V j d G l v b j E v U G F x d W V 0 Z X N U c m F t b 3 N f Z X N 0 Y W R v c 1 8 x L 1 R p c G 8 g Y 2 F t Y m l h Z G 8 u e 3 R p c G 9 f c G F x d W V 0 Z S w y N n 0 m c X V v d D s s J n F 1 b 3 Q 7 U 2 V j d G l v b j E v U G F x d W V 0 Z X N U c m F t b 3 N f Z X N 0 Y W R v c 1 8 x L 1 R p c G 8 g Y 2 F t Y m l h Z G 8 u e 3 V p Z F 9 v c m R l b i w y N 3 0 m c X V v d D s s J n F 1 b 3 Q 7 U 2 V j d G l v b j E v U G F x d W V 0 Z X N U c m F t b 3 N f Z X N 0 Y W R v c 1 8 x L 1 R p c G 8 g Y 2 F t Y m l h Z G 8 u e 2 9 y Z G V u X 2 V z d G F k b y w y O H 0 m c X V v d D s s J n F 1 b 3 Q 7 U 2 V j d G l v b j E v U G F x d W V 0 Z X N U c m F t b 3 N f Z X N 0 Y W R v c 1 8 x L 1 R p c G 8 g Y 2 F t Y m l h Z G 8 u e 2 9 y Z G V u X 2 9 y a W d p b i w y O X 0 m c X V v d D s s J n F 1 b 3 Q 7 U 2 V j d G l v b j E v U G F x d W V 0 Z X N U c m F t b 3 N f Z X N 0 Y W R v c 1 8 x L 1 R p c G 8 g Y 2 F t Y m l h Z G 8 u e 3 R p Z W 5 k Y V 9 w Y W d v L D M w f S Z x d W 9 0 O y w m c X V v d D t T Z W N 0 a W 9 u M S 9 Q Y X F 1 Z X R l c 1 R y Y W 1 v c 1 9 l c 3 R h Z G 9 z X z E v V G l w b y B j Y W 1 i a W F k b y 5 7 Z W 1 w c m V z Y S w z M X 0 m c X V v d D s s J n F 1 b 3 Q 7 U 2 V j d G l v b j E v U G F x d W V 0 Z X N U c m F t b 3 N f Z X N 0 Y W R v c 1 8 x L 1 R p c G 8 g Y 2 F t Y m l h Z G 8 u e 2 N v b W V y Y 2 l v L D M y f S Z x d W 9 0 O y w m c X V v d D t T Z W N 0 a W 9 u M S 9 Q Y X F 1 Z X R l c 1 R y Y W 1 v c 1 9 l c 3 R h Z G 9 z X z E v V G l w b y B j Y W 1 i a W F k b y 5 7 Y 2 x p Z W 5 0 Z S w z M 3 0 m c X V v d D s s J n F 1 b 3 Q 7 U 2 V j d G l v b j E v U G F x d W V 0 Z X N U c m F t b 3 N f Z X N 0 Y W R v c 1 8 x L 1 R p c G 8 g Y 2 F t Y m l h Z G 8 u e 2 R v Y 3 V t Z W 5 0 b y w z N H 0 m c X V v d D s s J n F 1 b 3 Q 7 U 2 V j d G l v b j E v U G F x d W V 0 Z X N U c m F t b 3 N f Z X N 0 Y W R v c 1 8 x L 1 R p c G 8 g Y 2 F t Y m l h Z G 8 u e 2 Z l Y 2 h h X 2 Z h Y 3 R 1 c m F j a W 9 u L D M 1 f S Z x d W 9 0 O y w m c X V v d D t T Z W N 0 a W 9 u M S 9 Q Y X F 1 Z X R l c 1 R y Y W 1 v c 1 9 l c 3 R h Z G 9 z X z E v V G l w b y B j Y W 1 i a W F k b y 5 7 Y 2 F u d G l k Y W R f c H J v Z H V j d G 9 z L D M 2 f S Z x d W 9 0 O y w m c X V v d D t T Z W N 0 a W 9 u M S 9 Q Y X F 1 Z X R l c 1 R y Y W 1 v c 1 9 l c 3 R h Z G 9 z X z E v V G l w b y B j Y W 1 i a W F k b y 5 7 c 3 V i d G 9 0 Y W w s M z d 9 J n F 1 b 3 Q 7 L C Z x d W 9 0 O 1 N l Y 3 R p b 2 4 x L 1 B h c X V l d G V z V H J h b W 9 z X 2 V z d G F k b 3 N f M S 9 U a X B v I G N h b W J p Y W R v L n t p Z 3 Y s M z h 9 J n F 1 b 3 Q 7 L C Z x d W 9 0 O 1 N l Y 3 R p b 2 4 x L 1 B h c X V l d G V z V H J h b W 9 z X 2 V z d G F k b 3 N f M S 9 U a X B v I G N h b W J p Y W R v L n t 0 b 3 R h b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1 B h c X V l d G V z V H J h b W 9 z X 2 V z d G F k b 3 N f M S 9 U a X B v I G N h b W J p Y W R v L n t 0 c m F j a 2 l u Z 1 9 p Z C w w f S Z x d W 9 0 O y w m c X V v d D t T Z W N 0 a W 9 u M S 9 Q Y X F 1 Z X R l c 1 R y Y W 1 v c 1 9 l c 3 R h Z G 9 z X z E v V G l w b y B j Y W 1 i a W F k b y 5 7 d H J h Y 2 t p b m d f Z X N 0 Y W R v L D F 9 J n F 1 b 3 Q 7 L C Z x d W 9 0 O 1 N l Y 3 R p b 2 4 x L 1 B h c X V l d G V z V H J h b W 9 z X 2 V z d G F k b 3 N f M S 9 U a X B v I G N h b W J p Y W R v L n t 0 a W V u Z G F f Z G V s a X Z l c n k s M n 0 m c X V v d D s s J n F 1 b 3 Q 7 U 2 V j d G l v b j E v U G F x d W V 0 Z X N U c m F t b 3 N f Z X N 0 Y W R v c 1 8 x L 1 R p c G 8 g Y 2 F t Y m l h Z G 8 u e 2 R l b G l 2 Z X J 5 X 2 R l c G F y d G F t Z W 5 0 b y w z f S Z x d W 9 0 O y w m c X V v d D t T Z W N 0 a W 9 u M S 9 Q Y X F 1 Z X R l c 1 R y Y W 1 v c 1 9 l c 3 R h Z G 9 z X z E v V G l w b y B j Y W 1 i a W F k b y 5 7 Z G V s a X Z l c n l f c H J v d m l u Y 2 l h L D R 9 J n F 1 b 3 Q 7 L C Z x d W 9 0 O 1 N l Y 3 R p b 2 4 x L 1 B h c X V l d G V z V H J h b W 9 z X 2 V z d G F k b 3 N f M S 9 U a X B v I G N h b W J p Y W R v L n t k Z W x p d m V y e V 9 k a X N 0 c m l 0 b y w 1 f S Z x d W 9 0 O y w m c X V v d D t T Z W N 0 a W 9 u M S 9 Q Y X F 1 Z X R l c 1 R y Y W 1 v c 1 9 l c 3 R h Z G 9 z X z E v V G l w b y B j Y W 1 i a W F k b y 5 7 Y 2 9 1 c m l l c i w 2 f S Z x d W 9 0 O y w m c X V v d D t T Z W N 0 a W 9 u M S 9 Q Y X F 1 Z X R l c 1 R y Y W 1 v c 1 9 l c 3 R h Z G 9 z X z E v V G l w b y B j Y W 1 i a W F k b y 5 7 Y 2 9 1 c m l l c l 9 j b 2 R l L D d 9 J n F 1 b 3 Q 7 L C Z x d W 9 0 O 1 N l Y 3 R p b 2 4 x L 1 B h c X V l d G V z V H J h b W 9 z X 2 V z d G F k b 3 N f M S 9 U a X B v I G N h b W J p Y W R v L n t m Z W N o Y V 9 0 c m F t b y w 4 f S Z x d W 9 0 O y w m c X V v d D t T Z W N 0 a W 9 u M S 9 Q Y X F 1 Z X R l c 1 R y Y W 1 v c 1 9 l c 3 R h Z G 9 z X z E v V G l w b y B j Y W 1 i a W F k b y 5 7 Z m V j a G F f Y X B y b 3 h p b W F k Y S w 5 f S Z x d W 9 0 O y w m c X V v d D t T Z W N 0 a W 9 u M S 9 Q Y X F 1 Z X R l c 1 R y Y W 1 v c 1 9 l c 3 R h Z G 9 z X z E v V G l w b y B j Y W 1 i a W F k b y 5 7 c G F x d W V 0 Z S w x M H 0 m c X V v d D s s J n F 1 b 3 Q 7 U 2 V j d G l v b j E v U G F x d W V 0 Z X N U c m F t b 3 N f Z X N 0 Y W R v c 1 8 x L 1 R p c G 8 g Y 2 F t Y m l h Z G 8 u e 3 B h Z 2 F k b y w x M X 0 m c X V v d D s s J n F 1 b 3 Q 7 U 2 V j d G l v b j E v U G F x d W V 0 Z X N U c m F t b 3 N f Z X N 0 Y W R v c 1 8 x L 1 R p c G 8 g Y 2 F t Y m l h Z G 8 u e 2 V t c G F x d W V 0 Y W R v L D E y f S Z x d W 9 0 O y w m c X V v d D t T Z W N 0 a W 9 u M S 9 Q Y X F 1 Z X R l c 1 R y Y W 1 v c 1 9 l c 3 R h Z G 9 z X z E v V G l w b y B j Y W 1 i a W F k b y 5 7 Z W 5 f Y 2 F t a W 5 v L D E z f S Z x d W 9 0 O y w m c X V v d D t T Z W N 0 a W 9 u M S 9 Q Y X F 1 Z X R l c 1 R y Y W 1 v c 1 9 l c 3 R h Z G 9 z X z E v V G l w b y B j Y W 1 i a W F k b y 5 7 c G 9 y X 3 J l Y 2 9 n Z X I s M T R 9 J n F 1 b 3 Q 7 L C Z x d W 9 0 O 1 N l Y 3 R p b 2 4 x L 1 B h c X V l d G V z V H J h b W 9 z X 2 V z d G F k b 3 N f M S 9 U a X B v I G N h b W J p Y W R v L n t l b n R y Z W d h Z G 8 s M T V 9 J n F 1 b 3 Q 7 L C Z x d W 9 0 O 1 N l Y 3 R p b 2 4 x L 1 B h c X V l d G V z V H J h b W 9 z X 2 V z d G F k b 3 N f M S 9 U a X B v I G N h b W J p Y W R v L n t 0 c n V u Y 2 8 s M T Z 9 J n F 1 b 3 Q 7 L C Z x d W 9 0 O 1 N l Y 3 R p b 2 4 x L 1 B h c X V l d G V z V H J h b W 9 z X 2 V z d G F k b 3 N f M S 9 U a X B v I G N h b W J p Y W R v L n t 0 c n V u Y 2 9 f d m V y a W Z p Y 2 F k b y w x N 3 0 m c X V v d D s s J n F 1 b 3 Q 7 U 2 V j d G l v b j E v U G F x d W V 0 Z X N U c m F t b 3 N f Z X N 0 Y W R v c 1 8 x L 1 R p c G 8 g Y 2 F t Y m l h Z G 8 u e 3 R y d W 5 j b 1 9 j Z X J y Y W R v L D E 4 f S Z x d W 9 0 O y w m c X V v d D t T Z W N 0 a W 9 u M S 9 Q Y X F 1 Z X R l c 1 R y Y W 1 v c 1 9 l c 3 R h Z G 9 z X z E v V G l w b y B j Y W 1 i a W F k b y 5 7 Z X N 0 Y W R v X 3 B h c X V l d G U s M T l 9 J n F 1 b 3 Q 7 L C Z x d W 9 0 O 1 N l Y 3 R p b 2 4 x L 1 B h c X V l d G V z V H J h b W 9 z X 2 V z d G F k b 3 N f M S 9 U a X B v I G N h b W J p Y W R v L n t 0 a W V u Z G F f c 3 R v Y 2 s s M j B 9 J n F 1 b 3 Q 7 L C Z x d W 9 0 O 1 N l Y 3 R p b 2 4 x L 1 B h c X V l d G V z V H J h b W 9 z X 2 V z d G F k b 3 N f M S 9 U a X B v I G N h b W J p Y W R v L n t 0 a X B v X 2 R l b G l 2 Z X J 5 L D I x f S Z x d W 9 0 O y w m c X V v d D t T Z W N 0 a W 9 u M S 9 Q Y X F 1 Z X R l c 1 R y Y W 1 v c 1 9 l c 3 R h Z G 9 z X z E v V G l w b y B j Y W 1 i a W F k b y 5 7 d G l l b m R h X 2 R l b G l 2 Z X J 5 X 2 Z p b m F s L D I y f S Z x d W 9 0 O y w m c X V v d D t T Z W N 0 a W 9 u M S 9 Q Y X F 1 Z X R l c 1 R y Y W 1 v c 1 9 l c 3 R h Z G 9 z X z E v V G l w b y B j Y W 1 i a W F k b y 5 7 d G l l b m R h X 2 R l b G l 2 Z X J 5 X 2 Z p b m F s X 2 R l c G F y d G F t Z W 5 0 b y w y M 3 0 m c X V v d D s s J n F 1 b 3 Q 7 U 2 V j d G l v b j E v U G F x d W V 0 Z X N U c m F t b 3 N f Z X N 0 Y W R v c 1 8 x L 1 R p c G 8 g Y 2 F t Y m l h Z G 8 u e 3 R p Z W 5 k Y V 9 k Z W x p d m V y e V 9 m a W 5 h b F 9 w c m 9 2 a W 5 j a W E s M j R 9 J n F 1 b 3 Q 7 L C Z x d W 9 0 O 1 N l Y 3 R p b 2 4 x L 1 B h c X V l d G V z V H J h b W 9 z X 2 V z d G F k b 3 N f M S 9 U a X B v I G N h b W J p Y W R v L n t 0 a W V u Z G F f Z G V s a X Z l c n l f Z m l u Y W x f Z G l z d H J p d G 8 s M j V 9 J n F 1 b 3 Q 7 L C Z x d W 9 0 O 1 N l Y 3 R p b 2 4 x L 1 B h c X V l d G V z V H J h b W 9 z X 2 V z d G F k b 3 N f M S 9 U a X B v I G N h b W J p Y W R v L n t 0 a X B v X 3 B h c X V l d G U s M j Z 9 J n F 1 b 3 Q 7 L C Z x d W 9 0 O 1 N l Y 3 R p b 2 4 x L 1 B h c X V l d G V z V H J h b W 9 z X 2 V z d G F k b 3 N f M S 9 U a X B v I G N h b W J p Y W R v L n t 1 a W R f b 3 J k Z W 4 s M j d 9 J n F 1 b 3 Q 7 L C Z x d W 9 0 O 1 N l Y 3 R p b 2 4 x L 1 B h c X V l d G V z V H J h b W 9 z X 2 V z d G F k b 3 N f M S 9 U a X B v I G N h b W J p Y W R v L n t v c m R l b l 9 l c 3 R h Z G 8 s M j h 9 J n F 1 b 3 Q 7 L C Z x d W 9 0 O 1 N l Y 3 R p b 2 4 x L 1 B h c X V l d G V z V H J h b W 9 z X 2 V z d G F k b 3 N f M S 9 U a X B v I G N h b W J p Y W R v L n t v c m R l b l 9 v c m l n a W 4 s M j l 9 J n F 1 b 3 Q 7 L C Z x d W 9 0 O 1 N l Y 3 R p b 2 4 x L 1 B h c X V l d G V z V H J h b W 9 z X 2 V z d G F k b 3 N f M S 9 U a X B v I G N h b W J p Y W R v L n t 0 a W V u Z G F f c G F n b y w z M H 0 m c X V v d D s s J n F 1 b 3 Q 7 U 2 V j d G l v b j E v U G F x d W V 0 Z X N U c m F t b 3 N f Z X N 0 Y W R v c 1 8 x L 1 R p c G 8 g Y 2 F t Y m l h Z G 8 u e 2 V t c H J l c 2 E s M z F 9 J n F 1 b 3 Q 7 L C Z x d W 9 0 O 1 N l Y 3 R p b 2 4 x L 1 B h c X V l d G V z V H J h b W 9 z X 2 V z d G F k b 3 N f M S 9 U a X B v I G N h b W J p Y W R v L n t j b 2 1 l c m N p b y w z M n 0 m c X V v d D s s J n F 1 b 3 Q 7 U 2 V j d G l v b j E v U G F x d W V 0 Z X N U c m F t b 3 N f Z X N 0 Y W R v c 1 8 x L 1 R p c G 8 g Y 2 F t Y m l h Z G 8 u e 2 N s a W V u d G U s M z N 9 J n F 1 b 3 Q 7 L C Z x d W 9 0 O 1 N l Y 3 R p b 2 4 x L 1 B h c X V l d G V z V H J h b W 9 z X 2 V z d G F k b 3 N f M S 9 U a X B v I G N h b W J p Y W R v L n t k b 2 N 1 b W V u d G 8 s M z R 9 J n F 1 b 3 Q 7 L C Z x d W 9 0 O 1 N l Y 3 R p b 2 4 x L 1 B h c X V l d G V z V H J h b W 9 z X 2 V z d G F k b 3 N f M S 9 U a X B v I G N h b W J p Y W R v L n t m Z W N o Y V 9 m Y W N 0 d X J h Y 2 l v b i w z N X 0 m c X V v d D s s J n F 1 b 3 Q 7 U 2 V j d G l v b j E v U G F x d W V 0 Z X N U c m F t b 3 N f Z X N 0 Y W R v c 1 8 x L 1 R p c G 8 g Y 2 F t Y m l h Z G 8 u e 2 N h b n R p Z G F k X 3 B y b 2 R 1 Y 3 R v c y w z N n 0 m c X V v d D s s J n F 1 b 3 Q 7 U 2 V j d G l v b j E v U G F x d W V 0 Z X N U c m F t b 3 N f Z X N 0 Y W R v c 1 8 x L 1 R p c G 8 g Y 2 F t Y m l h Z G 8 u e 3 N 1 Y n R v d G F s L D M 3 f S Z x d W 9 0 O y w m c X V v d D t T Z W N 0 a W 9 u M S 9 Q Y X F 1 Z X R l c 1 R y Y W 1 v c 1 9 l c 3 R h Z G 9 z X z E v V G l w b y B j Y W 1 i a W F k b y 5 7 a W d 2 L D M 4 f S Z x d W 9 0 O y w m c X V v d D t T Z W N 0 a W 9 u M S 9 Q Y X F 1 Z X R l c 1 R y Y W 1 v c 1 9 l c 3 R h Z G 9 z X z E v V G l w b y B j Y W 1 i a W F k b y 5 7 d G 9 0 Y W w s M z l 9 J n F 1 b 3 Q 7 X S w m c X V v d D t S Z W x h d G l v b n N o a X B J b m Z v J n F 1 b 3 Q 7 O l t d f S I g L z 4 8 R W 5 0 c n k g V H l w Z T 0 i R m l s b E N v d W 5 0 I i B W Y W x 1 Z T 0 i b D E 2 M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F 1 Z X R l c 1 R y Y W 1 v c 1 9 l c 3 R h Z G 9 z X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x d W V 0 Z X N U c m F t b 3 N f Z X N 0 Y W R v c 1 8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X V l d G V z V H J h b W 9 z X 2 V z d G F k b 3 N f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F 1 Z X R l c 1 R y Y W 1 v c 1 9 l c 3 R h Z G 9 z X z E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X c g g n g + U K G t 5 V D t V N a z Q A A A A A C A A A A A A A Q Z g A A A A E A A C A A A A A Q o f a J b C R R q Z 9 R Q 7 A Q W Z c W b u Y + y e + b z S D E t X 1 U 0 3 B i v Q A A A A A O g A A A A A I A A C A A A A A M J R 7 H 3 Y I S r E I 9 I A a b s V J + P X 8 Y K E M t V N j 5 N 5 w 6 c 1 2 q D V A A A A D 7 Y Z / 3 K s c K H K r Y X b a n 8 + B R K G 6 v 3 E / O w x a L W G K N e W 2 O D x / b Q A k u e 4 A l l q G M G c E v z 3 A 8 o e D H G p h j e z / a 9 L a s c 6 l t B / q E n M W M f v j R C 3 7 U j z v X z E A A A A C K I g l l h i M A s V F w n a n T v p K c v J P f 8 L i 3 b 6 t u K n e n A I / y T d 0 l n A o s q + a J o p e p b U U T P L H x L p N o 3 I U J 8 9 O C P u d D y D N + < / D a t a M a s h u p > 
</file>

<file path=customXml/itemProps1.xml><?xml version="1.0" encoding="utf-8"?>
<ds:datastoreItem xmlns:ds="http://schemas.openxmlformats.org/officeDocument/2006/customXml" ds:itemID="{2816FF70-1D6F-4A3A-87AE-ADBC004DA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DATA</vt:lpstr>
      <vt:lpstr>MATRIZ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Deyvis Tomas</dc:creator>
  <cp:lastModifiedBy>DemopowerBI</cp:lastModifiedBy>
  <dcterms:created xsi:type="dcterms:W3CDTF">2023-10-11T12:52:29Z</dcterms:created>
  <dcterms:modified xsi:type="dcterms:W3CDTF">2024-06-07T01:28:28Z</dcterms:modified>
</cp:coreProperties>
</file>