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<sst xmlns="http://schemas.openxmlformats.org/spreadsheetml/2006/main" count="263" uniqueCount="166">
  <si>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</si>
  <si>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</si>
  <si>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</si>
  <si>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</si>
  <si>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</si>
  <si>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</si>
  <si>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</si>
  <si>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</si>
  <si>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</si>
  <si>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</si>
  <si>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</si>
  <si>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</si>
  <si>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</si>
  <si>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</si>
  <si>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</si>
  <si>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</si>
  <si>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se puede consultar el estado de un vehículo ingresando la placa.</t>
  </si>
  <si>
    <t>Permitir consultar el estado de un vehículo mediante su placa.</t>
  </si>
  <si>
    <t>Asistente</t>
  </si>
  <si>
    <t>Ingresar placa y visualizar detalles como custodio, modelo, kilometraje y estado de mantenimiento.</t>
  </si>
  <si>
    <t>Juan Pasquel</t>
  </si>
  <si>
    <t>Alta</t>
  </si>
  <si>
    <t>No iniciado</t>
  </si>
  <si>
    <t>Si la placa no existe, notifica; si existe, muestra detalles del vehículo.</t>
  </si>
  <si>
    <t xml:space="preserve">Se necesita priorizar la adaptatividad para ser visualizado en dispositivos móviles </t>
  </si>
  <si>
    <t>Consultar Vehículos por Placa</t>
  </si>
  <si>
    <t>REQ002</t>
  </si>
  <si>
    <t>No se puede acceder a la lista completa de vehículos registrados.</t>
  </si>
  <si>
    <t>Permitir la consulta de todos los vehículos registrados.</t>
  </si>
  <si>
    <t>Acceder a la lista con información de los vehículos registrados.</t>
  </si>
  <si>
    <t>Si no hay vehículos, se notifica; si hay, se despliega lista con información.</t>
  </si>
  <si>
    <t>Se necesita priorizar la adaptatividad para ser visualizado en dispositivos móviles . Se sugiere paginación si el número de vehículos es alto.</t>
  </si>
  <si>
    <t>Consultar Vehículos</t>
  </si>
  <si>
    <t>REQ003</t>
  </si>
  <si>
    <t>No se puede ver la ubicación en tiempo real de un vehículo.</t>
  </si>
  <si>
    <t>Visualizar la ubicación actual en un mapa interactivo.</t>
  </si>
  <si>
    <t>Seleccionar vehículo y mostrar ubicación si está activo y con GPS.</t>
  </si>
  <si>
    <t xml:space="preserve">Media </t>
  </si>
  <si>
    <t>Se notifica si el vehículo no está activo, no tiene GPS o hay error de conexión.</t>
  </si>
  <si>
    <t>Ver ubicación de vehículos</t>
  </si>
  <si>
    <t>REQ004</t>
  </si>
  <si>
    <t>No se puede asignar un custodio a un vehículo desde el sistema.</t>
  </si>
  <si>
    <t>Asignar custodios a vehículos disponibles.</t>
  </si>
  <si>
    <t>Seleccionar vehículo disponible y asignar custodio mediante confirmación.</t>
  </si>
  <si>
    <t>Notifica si el vehículo no está disponible, muestra lista de custodios si lo está.</t>
  </si>
  <si>
    <t>La confirmación de asignación debe incluir detalles del custodio y vehículo.</t>
  </si>
  <si>
    <t>Asignar custodio al vehículo</t>
  </si>
  <si>
    <t>REQ005</t>
  </si>
  <si>
    <t>La información de los conductores está en un excel lo que dificulta su utilización</t>
  </si>
  <si>
    <t>Permitir el uso y visualización de la información dentro de los conductores dentro de la aplicación</t>
  </si>
  <si>
    <t>Automatizar la importación de los datos del excel de conductores a una base de datos relacional</t>
  </si>
  <si>
    <t>Importar lista de conductores de un archivo excel mapeando los campos de la hoja de cálculo a los atributos de la base de datos relacional</t>
  </si>
  <si>
    <t>Joan Cobeña</t>
  </si>
  <si>
    <t>La carga exitosa permite visualizar los conductores y asignarles un vehículo.</t>
  </si>
  <si>
    <t>Validar estructura del Excel antes de importar para evitar errores de formato.</t>
  </si>
  <si>
    <t>Importar Conductores</t>
  </si>
  <si>
    <t>REQ006</t>
  </si>
  <si>
    <t>La información de los vehículos está en un excel lo que dificulta su utilización</t>
  </si>
  <si>
    <t>Automatizar la importación de los datos del excel de vehículos a una base de datos relacional</t>
  </si>
  <si>
    <t>Importar lista de vehículos de un archivo excel mapeando los campos de la hoja de cálculo a los atributos de la base de datos relacional</t>
  </si>
  <si>
    <t>Edison Verdesoto</t>
  </si>
  <si>
    <t>La carga exitosa permite visualizar los vehículos y asignarles rutas.</t>
  </si>
  <si>
    <t>Importar Vehículos</t>
  </si>
  <si>
    <t>REQ007</t>
  </si>
  <si>
    <t>No se pueden consultar los conductores disponibles.</t>
  </si>
  <si>
    <t>Listar conductores con nombre y cédula.</t>
  </si>
  <si>
    <t>Consultar la lista de conductores disponibles en el sistema.</t>
  </si>
  <si>
    <t>Muestra error si no hay datos, muestra lista si hay conexión exitosa.</t>
  </si>
  <si>
    <t>Considerar filtro de búsqueda por nombre o cédula para facilidad de uso.</t>
  </si>
  <si>
    <t>Consultar conductores</t>
  </si>
  <si>
    <t>REQ008</t>
  </si>
  <si>
    <t>No se puede registrar mantenimientos de vehículos.</t>
  </si>
  <si>
    <t>Registrar mantenimiento por tipo, estado y descripción.</t>
  </si>
  <si>
    <t>Seleccionar vehículo, ingresar datos del mantenimiento y registrar.</t>
  </si>
  <si>
    <t>Notifica si es duplicado, muestra lista si es nuevo.</t>
  </si>
  <si>
    <t>Verificar duplicidad de registros por placa y tipo antes de guardar.</t>
  </si>
  <si>
    <t>Registrar Mantenimiento</t>
  </si>
  <si>
    <t>REQ009</t>
  </si>
  <si>
    <t>No se pueden actualizar los registros de mantenimiento.</t>
  </si>
  <si>
    <t>Actualizar tipo, estado o datos del mantenimiento.</t>
  </si>
  <si>
    <t>Buscar por placa, modificar datos, confirmar o cancelar cambios.</t>
  </si>
  <si>
    <t>Se despliega información, actualiza o notifica errores si existen.</t>
  </si>
  <si>
    <t>Mostrar histórico de cambios para trazabilidad del mantenimiento.</t>
  </si>
  <si>
    <t>Actualizar Mantenimiento</t>
  </si>
  <si>
    <t>REQ010</t>
  </si>
  <si>
    <t>No se puede consultar el historial de mantenimientos.</t>
  </si>
  <si>
    <t>Visualizar historial de mantenimientos por placa o general.</t>
  </si>
  <si>
    <t>Filtrar por placa o consultar todos los registros.</t>
  </si>
  <si>
    <t>Muestra historial si existe, notifica si no hay registros o error.</t>
  </si>
  <si>
    <t>Consultar Mantenimiento</t>
  </si>
  <si>
    <t>REQ011</t>
  </si>
  <si>
    <t>No se pueden eliminar mantenimientos registrados.</t>
  </si>
  <si>
    <t>Eliminar mantenimientos seleccionados de un vehículo.</t>
  </si>
  <si>
    <t>Buscar vehículo, seleccionar registro, confirmar eliminación.</t>
  </si>
  <si>
    <t>Notifica si vehículo no existe; si existe, muestra o elimina registro.</t>
  </si>
  <si>
    <t>Confirmación de eliminación debe ser doble y con advertencia al usuario.</t>
  </si>
  <si>
    <t>Eliminar Mantenimientos</t>
  </si>
  <si>
    <t>REQ012</t>
  </si>
  <si>
    <t>No se pueden generar reportes de mantenimiento.</t>
  </si>
  <si>
    <t>Generar y exportar reportes de mantenimiento por vehículo.</t>
  </si>
  <si>
    <t>Ingresar placa, generar reporte descargable o imprimible.</t>
  </si>
  <si>
    <t>Muestra reporte o errores si no hay datos o falla el sistema.</t>
  </si>
  <si>
    <t>Permitir exportar en PDF y Excel con opción de seleccionar rangos de fechas o vehículos específicos.</t>
  </si>
  <si>
    <t>Generar Reporte de Mantenimiento</t>
  </si>
  <si>
    <t>REQ013</t>
  </si>
  <si>
    <t>No se puede consultar la disponibilidad de los vehículos.</t>
  </si>
  <si>
    <t>Consultar disponibilidad en tiempo real.</t>
  </si>
  <si>
    <t>Ver estados disponibles, ocupados o en mantenimiento.</t>
  </si>
  <si>
    <t>Muestra datos o errores si no se puede acceder a estados.</t>
  </si>
  <si>
    <t>Mostrar íconos o colores según estado para facilitar la interpretación visual.</t>
  </si>
  <si>
    <t>Consultar disponibilidad de vehículos</t>
  </si>
  <si>
    <t>REQ014</t>
  </si>
  <si>
    <t>No se pueden generar rutas para los vehículos.</t>
  </si>
  <si>
    <t>Crear rutas con origen, destino y nombre.</t>
  </si>
  <si>
    <t>Ingresar inicio, destinos y nombre de ruta para crearla.</t>
  </si>
  <si>
    <t>Ruben Benavides</t>
  </si>
  <si>
    <t>Muestra ruta si datos son válidos; notifica errores si no.</t>
  </si>
  <si>
    <t>Sugerir ubicaciones al escribir origen y destino mediante autocompletado para evitar errores.</t>
  </si>
  <si>
    <t>Generar Rutas</t>
  </si>
  <si>
    <t>REQ015</t>
  </si>
  <si>
    <t>No se pueden actualizar rutas existentes.</t>
  </si>
  <si>
    <t>Modificar rutas cuando existan nuevas disposiciones o fallas en la vía.</t>
  </si>
  <si>
    <t>Ingresar nuevas direcciones y actualizar la ruta existente.</t>
  </si>
  <si>
    <t>Muestra errores si los datos son incorrectos e informa al usuario.</t>
  </si>
  <si>
    <t>Agregar historial de modificaciones en la ruta para futuras auditorías.</t>
  </si>
  <si>
    <t>Actualizar Rutas</t>
  </si>
  <si>
    <t>REQ016</t>
  </si>
  <si>
    <t>No se pueden visualizar las rutas registradas.</t>
  </si>
  <si>
    <t>Ver rutas con origen, destino y paradas.</t>
  </si>
  <si>
    <t>Seleccionar opción de visualización de rutas y desplegar datos.</t>
  </si>
  <si>
    <t>Si no hay rutas, el sistema informa que no hay datos.</t>
  </si>
  <si>
    <t>Implementar vista tipo mapa además de tabla para una mejor comprensión.</t>
  </si>
  <si>
    <t>Visualizar Rutas</t>
  </si>
  <si>
    <t>REQ017</t>
  </si>
  <si>
    <t>No se pueden eliminar rutas que ya no se necesitan.</t>
  </si>
  <si>
    <t>Eliminar rutas seleccionadas con confirmación.</t>
  </si>
  <si>
    <t>Seleccionar ruta y confirmar su eliminación.</t>
  </si>
  <si>
    <t>Muestra si se elimina correctamente o se cancela la acción.</t>
  </si>
  <si>
    <t>Confirmar que la ruta no está asignada antes de permitir eliminación.</t>
  </si>
  <si>
    <t>Eliminar Rutas</t>
  </si>
  <si>
    <t>REQ018</t>
  </si>
  <si>
    <t>No se pueden buscar rutas con múltiples filtros.</t>
  </si>
  <si>
    <t>Buscar rutas por criterios combinables como origen, destino, fecha, estado.</t>
  </si>
  <si>
    <t>Ingresar filtros y mostrar resultados en tabla organizada.</t>
  </si>
  <si>
    <t>Muestra resultados o errores si no hay coincidencias o conexión.</t>
  </si>
  <si>
    <t>Incluir opción de guardar filtros usados con frecuencia por el usuario.</t>
  </si>
  <si>
    <t>Buscar Rutas</t>
  </si>
  <si>
    <t>REQ019</t>
  </si>
  <si>
    <t>No se pueden asignar rutas a custodios disponibles.</t>
  </si>
  <si>
    <t>Asignar rutas considerando fechas, disponibilidad y vehículos.</t>
  </si>
  <si>
    <t>Seleccionar fecha, custodios y confirmar para guardar asignación.</t>
  </si>
  <si>
    <t>Muestra errores si hay conflictos o confirma si se asigna correctamente.</t>
  </si>
  <si>
    <t>Asignar Rutas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</si>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</sst>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</font>
    <font>
      <sz val="11.0"/>
      <color rgb="FF000000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49" xfId="0" applyAlignment="1" applyBorder="1" applyFont="1" applyNumberFormat="1">
      <alignment horizontal="left" readingOrder="0" shrinkToFit="0" vertical="center" wrapText="1"/>
    </xf>
    <xf borderId="4" fillId="0" fontId="7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7" numFmtId="49" xfId="0" applyAlignment="1" applyBorder="1" applyFont="1" applyNumberFormat="1">
      <alignment horizontal="left" readingOrder="0" shrinkToFit="0" vertical="center" wrapText="1"/>
    </xf>
    <xf borderId="4" fillId="0" fontId="8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0" fillId="0" fontId="11" numFmtId="0" xfId="0" applyFont="1"/>
    <xf borderId="1" fillId="3" fontId="12" numFmtId="0" xfId="0" applyAlignment="1" applyBorder="1" applyFill="1" applyFont="1">
      <alignment horizontal="center" shrinkToFit="0" vertical="center" wrapText="1"/>
    </xf>
    <xf borderId="0" fillId="0" fontId="8" numFmtId="0" xfId="0" applyFont="1"/>
    <xf borderId="0" fillId="0" fontId="10" numFmtId="0" xfId="0" applyAlignment="1" applyFont="1">
      <alignment horizontal="center" shrinkToFit="0" vertical="center" wrapText="1"/>
    </xf>
    <xf borderId="6" fillId="3" fontId="8" numFmtId="0" xfId="0" applyBorder="1" applyFont="1"/>
    <xf borderId="7" fillId="3" fontId="10" numFmtId="0" xfId="0" applyAlignment="1" applyBorder="1" applyFont="1">
      <alignment horizontal="left" shrinkToFit="0" vertical="center" wrapText="1"/>
    </xf>
    <xf borderId="7" fillId="3" fontId="11" numFmtId="0" xfId="0" applyBorder="1" applyFont="1"/>
    <xf borderId="7" fillId="3" fontId="8" numFmtId="0" xfId="0" applyBorder="1" applyFont="1"/>
    <xf borderId="8" fillId="3" fontId="8" numFmtId="0" xfId="0" applyBorder="1" applyFont="1"/>
    <xf borderId="9" fillId="3" fontId="8" numFmtId="0" xfId="0" applyBorder="1" applyFont="1"/>
    <xf borderId="4" fillId="4" fontId="13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vertical="center"/>
    </xf>
    <xf borderId="1" fillId="4" fontId="13" numFmtId="0" xfId="0" applyAlignment="1" applyBorder="1" applyFont="1">
      <alignment horizontal="center" vertical="center"/>
    </xf>
    <xf borderId="10" fillId="3" fontId="8" numFmtId="0" xfId="0" applyBorder="1" applyFont="1"/>
    <xf borderId="11" fillId="3" fontId="8" numFmtId="0" xfId="0" applyBorder="1" applyFont="1"/>
    <xf borderId="4" fillId="5" fontId="15" numFmtId="0" xfId="0" applyAlignment="1" applyBorder="1" applyFill="1" applyFont="1">
      <alignment horizontal="center" readingOrder="0" vertical="center"/>
    </xf>
    <xf borderId="10" fillId="3" fontId="11" numFmtId="0" xfId="0" applyAlignment="1" applyBorder="1" applyFont="1">
      <alignment shrinkToFit="0" vertical="center" wrapText="1"/>
    </xf>
    <xf borderId="1" fillId="5" fontId="11" numFmtId="0" xfId="0" applyAlignment="1" applyBorder="1" applyFont="1">
      <alignment horizontal="center" vertical="center"/>
    </xf>
    <xf borderId="10" fillId="3" fontId="11" numFmtId="0" xfId="0" applyAlignment="1" applyBorder="1" applyFont="1">
      <alignment vertical="center"/>
    </xf>
    <xf borderId="10" fillId="3" fontId="15" numFmtId="0" xfId="0" applyAlignment="1" applyBorder="1" applyFont="1">
      <alignment horizontal="center" vertical="center"/>
    </xf>
    <xf borderId="10" fillId="3" fontId="11" numFmtId="0" xfId="0" applyAlignment="1" applyBorder="1" applyFont="1">
      <alignment horizontal="center" vertical="center"/>
    </xf>
    <xf borderId="4" fillId="5" fontId="15" numFmtId="0" xfId="0" applyAlignment="1" applyBorder="1" applyFont="1">
      <alignment horizontal="center" vertical="center"/>
    </xf>
    <xf borderId="12" fillId="6" fontId="13" numFmtId="0" xfId="0" applyAlignment="1" applyBorder="1" applyFill="1" applyFont="1">
      <alignment horizontal="center" vertical="center"/>
    </xf>
    <xf borderId="13" fillId="5" fontId="11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0" fillId="3" fontId="8" numFmtId="0" xfId="0" applyAlignment="1" applyBorder="1" applyFont="1">
      <alignment horizontal="center"/>
    </xf>
    <xf borderId="15" fillId="0" fontId="3" numFmtId="0" xfId="0" applyBorder="1" applyFont="1"/>
    <xf borderId="13" fillId="5" fontId="11" numFmtId="0" xfId="0" applyAlignment="1" applyBorder="1" applyFont="1">
      <alignment horizontal="left" vertical="center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5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3" fillId="7" fontId="16" numFmtId="0" xfId="0" applyAlignment="1" applyBorder="1" applyFill="1" applyFont="1">
      <alignment horizontal="center" vertical="center"/>
    </xf>
    <xf borderId="22" fillId="2" fontId="15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3" fillId="4" fontId="13" numFmtId="0" xfId="0" applyAlignment="1" applyBorder="1" applyFont="1">
      <alignment horizontal="center" vertical="center"/>
    </xf>
    <xf borderId="13" fillId="5" fontId="11" numFmtId="49" xfId="0" applyAlignment="1" applyBorder="1" applyFont="1" applyNumberFormat="1">
      <alignment horizontal="left" vertical="center"/>
    </xf>
    <xf borderId="13" fillId="5" fontId="11" numFmtId="0" xfId="0" applyAlignment="1" applyBorder="1" applyFont="1">
      <alignment horizontal="center" vertical="center"/>
    </xf>
    <xf borderId="28" fillId="3" fontId="8" numFmtId="0" xfId="0" applyBorder="1" applyFont="1"/>
    <xf borderId="29" fillId="3" fontId="8" numFmtId="0" xfId="0" applyBorder="1" applyFont="1"/>
    <xf borderId="30" fillId="3" fontId="8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75"/>
    <col customWidth="1" min="3" max="3" width="22.5"/>
    <col customWidth="1" min="4" max="5" width="20.5"/>
    <col customWidth="1" min="6" max="6" width="10.25"/>
    <col customWidth="1" min="7" max="7" width="32.5"/>
    <col customWidth="1" min="8" max="8" width="12.13"/>
    <col customWidth="1" min="9" max="9" width="9.38"/>
    <col customWidth="1" min="10" max="10" width="8.63"/>
    <col customWidth="1" min="11" max="11" width="9.38"/>
    <col customWidth="1" min="12" max="12" width="9.75"/>
    <col customWidth="1" min="13" max="13" width="32.75"/>
    <col customWidth="1" min="14" max="14" width="19.0"/>
    <col customWidth="1" min="15" max="15" width="19.75"/>
    <col customWidth="1" min="16" max="26" width="9.38"/>
  </cols>
  <sheetData>
    <row r="1">
      <c r="A1" s="1"/>
      <c r="B1" s="1"/>
      <c r="C1" s="1"/>
      <c r="D1" s="1"/>
      <c r="E1" s="1"/>
      <c r="F1" s="1"/>
      <c r="G1" s="2"/>
      <c r="H1" s="1"/>
      <c r="I1" s="3"/>
      <c r="J1" s="3"/>
      <c r="K1" s="2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2"/>
      <c r="H2" s="1"/>
      <c r="I2" s="3"/>
      <c r="J2" s="3"/>
      <c r="K2" s="2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2"/>
      <c r="H4" s="1"/>
      <c r="I4" s="3"/>
      <c r="J4" s="3"/>
      <c r="K4" s="2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 t="s">
        <v>15</v>
      </c>
      <c r="C6" s="9" t="s">
        <v>16</v>
      </c>
      <c r="D6" s="9" t="s">
        <v>17</v>
      </c>
      <c r="E6" s="9" t="s">
        <v>17</v>
      </c>
      <c r="F6" s="10" t="s">
        <v>18</v>
      </c>
      <c r="G6" s="9" t="s">
        <v>19</v>
      </c>
      <c r="H6" s="9" t="s">
        <v>20</v>
      </c>
      <c r="I6" s="11">
        <v>2.0</v>
      </c>
      <c r="J6" s="9"/>
      <c r="K6" s="9" t="s">
        <v>21</v>
      </c>
      <c r="L6" s="9" t="s">
        <v>22</v>
      </c>
      <c r="M6" s="12" t="s">
        <v>23</v>
      </c>
      <c r="N6" s="9" t="s">
        <v>24</v>
      </c>
      <c r="O6" s="9" t="s">
        <v>25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 t="s">
        <v>26</v>
      </c>
      <c r="C7" s="10" t="s">
        <v>27</v>
      </c>
      <c r="D7" s="10" t="s">
        <v>28</v>
      </c>
      <c r="E7" s="10" t="s">
        <v>28</v>
      </c>
      <c r="F7" s="10" t="s">
        <v>18</v>
      </c>
      <c r="G7" s="10" t="s">
        <v>29</v>
      </c>
      <c r="H7" s="10" t="s">
        <v>20</v>
      </c>
      <c r="I7" s="14">
        <v>2.0</v>
      </c>
      <c r="J7" s="10"/>
      <c r="K7" s="10" t="s">
        <v>21</v>
      </c>
      <c r="L7" s="10" t="s">
        <v>22</v>
      </c>
      <c r="M7" s="15" t="s">
        <v>30</v>
      </c>
      <c r="N7" s="9" t="s">
        <v>31</v>
      </c>
      <c r="O7" s="9" t="s">
        <v>32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 t="s">
        <v>33</v>
      </c>
      <c r="C8" s="10" t="s">
        <v>34</v>
      </c>
      <c r="D8" s="10" t="s">
        <v>35</v>
      </c>
      <c r="E8" s="10" t="s">
        <v>35</v>
      </c>
      <c r="F8" s="10" t="s">
        <v>18</v>
      </c>
      <c r="G8" s="10" t="s">
        <v>36</v>
      </c>
      <c r="H8" s="10" t="s">
        <v>20</v>
      </c>
      <c r="I8" s="14">
        <v>3.0</v>
      </c>
      <c r="J8" s="10"/>
      <c r="K8" s="10" t="s">
        <v>37</v>
      </c>
      <c r="L8" s="10" t="s">
        <v>22</v>
      </c>
      <c r="M8" s="15" t="s">
        <v>38</v>
      </c>
      <c r="N8" s="9" t="s">
        <v>24</v>
      </c>
      <c r="O8" s="9" t="s">
        <v>39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 t="s">
        <v>40</v>
      </c>
      <c r="C9" s="10" t="s">
        <v>41</v>
      </c>
      <c r="D9" s="10" t="s">
        <v>42</v>
      </c>
      <c r="E9" s="10" t="s">
        <v>42</v>
      </c>
      <c r="F9" s="10" t="s">
        <v>18</v>
      </c>
      <c r="G9" s="10" t="s">
        <v>43</v>
      </c>
      <c r="H9" s="10" t="s">
        <v>20</v>
      </c>
      <c r="I9" s="14">
        <v>6.0</v>
      </c>
      <c r="J9" s="10"/>
      <c r="K9" s="10" t="s">
        <v>37</v>
      </c>
      <c r="L9" s="10" t="s">
        <v>22</v>
      </c>
      <c r="M9" s="10" t="s">
        <v>44</v>
      </c>
      <c r="N9" s="9" t="s">
        <v>45</v>
      </c>
      <c r="O9" s="9" t="s">
        <v>46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3" t="s">
        <v>47</v>
      </c>
      <c r="C10" s="10" t="s">
        <v>48</v>
      </c>
      <c r="D10" s="10" t="s">
        <v>49</v>
      </c>
      <c r="E10" s="16" t="s">
        <v>50</v>
      </c>
      <c r="F10" s="10" t="s">
        <v>18</v>
      </c>
      <c r="G10" s="10" t="s">
        <v>51</v>
      </c>
      <c r="H10" s="10" t="s">
        <v>52</v>
      </c>
      <c r="I10" s="14">
        <v>5.0</v>
      </c>
      <c r="J10" s="10"/>
      <c r="K10" s="10" t="s">
        <v>21</v>
      </c>
      <c r="L10" s="10" t="s">
        <v>22</v>
      </c>
      <c r="M10" s="15" t="s">
        <v>53</v>
      </c>
      <c r="N10" s="9" t="s">
        <v>54</v>
      </c>
      <c r="O10" s="9" t="s">
        <v>55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3" t="s">
        <v>56</v>
      </c>
      <c r="C11" s="10" t="s">
        <v>57</v>
      </c>
      <c r="D11" s="10" t="s">
        <v>49</v>
      </c>
      <c r="E11" s="17" t="s">
        <v>58</v>
      </c>
      <c r="F11" s="10" t="s">
        <v>18</v>
      </c>
      <c r="G11" s="10" t="s">
        <v>59</v>
      </c>
      <c r="H11" s="10" t="s">
        <v>60</v>
      </c>
      <c r="I11" s="14">
        <v>5.0</v>
      </c>
      <c r="J11" s="10"/>
      <c r="K11" s="10" t="s">
        <v>21</v>
      </c>
      <c r="L11" s="10" t="s">
        <v>22</v>
      </c>
      <c r="M11" s="15" t="s">
        <v>61</v>
      </c>
      <c r="N11" s="9" t="s">
        <v>54</v>
      </c>
      <c r="O11" s="9" t="s">
        <v>62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3" t="s">
        <v>63</v>
      </c>
      <c r="C12" s="10" t="s">
        <v>64</v>
      </c>
      <c r="D12" s="10" t="s">
        <v>65</v>
      </c>
      <c r="E12" s="10" t="s">
        <v>65</v>
      </c>
      <c r="F12" s="10" t="s">
        <v>18</v>
      </c>
      <c r="G12" s="10" t="s">
        <v>66</v>
      </c>
      <c r="H12" s="10" t="s">
        <v>52</v>
      </c>
      <c r="I12" s="14">
        <v>2.0</v>
      </c>
      <c r="J12" s="10"/>
      <c r="K12" s="10" t="s">
        <v>21</v>
      </c>
      <c r="L12" s="10" t="s">
        <v>22</v>
      </c>
      <c r="M12" s="10" t="s">
        <v>67</v>
      </c>
      <c r="N12" s="9" t="s">
        <v>68</v>
      </c>
      <c r="O12" s="9" t="s">
        <v>69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3" t="s">
        <v>70</v>
      </c>
      <c r="C13" s="10" t="s">
        <v>71</v>
      </c>
      <c r="D13" s="10" t="s">
        <v>72</v>
      </c>
      <c r="E13" s="10" t="s">
        <v>72</v>
      </c>
      <c r="F13" s="10" t="s">
        <v>18</v>
      </c>
      <c r="G13" s="10" t="s">
        <v>73</v>
      </c>
      <c r="H13" s="10" t="s">
        <v>60</v>
      </c>
      <c r="I13" s="14">
        <v>3.0</v>
      </c>
      <c r="J13" s="10"/>
      <c r="K13" s="10" t="s">
        <v>21</v>
      </c>
      <c r="L13" s="10" t="s">
        <v>22</v>
      </c>
      <c r="M13" s="10" t="s">
        <v>74</v>
      </c>
      <c r="N13" s="9" t="s">
        <v>75</v>
      </c>
      <c r="O13" s="9" t="s">
        <v>76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3" t="s">
        <v>77</v>
      </c>
      <c r="C14" s="10" t="s">
        <v>78</v>
      </c>
      <c r="D14" s="10" t="s">
        <v>79</v>
      </c>
      <c r="E14" s="10" t="s">
        <v>79</v>
      </c>
      <c r="F14" s="10" t="s">
        <v>18</v>
      </c>
      <c r="G14" s="10" t="s">
        <v>80</v>
      </c>
      <c r="H14" s="10" t="s">
        <v>52</v>
      </c>
      <c r="I14" s="14">
        <v>3.0</v>
      </c>
      <c r="J14" s="10"/>
      <c r="K14" s="10" t="s">
        <v>21</v>
      </c>
      <c r="L14" s="10" t="s">
        <v>22</v>
      </c>
      <c r="M14" s="10" t="s">
        <v>81</v>
      </c>
      <c r="N14" s="9" t="s">
        <v>82</v>
      </c>
      <c r="O14" s="9" t="s">
        <v>83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 t="s">
        <v>84</v>
      </c>
      <c r="C15" s="10" t="s">
        <v>85</v>
      </c>
      <c r="D15" s="10" t="s">
        <v>86</v>
      </c>
      <c r="E15" s="10" t="s">
        <v>86</v>
      </c>
      <c r="F15" s="10" t="s">
        <v>18</v>
      </c>
      <c r="G15" s="10" t="s">
        <v>87</v>
      </c>
      <c r="H15" s="10" t="s">
        <v>60</v>
      </c>
      <c r="I15" s="14">
        <v>2.0</v>
      </c>
      <c r="J15" s="10"/>
      <c r="K15" s="10" t="s">
        <v>21</v>
      </c>
      <c r="L15" s="10" t="s">
        <v>22</v>
      </c>
      <c r="M15" s="10" t="s">
        <v>88</v>
      </c>
      <c r="N15" s="9" t="s">
        <v>24</v>
      </c>
      <c r="O15" s="9" t="s">
        <v>89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 t="s">
        <v>90</v>
      </c>
      <c r="C16" s="10" t="s">
        <v>91</v>
      </c>
      <c r="D16" s="10" t="s">
        <v>92</v>
      </c>
      <c r="E16" s="10" t="s">
        <v>92</v>
      </c>
      <c r="F16" s="10" t="s">
        <v>18</v>
      </c>
      <c r="G16" s="10" t="s">
        <v>93</v>
      </c>
      <c r="H16" s="10" t="s">
        <v>60</v>
      </c>
      <c r="I16" s="14">
        <v>4.0</v>
      </c>
      <c r="J16" s="10"/>
      <c r="K16" s="10" t="s">
        <v>37</v>
      </c>
      <c r="L16" s="10" t="s">
        <v>22</v>
      </c>
      <c r="M16" s="10" t="s">
        <v>94</v>
      </c>
      <c r="N16" s="9" t="s">
        <v>95</v>
      </c>
      <c r="O16" s="9" t="s">
        <v>96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3" t="s">
        <v>97</v>
      </c>
      <c r="C17" s="10" t="s">
        <v>98</v>
      </c>
      <c r="D17" s="10" t="s">
        <v>99</v>
      </c>
      <c r="E17" s="10" t="s">
        <v>99</v>
      </c>
      <c r="F17" s="10" t="s">
        <v>18</v>
      </c>
      <c r="G17" s="10" t="s">
        <v>100</v>
      </c>
      <c r="H17" s="10" t="s">
        <v>60</v>
      </c>
      <c r="I17" s="14">
        <v>5.0</v>
      </c>
      <c r="J17" s="10"/>
      <c r="K17" s="10" t="s">
        <v>21</v>
      </c>
      <c r="L17" s="10" t="s">
        <v>22</v>
      </c>
      <c r="M17" s="10" t="s">
        <v>101</v>
      </c>
      <c r="N17" s="9" t="s">
        <v>102</v>
      </c>
      <c r="O17" s="9" t="s">
        <v>103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3" t="s">
        <v>104</v>
      </c>
      <c r="C18" s="10" t="s">
        <v>105</v>
      </c>
      <c r="D18" s="10" t="s">
        <v>106</v>
      </c>
      <c r="E18" s="10" t="s">
        <v>106</v>
      </c>
      <c r="F18" s="10" t="s">
        <v>18</v>
      </c>
      <c r="G18" s="10" t="s">
        <v>107</v>
      </c>
      <c r="H18" s="10" t="s">
        <v>52</v>
      </c>
      <c r="I18" s="14">
        <v>2.0</v>
      </c>
      <c r="J18" s="10"/>
      <c r="K18" s="10" t="s">
        <v>21</v>
      </c>
      <c r="L18" s="10" t="s">
        <v>22</v>
      </c>
      <c r="M18" s="10" t="s">
        <v>108</v>
      </c>
      <c r="N18" s="9" t="s">
        <v>109</v>
      </c>
      <c r="O18" s="9" t="s">
        <v>110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3" t="s">
        <v>111</v>
      </c>
      <c r="C19" s="10" t="s">
        <v>112</v>
      </c>
      <c r="D19" s="10" t="s">
        <v>113</v>
      </c>
      <c r="E19" s="10" t="s">
        <v>113</v>
      </c>
      <c r="F19" s="10" t="s">
        <v>18</v>
      </c>
      <c r="G19" s="10" t="s">
        <v>114</v>
      </c>
      <c r="H19" s="10" t="s">
        <v>115</v>
      </c>
      <c r="I19" s="14">
        <v>5.0</v>
      </c>
      <c r="J19" s="10"/>
      <c r="K19" s="10" t="s">
        <v>21</v>
      </c>
      <c r="L19" s="10" t="s">
        <v>22</v>
      </c>
      <c r="M19" s="10" t="s">
        <v>116</v>
      </c>
      <c r="N19" s="9" t="s">
        <v>117</v>
      </c>
      <c r="O19" s="9" t="s">
        <v>118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3" t="s">
        <v>119</v>
      </c>
      <c r="C20" s="10" t="s">
        <v>120</v>
      </c>
      <c r="D20" s="10" t="s">
        <v>121</v>
      </c>
      <c r="E20" s="10" t="s">
        <v>121</v>
      </c>
      <c r="F20" s="10" t="s">
        <v>18</v>
      </c>
      <c r="G20" s="10" t="s">
        <v>122</v>
      </c>
      <c r="H20" s="10" t="s">
        <v>115</v>
      </c>
      <c r="I20" s="14">
        <v>3.0</v>
      </c>
      <c r="J20" s="10"/>
      <c r="K20" s="10" t="s">
        <v>21</v>
      </c>
      <c r="L20" s="10" t="s">
        <v>22</v>
      </c>
      <c r="M20" s="10" t="s">
        <v>123</v>
      </c>
      <c r="N20" s="9" t="s">
        <v>124</v>
      </c>
      <c r="O20" s="9" t="s">
        <v>125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3" t="s">
        <v>126</v>
      </c>
      <c r="C21" s="10" t="s">
        <v>127</v>
      </c>
      <c r="D21" s="10" t="s">
        <v>128</v>
      </c>
      <c r="E21" s="10" t="s">
        <v>128</v>
      </c>
      <c r="F21" s="10" t="s">
        <v>18</v>
      </c>
      <c r="G21" s="10" t="s">
        <v>129</v>
      </c>
      <c r="H21" s="10" t="s">
        <v>115</v>
      </c>
      <c r="I21" s="14">
        <v>3.0</v>
      </c>
      <c r="J21" s="10"/>
      <c r="K21" s="10" t="s">
        <v>37</v>
      </c>
      <c r="L21" s="10" t="s">
        <v>22</v>
      </c>
      <c r="M21" s="10" t="s">
        <v>130</v>
      </c>
      <c r="N21" s="9" t="s">
        <v>131</v>
      </c>
      <c r="O21" s="9" t="s">
        <v>132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3" t="s">
        <v>133</v>
      </c>
      <c r="C22" s="10" t="s">
        <v>134</v>
      </c>
      <c r="D22" s="10" t="s">
        <v>135</v>
      </c>
      <c r="E22" s="10" t="s">
        <v>135</v>
      </c>
      <c r="F22" s="10" t="s">
        <v>18</v>
      </c>
      <c r="G22" s="10" t="s">
        <v>136</v>
      </c>
      <c r="H22" s="10" t="s">
        <v>115</v>
      </c>
      <c r="I22" s="14">
        <v>4.0</v>
      </c>
      <c r="J22" s="10"/>
      <c r="K22" s="10" t="s">
        <v>37</v>
      </c>
      <c r="L22" s="10" t="s">
        <v>22</v>
      </c>
      <c r="M22" s="10" t="s">
        <v>137</v>
      </c>
      <c r="N22" s="9" t="s">
        <v>138</v>
      </c>
      <c r="O22" s="9" t="s">
        <v>139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3" t="s">
        <v>140</v>
      </c>
      <c r="C23" s="10" t="s">
        <v>141</v>
      </c>
      <c r="D23" s="10" t="s">
        <v>142</v>
      </c>
      <c r="E23" s="10" t="s">
        <v>142</v>
      </c>
      <c r="F23" s="10" t="s">
        <v>18</v>
      </c>
      <c r="G23" s="10" t="s">
        <v>143</v>
      </c>
      <c r="H23" s="10" t="s">
        <v>115</v>
      </c>
      <c r="I23" s="14">
        <v>3.0</v>
      </c>
      <c r="J23" s="10"/>
      <c r="K23" s="10" t="s">
        <v>37</v>
      </c>
      <c r="L23" s="10" t="s">
        <v>22</v>
      </c>
      <c r="M23" s="10" t="s">
        <v>144</v>
      </c>
      <c r="N23" s="9" t="s">
        <v>145</v>
      </c>
      <c r="O23" s="9" t="s">
        <v>146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3" t="s">
        <v>147</v>
      </c>
      <c r="C24" s="10" t="s">
        <v>148</v>
      </c>
      <c r="D24" s="10" t="s">
        <v>149</v>
      </c>
      <c r="E24" s="10" t="s">
        <v>149</v>
      </c>
      <c r="F24" s="10" t="s">
        <v>18</v>
      </c>
      <c r="G24" s="10" t="s">
        <v>150</v>
      </c>
      <c r="H24" s="10" t="s">
        <v>52</v>
      </c>
      <c r="I24" s="14">
        <v>6.0</v>
      </c>
      <c r="J24" s="10"/>
      <c r="K24" s="10" t="s">
        <v>21</v>
      </c>
      <c r="L24" s="10" t="s">
        <v>22</v>
      </c>
      <c r="M24" s="10" t="s">
        <v>151</v>
      </c>
      <c r="N24" s="18"/>
      <c r="O24" s="9" t="s">
        <v>152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2"/>
      <c r="H25" s="1"/>
      <c r="I25" s="3"/>
      <c r="J25" s="3"/>
      <c r="K25" s="19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2"/>
      <c r="H26" s="1"/>
      <c r="I26" s="3"/>
      <c r="J26" s="3"/>
      <c r="K26" s="19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2"/>
      <c r="H27" s="1"/>
      <c r="I27" s="3"/>
      <c r="J27" s="3"/>
      <c r="K27" s="2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2"/>
      <c r="H28" s="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2"/>
      <c r="H29" s="1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2"/>
      <c r="H30" s="1"/>
      <c r="I30" s="3"/>
      <c r="J30" s="1"/>
      <c r="K30" s="2" t="s">
        <v>21</v>
      </c>
      <c r="L30" s="2" t="s">
        <v>22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2"/>
      <c r="H31" s="1"/>
      <c r="I31" s="3"/>
      <c r="J31" s="1"/>
      <c r="K31" s="2" t="s">
        <v>37</v>
      </c>
      <c r="L31" s="2" t="s">
        <v>153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2"/>
      <c r="H32" s="1"/>
      <c r="I32" s="3"/>
      <c r="J32" s="1"/>
      <c r="K32" s="2" t="s">
        <v>154</v>
      </c>
      <c r="L32" s="2" t="s">
        <v>155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2"/>
      <c r="H33" s="1"/>
      <c r="I33" s="3"/>
      <c r="J33" s="1"/>
      <c r="K33" s="2"/>
      <c r="L33" s="2" t="s">
        <v>156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2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2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2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2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2"/>
      <c r="H38" s="1"/>
      <c r="I38" s="3"/>
      <c r="J38" s="3"/>
      <c r="K38" s="2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2"/>
      <c r="H39" s="1"/>
      <c r="I39" s="3"/>
      <c r="J39" s="3"/>
      <c r="K39" s="2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2"/>
      <c r="H40" s="1"/>
      <c r="I40" s="3"/>
      <c r="J40" s="3"/>
      <c r="K40" s="2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2"/>
      <c r="H41" s="1"/>
      <c r="I41" s="3"/>
      <c r="J41" s="3"/>
      <c r="K41" s="2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2"/>
      <c r="H42" s="1"/>
      <c r="I42" s="3"/>
      <c r="J42" s="3"/>
      <c r="K42" s="2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2"/>
      <c r="H43" s="1"/>
      <c r="I43" s="3"/>
      <c r="J43" s="3"/>
      <c r="K43" s="2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2"/>
      <c r="H44" s="1"/>
      <c r="I44" s="3"/>
      <c r="J44" s="3"/>
      <c r="K44" s="2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2"/>
      <c r="H45" s="1"/>
      <c r="I45" s="3"/>
      <c r="J45" s="3"/>
      <c r="K45" s="2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2"/>
      <c r="H46" s="1"/>
      <c r="I46" s="3"/>
      <c r="J46" s="3"/>
      <c r="K46" s="2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2"/>
      <c r="H47" s="1"/>
      <c r="I47" s="3"/>
      <c r="J47" s="3"/>
      <c r="K47" s="2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2"/>
      <c r="H48" s="1"/>
      <c r="I48" s="3"/>
      <c r="J48" s="3"/>
      <c r="K48" s="2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2"/>
      <c r="H49" s="1"/>
      <c r="I49" s="3"/>
      <c r="J49" s="3"/>
      <c r="K49" s="2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2"/>
      <c r="H50" s="1"/>
      <c r="I50" s="3"/>
      <c r="J50" s="3"/>
      <c r="K50" s="2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2"/>
      <c r="H51" s="1"/>
      <c r="I51" s="3"/>
      <c r="J51" s="3"/>
      <c r="K51" s="2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2"/>
      <c r="H52" s="1"/>
      <c r="I52" s="3"/>
      <c r="J52" s="3"/>
      <c r="K52" s="2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2"/>
      <c r="H53" s="1"/>
      <c r="I53" s="3"/>
      <c r="J53" s="3"/>
      <c r="K53" s="2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2"/>
      <c r="H54" s="1"/>
      <c r="I54" s="3"/>
      <c r="J54" s="3"/>
      <c r="K54" s="2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2"/>
      <c r="H55" s="1"/>
      <c r="I55" s="3"/>
      <c r="J55" s="3"/>
      <c r="K55" s="2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2"/>
      <c r="H56" s="1"/>
      <c r="I56" s="3"/>
      <c r="J56" s="3"/>
      <c r="K56" s="2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2"/>
      <c r="H57" s="1"/>
      <c r="I57" s="3"/>
      <c r="J57" s="3"/>
      <c r="K57" s="2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2"/>
      <c r="H58" s="1"/>
      <c r="I58" s="3"/>
      <c r="J58" s="3"/>
      <c r="K58" s="2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2"/>
      <c r="H59" s="1"/>
      <c r="I59" s="3"/>
      <c r="J59" s="3"/>
      <c r="K59" s="2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2"/>
      <c r="H60" s="1"/>
      <c r="I60" s="3"/>
      <c r="J60" s="3"/>
      <c r="K60" s="2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2"/>
      <c r="H61" s="1"/>
      <c r="I61" s="3"/>
      <c r="J61" s="3"/>
      <c r="K61" s="2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2"/>
      <c r="H62" s="1"/>
      <c r="I62" s="3"/>
      <c r="J62" s="3"/>
      <c r="K62" s="2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2"/>
      <c r="H63" s="1"/>
      <c r="I63" s="3"/>
      <c r="J63" s="3"/>
      <c r="K63" s="2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2"/>
      <c r="H64" s="1"/>
      <c r="I64" s="3"/>
      <c r="J64" s="3"/>
      <c r="K64" s="2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2"/>
      <c r="H65" s="1"/>
      <c r="I65" s="3"/>
      <c r="J65" s="3"/>
      <c r="K65" s="2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2"/>
      <c r="H66" s="1"/>
      <c r="I66" s="3"/>
      <c r="J66" s="3"/>
      <c r="K66" s="2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2"/>
      <c r="H67" s="1"/>
      <c r="I67" s="3"/>
      <c r="J67" s="3"/>
      <c r="K67" s="2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2"/>
      <c r="H68" s="1"/>
      <c r="I68" s="3"/>
      <c r="J68" s="3"/>
      <c r="K68" s="2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2"/>
      <c r="H69" s="1"/>
      <c r="I69" s="3"/>
      <c r="J69" s="3"/>
      <c r="K69" s="2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2"/>
      <c r="H70" s="1"/>
      <c r="I70" s="3"/>
      <c r="J70" s="3"/>
      <c r="K70" s="2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2"/>
      <c r="H71" s="1"/>
      <c r="I71" s="3"/>
      <c r="J71" s="3"/>
      <c r="K71" s="2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2"/>
      <c r="H72" s="1"/>
      <c r="I72" s="3"/>
      <c r="J72" s="3"/>
      <c r="K72" s="2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2"/>
      <c r="H73" s="1"/>
      <c r="I73" s="3"/>
      <c r="J73" s="3"/>
      <c r="K73" s="2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2"/>
      <c r="H74" s="1"/>
      <c r="I74" s="3"/>
      <c r="J74" s="3"/>
      <c r="K74" s="2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2"/>
      <c r="H75" s="1"/>
      <c r="I75" s="3"/>
      <c r="J75" s="3"/>
      <c r="K75" s="2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2"/>
      <c r="H76" s="1"/>
      <c r="I76" s="3"/>
      <c r="J76" s="3"/>
      <c r="K76" s="2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2"/>
      <c r="H77" s="1"/>
      <c r="I77" s="3"/>
      <c r="J77" s="3"/>
      <c r="K77" s="2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2"/>
      <c r="H78" s="1"/>
      <c r="I78" s="3"/>
      <c r="J78" s="3"/>
      <c r="K78" s="2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2"/>
      <c r="H79" s="1"/>
      <c r="I79" s="3"/>
      <c r="J79" s="3"/>
      <c r="K79" s="2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2"/>
      <c r="H80" s="1"/>
      <c r="I80" s="3"/>
      <c r="J80" s="3"/>
      <c r="K80" s="2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2"/>
      <c r="H81" s="1"/>
      <c r="I81" s="3"/>
      <c r="J81" s="3"/>
      <c r="K81" s="2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2"/>
      <c r="H82" s="1"/>
      <c r="I82" s="3"/>
      <c r="J82" s="3"/>
      <c r="K82" s="2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2"/>
      <c r="H83" s="1"/>
      <c r="I83" s="3"/>
      <c r="J83" s="3"/>
      <c r="K83" s="2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2"/>
      <c r="H84" s="1"/>
      <c r="I84" s="3"/>
      <c r="J84" s="3"/>
      <c r="K84" s="2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2"/>
      <c r="H85" s="1"/>
      <c r="I85" s="3"/>
      <c r="J85" s="3"/>
      <c r="K85" s="2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2"/>
      <c r="H86" s="1"/>
      <c r="I86" s="3"/>
      <c r="J86" s="3"/>
      <c r="K86" s="2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2"/>
      <c r="H87" s="1"/>
      <c r="I87" s="3"/>
      <c r="J87" s="3"/>
      <c r="K87" s="2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2"/>
      <c r="H88" s="1"/>
      <c r="I88" s="3"/>
      <c r="J88" s="3"/>
      <c r="K88" s="2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2"/>
      <c r="H89" s="1"/>
      <c r="I89" s="3"/>
      <c r="J89" s="3"/>
      <c r="K89" s="2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2"/>
      <c r="H90" s="1"/>
      <c r="I90" s="3"/>
      <c r="J90" s="3"/>
      <c r="K90" s="2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2"/>
      <c r="H91" s="1"/>
      <c r="I91" s="3"/>
      <c r="J91" s="3"/>
      <c r="K91" s="2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2"/>
      <c r="H92" s="1"/>
      <c r="I92" s="3"/>
      <c r="J92" s="3"/>
      <c r="K92" s="2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2"/>
      <c r="H93" s="1"/>
      <c r="I93" s="3"/>
      <c r="J93" s="3"/>
      <c r="K93" s="2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2"/>
      <c r="H94" s="1"/>
      <c r="I94" s="3"/>
      <c r="J94" s="3"/>
      <c r="K94" s="2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2"/>
      <c r="H95" s="1"/>
      <c r="I95" s="3"/>
      <c r="J95" s="3"/>
      <c r="K95" s="2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2"/>
      <c r="H96" s="1"/>
      <c r="I96" s="3"/>
      <c r="J96" s="3"/>
      <c r="K96" s="2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2"/>
      <c r="H97" s="1"/>
      <c r="I97" s="3"/>
      <c r="J97" s="3"/>
      <c r="K97" s="2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2"/>
      <c r="H98" s="1"/>
      <c r="I98" s="3"/>
      <c r="J98" s="3"/>
      <c r="K98" s="2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2"/>
      <c r="H99" s="1"/>
      <c r="I99" s="3"/>
      <c r="J99" s="3"/>
      <c r="K99" s="2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2"/>
      <c r="H100" s="1"/>
      <c r="I100" s="3"/>
      <c r="J100" s="3"/>
      <c r="K100" s="2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2"/>
      <c r="H101" s="1"/>
      <c r="I101" s="3"/>
      <c r="J101" s="3"/>
      <c r="K101" s="2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2"/>
      <c r="H102" s="1"/>
      <c r="I102" s="3"/>
      <c r="J102" s="3"/>
      <c r="K102" s="2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2"/>
      <c r="H103" s="1"/>
      <c r="I103" s="3"/>
      <c r="J103" s="3"/>
      <c r="K103" s="2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2"/>
      <c r="H104" s="1"/>
      <c r="I104" s="3"/>
      <c r="J104" s="3"/>
      <c r="K104" s="2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2"/>
      <c r="H105" s="1"/>
      <c r="I105" s="3"/>
      <c r="J105" s="3"/>
      <c r="K105" s="2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2"/>
      <c r="H106" s="1"/>
      <c r="I106" s="3"/>
      <c r="J106" s="3"/>
      <c r="K106" s="2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2"/>
      <c r="H107" s="1"/>
      <c r="I107" s="3"/>
      <c r="J107" s="3"/>
      <c r="K107" s="2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2"/>
      <c r="H108" s="1"/>
      <c r="I108" s="3"/>
      <c r="J108" s="3"/>
      <c r="K108" s="2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2"/>
      <c r="H109" s="1"/>
      <c r="I109" s="3"/>
      <c r="J109" s="3"/>
      <c r="K109" s="2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2"/>
      <c r="H110" s="1"/>
      <c r="I110" s="3"/>
      <c r="J110" s="3"/>
      <c r="K110" s="2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2"/>
      <c r="H111" s="1"/>
      <c r="I111" s="3"/>
      <c r="J111" s="3"/>
      <c r="K111" s="2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2"/>
      <c r="H112" s="1"/>
      <c r="I112" s="3"/>
      <c r="J112" s="3"/>
      <c r="K112" s="2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2"/>
      <c r="H113" s="1"/>
      <c r="I113" s="3"/>
      <c r="J113" s="3"/>
      <c r="K113" s="2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2"/>
      <c r="H114" s="1"/>
      <c r="I114" s="3"/>
      <c r="J114" s="3"/>
      <c r="K114" s="2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2"/>
      <c r="H115" s="1"/>
      <c r="I115" s="3"/>
      <c r="J115" s="3"/>
      <c r="K115" s="2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2"/>
      <c r="H116" s="1"/>
      <c r="I116" s="3"/>
      <c r="J116" s="3"/>
      <c r="K116" s="2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2"/>
      <c r="H117" s="1"/>
      <c r="I117" s="3"/>
      <c r="J117" s="3"/>
      <c r="K117" s="2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2"/>
      <c r="H118" s="1"/>
      <c r="I118" s="3"/>
      <c r="J118" s="3"/>
      <c r="K118" s="2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2"/>
      <c r="H119" s="1"/>
      <c r="I119" s="3"/>
      <c r="J119" s="3"/>
      <c r="K119" s="2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2"/>
      <c r="H120" s="1"/>
      <c r="I120" s="3"/>
      <c r="J120" s="3"/>
      <c r="K120" s="2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2"/>
      <c r="H121" s="1"/>
      <c r="I121" s="3"/>
      <c r="J121" s="3"/>
      <c r="K121" s="2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2"/>
      <c r="H122" s="1"/>
      <c r="I122" s="3"/>
      <c r="J122" s="3"/>
      <c r="K122" s="2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2"/>
      <c r="H123" s="1"/>
      <c r="I123" s="3"/>
      <c r="J123" s="3"/>
      <c r="K123" s="2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2"/>
      <c r="H124" s="1"/>
      <c r="I124" s="3"/>
      <c r="J124" s="3"/>
      <c r="K124" s="2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2"/>
      <c r="H125" s="1"/>
      <c r="I125" s="3"/>
      <c r="J125" s="3"/>
      <c r="K125" s="2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2"/>
      <c r="H126" s="1"/>
      <c r="I126" s="3"/>
      <c r="J126" s="3"/>
      <c r="K126" s="2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2"/>
      <c r="H127" s="1"/>
      <c r="I127" s="3"/>
      <c r="J127" s="3"/>
      <c r="K127" s="2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2"/>
      <c r="H128" s="1"/>
      <c r="I128" s="3"/>
      <c r="J128" s="3"/>
      <c r="K128" s="2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2"/>
      <c r="H129" s="1"/>
      <c r="I129" s="3"/>
      <c r="J129" s="3"/>
      <c r="K129" s="2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2"/>
      <c r="H130" s="1"/>
      <c r="I130" s="3"/>
      <c r="J130" s="3"/>
      <c r="K130" s="2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2"/>
      <c r="H131" s="1"/>
      <c r="I131" s="3"/>
      <c r="J131" s="3"/>
      <c r="K131" s="2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2"/>
      <c r="H132" s="1"/>
      <c r="I132" s="3"/>
      <c r="J132" s="3"/>
      <c r="K132" s="2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2"/>
      <c r="H133" s="1"/>
      <c r="I133" s="3"/>
      <c r="J133" s="3"/>
      <c r="K133" s="2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2"/>
      <c r="H134" s="1"/>
      <c r="I134" s="3"/>
      <c r="J134" s="3"/>
      <c r="K134" s="2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2"/>
      <c r="H135" s="1"/>
      <c r="I135" s="3"/>
      <c r="J135" s="3"/>
      <c r="K135" s="2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2"/>
      <c r="H136" s="1"/>
      <c r="I136" s="3"/>
      <c r="J136" s="3"/>
      <c r="K136" s="2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2"/>
      <c r="H137" s="1"/>
      <c r="I137" s="3"/>
      <c r="J137" s="3"/>
      <c r="K137" s="2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2"/>
      <c r="H138" s="1"/>
      <c r="I138" s="3"/>
      <c r="J138" s="3"/>
      <c r="K138" s="2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2"/>
      <c r="H139" s="1"/>
      <c r="I139" s="3"/>
      <c r="J139" s="3"/>
      <c r="K139" s="2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2"/>
      <c r="H140" s="1"/>
      <c r="I140" s="3"/>
      <c r="J140" s="3"/>
      <c r="K140" s="2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2"/>
      <c r="H141" s="1"/>
      <c r="I141" s="3"/>
      <c r="J141" s="3"/>
      <c r="K141" s="2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2"/>
      <c r="H142" s="1"/>
      <c r="I142" s="3"/>
      <c r="J142" s="3"/>
      <c r="K142" s="2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2"/>
      <c r="H143" s="1"/>
      <c r="I143" s="3"/>
      <c r="J143" s="3"/>
      <c r="K143" s="2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2"/>
      <c r="H144" s="1"/>
      <c r="I144" s="3"/>
      <c r="J144" s="3"/>
      <c r="K144" s="2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2"/>
      <c r="H145" s="1"/>
      <c r="I145" s="3"/>
      <c r="J145" s="3"/>
      <c r="K145" s="2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2"/>
      <c r="H146" s="1"/>
      <c r="I146" s="3"/>
      <c r="J146" s="3"/>
      <c r="K146" s="2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2"/>
      <c r="H147" s="1"/>
      <c r="I147" s="3"/>
      <c r="J147" s="3"/>
      <c r="K147" s="2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2"/>
      <c r="H148" s="1"/>
      <c r="I148" s="3"/>
      <c r="J148" s="3"/>
      <c r="K148" s="2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2"/>
      <c r="H149" s="1"/>
      <c r="I149" s="3"/>
      <c r="J149" s="3"/>
      <c r="K149" s="2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2"/>
      <c r="H150" s="1"/>
      <c r="I150" s="3"/>
      <c r="J150" s="3"/>
      <c r="K150" s="2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2"/>
      <c r="H151" s="1"/>
      <c r="I151" s="3"/>
      <c r="J151" s="3"/>
      <c r="K151" s="2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2"/>
      <c r="H152" s="1"/>
      <c r="I152" s="3"/>
      <c r="J152" s="3"/>
      <c r="K152" s="2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2"/>
      <c r="H153" s="1"/>
      <c r="I153" s="3"/>
      <c r="J153" s="3"/>
      <c r="K153" s="2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2"/>
      <c r="H154" s="1"/>
      <c r="I154" s="3"/>
      <c r="J154" s="3"/>
      <c r="K154" s="2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2"/>
      <c r="H155" s="1"/>
      <c r="I155" s="3"/>
      <c r="J155" s="3"/>
      <c r="K155" s="2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2"/>
      <c r="H156" s="1"/>
      <c r="I156" s="3"/>
      <c r="J156" s="3"/>
      <c r="K156" s="2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2"/>
      <c r="H157" s="1"/>
      <c r="I157" s="3"/>
      <c r="J157" s="3"/>
      <c r="K157" s="2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2"/>
      <c r="H158" s="1"/>
      <c r="I158" s="3"/>
      <c r="J158" s="3"/>
      <c r="K158" s="2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2"/>
      <c r="H159" s="1"/>
      <c r="I159" s="3"/>
      <c r="J159" s="3"/>
      <c r="K159" s="2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2"/>
      <c r="H160" s="1"/>
      <c r="I160" s="3"/>
      <c r="J160" s="3"/>
      <c r="K160" s="2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2"/>
      <c r="H161" s="1"/>
      <c r="I161" s="3"/>
      <c r="J161" s="3"/>
      <c r="K161" s="2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2"/>
      <c r="H162" s="1"/>
      <c r="I162" s="3"/>
      <c r="J162" s="3"/>
      <c r="K162" s="2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2"/>
      <c r="H163" s="1"/>
      <c r="I163" s="3"/>
      <c r="J163" s="3"/>
      <c r="K163" s="2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2"/>
      <c r="H164" s="1"/>
      <c r="I164" s="3"/>
      <c r="J164" s="3"/>
      <c r="K164" s="2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2"/>
      <c r="H165" s="1"/>
      <c r="I165" s="3"/>
      <c r="J165" s="3"/>
      <c r="K165" s="2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2"/>
      <c r="H166" s="1"/>
      <c r="I166" s="3"/>
      <c r="J166" s="3"/>
      <c r="K166" s="2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2"/>
      <c r="H167" s="1"/>
      <c r="I167" s="3"/>
      <c r="J167" s="3"/>
      <c r="K167" s="2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2"/>
      <c r="H168" s="1"/>
      <c r="I168" s="3"/>
      <c r="J168" s="3"/>
      <c r="K168" s="2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2"/>
      <c r="H169" s="1"/>
      <c r="I169" s="3"/>
      <c r="J169" s="3"/>
      <c r="K169" s="2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2"/>
      <c r="H170" s="1"/>
      <c r="I170" s="3"/>
      <c r="J170" s="3"/>
      <c r="K170" s="2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2"/>
      <c r="H171" s="1"/>
      <c r="I171" s="3"/>
      <c r="J171" s="3"/>
      <c r="K171" s="2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2"/>
      <c r="H172" s="1"/>
      <c r="I172" s="3"/>
      <c r="J172" s="3"/>
      <c r="K172" s="2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2"/>
      <c r="H173" s="1"/>
      <c r="I173" s="3"/>
      <c r="J173" s="3"/>
      <c r="K173" s="2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2"/>
      <c r="H174" s="1"/>
      <c r="I174" s="3"/>
      <c r="J174" s="3"/>
      <c r="K174" s="2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2"/>
      <c r="H175" s="1"/>
      <c r="I175" s="3"/>
      <c r="J175" s="3"/>
      <c r="K175" s="2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2"/>
      <c r="H176" s="1"/>
      <c r="I176" s="3"/>
      <c r="J176" s="3"/>
      <c r="K176" s="2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2"/>
      <c r="H177" s="1"/>
      <c r="I177" s="3"/>
      <c r="J177" s="3"/>
      <c r="K177" s="2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2"/>
      <c r="H178" s="1"/>
      <c r="I178" s="3"/>
      <c r="J178" s="3"/>
      <c r="K178" s="2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2"/>
      <c r="H179" s="1"/>
      <c r="I179" s="3"/>
      <c r="J179" s="3"/>
      <c r="K179" s="2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2"/>
      <c r="H180" s="1"/>
      <c r="I180" s="3"/>
      <c r="J180" s="3"/>
      <c r="K180" s="2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2"/>
      <c r="H181" s="1"/>
      <c r="I181" s="3"/>
      <c r="J181" s="3"/>
      <c r="K181" s="2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2"/>
      <c r="H182" s="1"/>
      <c r="I182" s="3"/>
      <c r="J182" s="3"/>
      <c r="K182" s="2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2"/>
      <c r="H183" s="1"/>
      <c r="I183" s="3"/>
      <c r="J183" s="3"/>
      <c r="K183" s="2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2"/>
      <c r="H184" s="1"/>
      <c r="I184" s="3"/>
      <c r="J184" s="3"/>
      <c r="K184" s="2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2"/>
      <c r="H185" s="1"/>
      <c r="I185" s="3"/>
      <c r="J185" s="3"/>
      <c r="K185" s="2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2"/>
      <c r="H186" s="1"/>
      <c r="I186" s="3"/>
      <c r="J186" s="3"/>
      <c r="K186" s="2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2"/>
      <c r="H187" s="1"/>
      <c r="I187" s="3"/>
      <c r="J187" s="3"/>
      <c r="K187" s="2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2"/>
      <c r="H188" s="1"/>
      <c r="I188" s="3"/>
      <c r="J188" s="3"/>
      <c r="K188" s="2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2"/>
      <c r="H189" s="1"/>
      <c r="I189" s="3"/>
      <c r="J189" s="3"/>
      <c r="K189" s="2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2"/>
      <c r="H190" s="1"/>
      <c r="I190" s="3"/>
      <c r="J190" s="3"/>
      <c r="K190" s="2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2"/>
      <c r="H191" s="1"/>
      <c r="I191" s="3"/>
      <c r="J191" s="3"/>
      <c r="K191" s="2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2"/>
      <c r="H192" s="1"/>
      <c r="I192" s="3"/>
      <c r="J192" s="3"/>
      <c r="K192" s="2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2"/>
      <c r="H193" s="1"/>
      <c r="I193" s="3"/>
      <c r="J193" s="3"/>
      <c r="K193" s="2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2"/>
      <c r="H194" s="1"/>
      <c r="I194" s="3"/>
      <c r="J194" s="3"/>
      <c r="K194" s="2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2"/>
      <c r="H195" s="1"/>
      <c r="I195" s="3"/>
      <c r="J195" s="3"/>
      <c r="K195" s="2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2"/>
      <c r="H196" s="1"/>
      <c r="I196" s="3"/>
      <c r="J196" s="3"/>
      <c r="K196" s="2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2"/>
      <c r="H197" s="1"/>
      <c r="I197" s="3"/>
      <c r="J197" s="3"/>
      <c r="K197" s="2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2"/>
      <c r="H198" s="1"/>
      <c r="I198" s="3"/>
      <c r="J198" s="3"/>
      <c r="K198" s="2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2"/>
      <c r="H199" s="1"/>
      <c r="I199" s="3"/>
      <c r="J199" s="3"/>
      <c r="K199" s="2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2"/>
      <c r="H200" s="1"/>
      <c r="I200" s="3"/>
      <c r="J200" s="3"/>
      <c r="K200" s="2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2"/>
      <c r="H201" s="1"/>
      <c r="I201" s="3"/>
      <c r="J201" s="3"/>
      <c r="K201" s="2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2"/>
      <c r="H202" s="1"/>
      <c r="I202" s="3"/>
      <c r="J202" s="3"/>
      <c r="K202" s="2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2"/>
      <c r="H203" s="1"/>
      <c r="I203" s="3"/>
      <c r="J203" s="3"/>
      <c r="K203" s="2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2"/>
      <c r="H204" s="1"/>
      <c r="I204" s="3"/>
      <c r="J204" s="3"/>
      <c r="K204" s="2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2"/>
      <c r="H205" s="1"/>
      <c r="I205" s="3"/>
      <c r="J205" s="3"/>
      <c r="K205" s="2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2"/>
      <c r="H206" s="1"/>
      <c r="I206" s="3"/>
      <c r="J206" s="3"/>
      <c r="K206" s="2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2"/>
      <c r="H207" s="1"/>
      <c r="I207" s="3"/>
      <c r="J207" s="3"/>
      <c r="K207" s="2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2"/>
      <c r="H208" s="1"/>
      <c r="I208" s="3"/>
      <c r="J208" s="3"/>
      <c r="K208" s="2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2"/>
      <c r="H209" s="1"/>
      <c r="I209" s="3"/>
      <c r="J209" s="3"/>
      <c r="K209" s="2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2"/>
      <c r="H210" s="1"/>
      <c r="I210" s="3"/>
      <c r="J210" s="3"/>
      <c r="K210" s="2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2"/>
      <c r="H211" s="1"/>
      <c r="I211" s="3"/>
      <c r="J211" s="3"/>
      <c r="K211" s="2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2"/>
      <c r="H212" s="1"/>
      <c r="I212" s="3"/>
      <c r="J212" s="3"/>
      <c r="K212" s="2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2"/>
      <c r="H213" s="1"/>
      <c r="I213" s="3"/>
      <c r="J213" s="3"/>
      <c r="K213" s="2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2"/>
      <c r="H214" s="1"/>
      <c r="I214" s="3"/>
      <c r="J214" s="3"/>
      <c r="K214" s="2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2"/>
      <c r="H215" s="1"/>
      <c r="I215" s="3"/>
      <c r="J215" s="3"/>
      <c r="K215" s="2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2"/>
      <c r="H216" s="1"/>
      <c r="I216" s="3"/>
      <c r="J216" s="3"/>
      <c r="K216" s="2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2"/>
      <c r="H217" s="1"/>
      <c r="I217" s="3"/>
      <c r="J217" s="3"/>
      <c r="K217" s="2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2"/>
      <c r="H218" s="1"/>
      <c r="I218" s="3"/>
      <c r="J218" s="3"/>
      <c r="K218" s="2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2"/>
      <c r="H219" s="1"/>
      <c r="I219" s="3"/>
      <c r="J219" s="3"/>
      <c r="K219" s="2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2"/>
      <c r="H220" s="1"/>
      <c r="I220" s="3"/>
      <c r="J220" s="3"/>
      <c r="K220" s="2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2"/>
      <c r="H221" s="1"/>
      <c r="I221" s="3"/>
      <c r="J221" s="3"/>
      <c r="K221" s="2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2"/>
      <c r="H222" s="1"/>
      <c r="I222" s="3"/>
      <c r="J222" s="3"/>
      <c r="K222" s="2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2"/>
      <c r="H223" s="1"/>
      <c r="I223" s="3"/>
      <c r="J223" s="3"/>
      <c r="K223" s="2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2"/>
      <c r="H224" s="1"/>
      <c r="I224" s="3"/>
      <c r="J224" s="3"/>
      <c r="K224" s="2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2"/>
      <c r="H225" s="1"/>
      <c r="I225" s="3"/>
      <c r="J225" s="3"/>
      <c r="K225" s="2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2"/>
      <c r="H226" s="1"/>
      <c r="I226" s="3"/>
      <c r="J226" s="3"/>
      <c r="K226" s="2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2"/>
      <c r="H227" s="1"/>
      <c r="I227" s="3"/>
      <c r="J227" s="3"/>
      <c r="K227" s="2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2"/>
      <c r="H228" s="1"/>
      <c r="I228" s="3"/>
      <c r="J228" s="3"/>
      <c r="K228" s="2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2"/>
      <c r="H229" s="1"/>
      <c r="I229" s="3"/>
      <c r="J229" s="3"/>
      <c r="K229" s="2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2"/>
      <c r="H230" s="1"/>
      <c r="I230" s="3"/>
      <c r="J230" s="3"/>
      <c r="K230" s="2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2"/>
      <c r="H231" s="1"/>
      <c r="I231" s="3"/>
      <c r="J231" s="3"/>
      <c r="K231" s="2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2"/>
      <c r="H232" s="1"/>
      <c r="I232" s="3"/>
      <c r="J232" s="3"/>
      <c r="K232" s="2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2"/>
      <c r="H233" s="1"/>
      <c r="I233" s="3"/>
      <c r="J233" s="3"/>
      <c r="K233" s="2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2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2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2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2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2"/>
      <c r="H980" s="1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2"/>
      <c r="H981" s="1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2"/>
      <c r="H982" s="1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2"/>
      <c r="H983" s="1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2"/>
      <c r="H984" s="1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2"/>
      <c r="H985" s="1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2"/>
      <c r="H986" s="1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2"/>
      <c r="H987" s="1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2"/>
      <c r="H988" s="1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2"/>
      <c r="H989" s="1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2"/>
      <c r="H990" s="1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2"/>
      <c r="H991" s="1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2"/>
      <c r="H992" s="1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2"/>
      <c r="H993" s="1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2"/>
      <c r="H994" s="1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2"/>
      <c r="H995" s="1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2"/>
      <c r="H996" s="1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2"/>
      <c r="H997" s="1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2"/>
      <c r="H998" s="1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2"/>
      <c r="H999" s="1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B3:O3"/>
  </mergeCells>
  <conditionalFormatting sqref="L6:L10 L12:L24">
    <cfRule type="colorScale" priority="1">
      <colorScale>
        <cfvo type="min"/>
        <cfvo type="max"/>
        <color rgb="FF57BB8A"/>
        <color rgb="FFFFFFFF"/>
      </colorScale>
    </cfRule>
  </conditionalFormatting>
  <conditionalFormatting sqref="L13:L24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L6:L24">
      <formula1>$L$30:$L$33</formula1>
    </dataValidation>
    <dataValidation type="list" allowBlank="1" showErrorMessage="1" sqref="K6:K24">
      <formula1>$K$30:$K$32</formula1>
    </dataValidation>
  </dataValidations>
  <printOptions horizontalCentered="1"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0"/>
      <c r="D4" s="20"/>
      <c r="E4" s="20"/>
      <c r="F4" s="21"/>
    </row>
    <row r="5" hidden="1">
      <c r="C5" s="20"/>
      <c r="D5" s="20"/>
      <c r="E5" s="20"/>
      <c r="F5" s="21"/>
    </row>
    <row r="6" ht="39.75" customHeight="1">
      <c r="B6" s="22" t="s">
        <v>157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ht="9.75" customHeight="1">
      <c r="A7" s="23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9.75" customHeight="1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  <c r="Q8" s="23"/>
    </row>
    <row r="9" ht="30.0" customHeight="1">
      <c r="B9" s="30"/>
      <c r="C9" s="31" t="s">
        <v>1</v>
      </c>
      <c r="D9" s="32"/>
      <c r="E9" s="33" t="s">
        <v>158</v>
      </c>
      <c r="F9" s="6"/>
      <c r="G9" s="32"/>
      <c r="H9" s="33" t="s">
        <v>11</v>
      </c>
      <c r="I9" s="6"/>
      <c r="J9" s="34"/>
      <c r="K9" s="34"/>
      <c r="L9" s="34"/>
      <c r="M9" s="34"/>
      <c r="N9" s="34"/>
      <c r="O9" s="34"/>
      <c r="P9" s="35"/>
      <c r="Q9" s="23"/>
    </row>
    <row r="10" ht="30.0" customHeight="1">
      <c r="B10" s="30"/>
      <c r="C10" s="36" t="s">
        <v>15</v>
      </c>
      <c r="D10" s="37"/>
      <c r="E10" s="38" t="str">
        <f>VLOOKUP(C10,'Formato descripción HU'!B6:O21,5,0)</f>
        <v>Asistente</v>
      </c>
      <c r="F10" s="6"/>
      <c r="G10" s="39"/>
      <c r="H10" s="38" t="str">
        <f>VLOOKUP(C10,'Formato descripción HU'!B6:O21,11,0)</f>
        <v>No iniciado</v>
      </c>
      <c r="I10" s="6"/>
      <c r="J10" s="39"/>
      <c r="K10" s="34"/>
      <c r="L10" s="34"/>
      <c r="M10" s="34"/>
      <c r="N10" s="34"/>
      <c r="O10" s="34"/>
      <c r="P10" s="35"/>
      <c r="Q10" s="23"/>
    </row>
    <row r="11" ht="9.75" customHeight="1">
      <c r="A11" s="23"/>
      <c r="B11" s="30"/>
      <c r="C11" s="40"/>
      <c r="D11" s="37"/>
      <c r="E11" s="41"/>
      <c r="F11" s="41"/>
      <c r="G11" s="39"/>
      <c r="H11" s="41"/>
      <c r="I11" s="41"/>
      <c r="J11" s="39"/>
      <c r="K11" s="41"/>
      <c r="L11" s="41"/>
      <c r="M11" s="34"/>
      <c r="N11" s="41"/>
      <c r="O11" s="41"/>
      <c r="P11" s="35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30.0" customHeight="1">
      <c r="A12" s="23"/>
      <c r="B12" s="30"/>
      <c r="C12" s="31" t="s">
        <v>159</v>
      </c>
      <c r="D12" s="37"/>
      <c r="E12" s="33" t="s">
        <v>10</v>
      </c>
      <c r="F12" s="6"/>
      <c r="G12" s="39"/>
      <c r="H12" s="33" t="s">
        <v>160</v>
      </c>
      <c r="I12" s="6"/>
      <c r="J12" s="39"/>
      <c r="K12" s="41"/>
      <c r="L12" s="41"/>
      <c r="M12" s="34"/>
      <c r="N12" s="41"/>
      <c r="O12" s="41"/>
      <c r="P12" s="35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30.0" customHeight="1">
      <c r="A13" s="23"/>
      <c r="B13" s="30"/>
      <c r="C13" s="42">
        <f>VLOOKUP('Historia de Usuario'!C10,'Formato descripción HU'!B6:O21,8,0)</f>
        <v>2</v>
      </c>
      <c r="D13" s="37"/>
      <c r="E13" s="38" t="str">
        <f>VLOOKUP(C10,'Formato descripción HU'!B6:O21,10,0)</f>
        <v>Alta</v>
      </c>
      <c r="F13" s="6"/>
      <c r="G13" s="39"/>
      <c r="H13" s="38" t="str">
        <f>VLOOKUP(C10,'Formato descripción HU'!B6:O21,7,0)</f>
        <v>Juan Pasquel</v>
      </c>
      <c r="I13" s="6"/>
      <c r="J13" s="39"/>
      <c r="K13" s="41"/>
      <c r="L13" s="41"/>
      <c r="M13" s="34"/>
      <c r="N13" s="41"/>
      <c r="O13" s="41"/>
      <c r="P13" s="35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9.75" customHeight="1">
      <c r="A14" s="23"/>
      <c r="B14" s="30"/>
      <c r="C14" s="34"/>
      <c r="D14" s="37"/>
      <c r="E14" s="34"/>
      <c r="F14" s="34"/>
      <c r="G14" s="39"/>
      <c r="H14" s="39"/>
      <c r="I14" s="34"/>
      <c r="J14" s="34"/>
      <c r="K14" s="34"/>
      <c r="L14" s="34"/>
      <c r="M14" s="34"/>
      <c r="N14" s="34"/>
      <c r="O14" s="34"/>
      <c r="P14" s="35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9.5" customHeight="1">
      <c r="A15" s="23"/>
      <c r="B15" s="30"/>
      <c r="C15" s="43" t="s">
        <v>161</v>
      </c>
      <c r="D15" s="44" t="str">
        <f>VLOOKUP(C10,'Formato descripción HU'!B6:O21,3,0)</f>
        <v>Permitir consultar el estado de un vehículo mediante su placa.</v>
      </c>
      <c r="E15" s="45"/>
      <c r="F15" s="46"/>
      <c r="G15" s="43" t="s">
        <v>162</v>
      </c>
      <c r="H15" s="44" t="str">
        <f>VLOOKUP(C10,'Formato descripción HU'!B6:O21,4,0)</f>
        <v>Permitir consultar el estado de un vehículo mediante su placa.</v>
      </c>
      <c r="I15" s="47"/>
      <c r="J15" s="45"/>
      <c r="K15" s="46"/>
      <c r="L15" s="43" t="s">
        <v>163</v>
      </c>
      <c r="M15" s="48" t="str">
        <f>VLOOKUP(C10,'Formato descripción HU'!B6:O21,6,0)</f>
        <v>Ingresar placa y visualizar detalles como custodio, modelo, kilometraje y estado de mantenimiento.</v>
      </c>
      <c r="N15" s="47"/>
      <c r="O15" s="45"/>
      <c r="P15" s="35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9.5" customHeight="1">
      <c r="A16" s="23"/>
      <c r="B16" s="30"/>
      <c r="C16" s="49"/>
      <c r="D16" s="50"/>
      <c r="E16" s="51"/>
      <c r="F16" s="46"/>
      <c r="G16" s="49"/>
      <c r="H16" s="50"/>
      <c r="J16" s="51"/>
      <c r="K16" s="46"/>
      <c r="L16" s="49"/>
      <c r="M16" s="50"/>
      <c r="O16" s="51"/>
      <c r="P16" s="35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9.5" customHeight="1">
      <c r="A17" s="23"/>
      <c r="B17" s="30"/>
      <c r="C17" s="52"/>
      <c r="D17" s="53"/>
      <c r="E17" s="54"/>
      <c r="F17" s="46"/>
      <c r="G17" s="52"/>
      <c r="H17" s="53"/>
      <c r="I17" s="55"/>
      <c r="J17" s="54"/>
      <c r="K17" s="46"/>
      <c r="L17" s="52"/>
      <c r="M17" s="53"/>
      <c r="N17" s="55"/>
      <c r="O17" s="54"/>
      <c r="P17" s="35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9.75" customHeight="1">
      <c r="A18" s="23"/>
      <c r="B18" s="30"/>
      <c r="C18" s="34"/>
      <c r="D18" s="34"/>
      <c r="E18" s="34"/>
      <c r="F18" s="34"/>
      <c r="G18" s="39"/>
      <c r="H18" s="39"/>
      <c r="I18" s="39"/>
      <c r="J18" s="34"/>
      <c r="K18" s="34"/>
      <c r="L18" s="34"/>
      <c r="M18" s="34"/>
      <c r="N18" s="34"/>
      <c r="O18" s="34"/>
      <c r="P18" s="35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9.5" customHeight="1">
      <c r="B19" s="30"/>
      <c r="C19" s="56" t="s">
        <v>164</v>
      </c>
      <c r="D19" s="45"/>
      <c r="E19" s="57" t="str">
        <f>VLOOKUP(C10,'Formato descripción HU'!B6:O21,14,0)</f>
        <v>Consultar Vehículos por Placa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35"/>
      <c r="Q19" s="23"/>
    </row>
    <row r="20" ht="19.5" customHeight="1">
      <c r="B20" s="30"/>
      <c r="C20" s="53"/>
      <c r="D20" s="54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35"/>
      <c r="Q20" s="23"/>
    </row>
    <row r="21" ht="9.75" customHeight="1">
      <c r="B21" s="30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  <c r="Q21" s="23"/>
    </row>
    <row r="22" ht="19.5" customHeight="1">
      <c r="A22" s="23"/>
      <c r="B22" s="30"/>
      <c r="C22" s="63" t="s">
        <v>165</v>
      </c>
      <c r="D22" s="45"/>
      <c r="E22" s="64" t="str">
        <f>VLOOKUP(C10,'Formato descripción HU'!B6:O21,12,0)</f>
        <v>Si la placa no existe, notifica; si existe, muestra detalles del vehículo.</v>
      </c>
      <c r="F22" s="47"/>
      <c r="G22" s="47"/>
      <c r="H22" s="45"/>
      <c r="I22" s="34"/>
      <c r="J22" s="63" t="s">
        <v>13</v>
      </c>
      <c r="K22" s="45"/>
      <c r="L22" s="65" t="str">
        <f>VLOOKUP(C10,'Formato descripción HU'!B6:O21,13,0)</f>
        <v>Se necesita priorizar la adaptatividad para ser visualizado en dispositivos móviles </v>
      </c>
      <c r="M22" s="47"/>
      <c r="N22" s="47"/>
      <c r="O22" s="4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9.5" customHeight="1">
      <c r="A23" s="23"/>
      <c r="B23" s="30"/>
      <c r="C23" s="50"/>
      <c r="D23" s="51"/>
      <c r="E23" s="50"/>
      <c r="H23" s="51"/>
      <c r="I23" s="34"/>
      <c r="J23" s="50"/>
      <c r="K23" s="51"/>
      <c r="L23" s="50"/>
      <c r="O23" s="51"/>
      <c r="P23" s="35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9.5" customHeight="1">
      <c r="A24" s="23"/>
      <c r="B24" s="30"/>
      <c r="C24" s="53"/>
      <c r="D24" s="54"/>
      <c r="E24" s="53"/>
      <c r="F24" s="55"/>
      <c r="G24" s="55"/>
      <c r="H24" s="54"/>
      <c r="I24" s="34"/>
      <c r="J24" s="53"/>
      <c r="K24" s="54"/>
      <c r="L24" s="53"/>
      <c r="M24" s="55"/>
      <c r="N24" s="55"/>
      <c r="O24" s="54"/>
      <c r="P24" s="35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9.75" customHeight="1">
      <c r="A25" s="23"/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9.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9.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9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9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9.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9.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9.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9.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9.5" customHeight="1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ht="19.5" customHeight="1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ht="19.5" customHeight="1"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ht="19.5" customHeight="1"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ht="19.5" customHeight="1"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ht="19.5" customHeight="1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ht="19.5" customHeight="1"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ht="19.5" customHeight="1"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ht="19.5" customHeight="1"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ht="19.5" customHeight="1"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ht="19.5" customHeight="1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ht="19.5" customHeight="1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ht="19.5" customHeight="1"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ht="19.5" customHeight="1"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ht="19.5" customHeight="1"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ht="19.5" customHeight="1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ht="19.5" customHeight="1"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ht="19.5" customHeight="1"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ht="19.5" customHeight="1"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ht="19.5" customHeight="1"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ht="19.5" customHeight="1"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</row>
    <row r="55" ht="15.75" customHeight="1"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