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codeName="ThisWorkbook"/>
  <mc:AlternateContent xmlns:mc="http://schemas.openxmlformats.org/markup-compatibility/2006">
    <mc:Choice Requires="x15">
      <x15ac:absPath xmlns:x15ac="http://schemas.microsoft.com/office/spreadsheetml/2010/11/ac" url="D:\UCF\COP4331\LargeProject\"/>
    </mc:Choice>
  </mc:AlternateContent>
  <xr:revisionPtr revIDLastSave="0" documentId="13_ncr:1_{BB2CEA16-A871-4D63-86C1-6666D7E905A1}" xr6:coauthVersionLast="43" xr6:coauthVersionMax="43" xr10:uidLastSave="{00000000-0000-0000-0000-000000000000}"/>
  <bookViews>
    <workbookView xWindow="-96" yWindow="-96" windowWidth="23232" windowHeight="12552"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GanttChart!$A$1:$AL$26</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8" i="9" l="1"/>
  <c r="I18" i="9" s="1"/>
  <c r="F26" i="9"/>
  <c r="I26" i="9" s="1"/>
  <c r="F25" i="9"/>
  <c r="I25" i="9" s="1"/>
  <c r="F24" i="9"/>
  <c r="I24" i="9" s="1"/>
  <c r="F12" i="9" l="1"/>
  <c r="K6" i="9" l="1"/>
  <c r="L6" i="9" s="1"/>
  <c r="F19" i="9"/>
  <c r="I19" i="9" s="1"/>
  <c r="A8" i="9"/>
  <c r="A9" i="9" s="1"/>
  <c r="A10" i="9" s="1"/>
  <c r="A11" i="9" s="1"/>
  <c r="F20" i="9"/>
  <c r="I20" i="9" s="1"/>
  <c r="F8" i="9"/>
  <c r="I8" i="9" s="1"/>
  <c r="F21" i="9"/>
  <c r="I21" i="9" s="1"/>
  <c r="F16" i="9"/>
  <c r="I16" i="9"/>
  <c r="F13" i="9"/>
  <c r="I13" i="9" s="1"/>
  <c r="F9" i="9"/>
  <c r="I9" i="9" s="1"/>
  <c r="F10" i="9"/>
  <c r="I10" i="9" s="1"/>
  <c r="F14" i="9"/>
  <c r="I14" i="9" s="1"/>
  <c r="F15" i="9"/>
  <c r="I15" i="9" s="1"/>
  <c r="F17" i="9"/>
  <c r="I17" i="9" s="1"/>
  <c r="F23" i="9"/>
  <c r="I23" i="9" s="1"/>
  <c r="F22" i="9"/>
  <c r="I22" i="9" s="1"/>
  <c r="K5" i="9"/>
  <c r="F11" i="9"/>
  <c r="I11" i="9" s="1"/>
  <c r="K7" i="9" l="1"/>
  <c r="K4" i="9"/>
  <c r="A12" i="9"/>
  <c r="A13" i="9" s="1"/>
  <c r="M6" i="9"/>
  <c r="L7" i="9"/>
  <c r="A14" i="9" l="1"/>
  <c r="A15" i="9" s="1"/>
  <c r="A16" i="9" s="1"/>
  <c r="A17" i="9" s="1"/>
  <c r="M7" i="9"/>
  <c r="N6" i="9"/>
  <c r="A18" i="9" l="1"/>
  <c r="A19" i="9" s="1"/>
  <c r="A20" i="9" s="1"/>
  <c r="A21" i="9" s="1"/>
  <c r="A22" i="9" s="1"/>
  <c r="A23" i="9" s="1"/>
  <c r="A24" i="9" s="1"/>
  <c r="A25" i="9" s="1"/>
  <c r="A26" i="9" s="1"/>
  <c r="N7" i="9"/>
  <c r="O6" i="9"/>
  <c r="O7" i="9" l="1"/>
  <c r="P6" i="9"/>
  <c r="Q6" i="9" l="1"/>
  <c r="P7" i="9"/>
  <c r="Q7" i="9" l="1"/>
  <c r="R6" i="9"/>
  <c r="R4" i="9" l="1"/>
  <c r="R7" i="9"/>
  <c r="S6" i="9"/>
  <c r="R5" i="9"/>
  <c r="T6" i="9" l="1"/>
  <c r="S7" i="9"/>
  <c r="T7" i="9" l="1"/>
  <c r="U6" i="9"/>
  <c r="V6" i="9" l="1"/>
  <c r="U7" i="9"/>
  <c r="V7" i="9" l="1"/>
  <c r="W6" i="9"/>
  <c r="X6" i="9" l="1"/>
  <c r="W7" i="9"/>
  <c r="Y6" i="9" l="1"/>
  <c r="X7" i="9"/>
  <c r="Y5" i="9" l="1"/>
  <c r="Y4" i="9"/>
  <c r="Z6" i="9"/>
  <c r="Y7" i="9"/>
  <c r="AA6" i="9" l="1"/>
  <c r="Z7" i="9"/>
  <c r="AB6" i="9" l="1"/>
  <c r="AA7" i="9"/>
  <c r="AC6" i="9" l="1"/>
  <c r="AB7" i="9"/>
  <c r="AD6" i="9" l="1"/>
  <c r="AC7" i="9"/>
  <c r="AE6" i="9" l="1"/>
  <c r="AD7" i="9"/>
  <c r="AF6" i="9" l="1"/>
  <c r="AE7" i="9"/>
  <c r="AG6" i="9" l="1"/>
  <c r="AF4" i="9"/>
  <c r="AF7" i="9"/>
  <c r="AF5" i="9"/>
  <c r="AG7" i="9" l="1"/>
  <c r="AH6" i="9"/>
  <c r="AI6" i="9" l="1"/>
  <c r="AH7" i="9"/>
  <c r="AJ6" i="9" l="1"/>
  <c r="AI7" i="9"/>
  <c r="AK6" i="9" l="1"/>
  <c r="AJ7" i="9"/>
  <c r="AL6" i="9" l="1"/>
  <c r="AL7" i="9" s="1"/>
  <c r="AK7"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<sst xmlns="http://schemas.openxmlformats.org/spreadsheetml/2006/main" count="175" uniqueCount="157">
  <si>
    <t>WBS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</si>
  <si>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</si>
  <si>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</si>
  <si>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</si>
  <si>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</si>
  <si>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</si>
  <si>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</si>
  <si>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</si>
  <si>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</si>
  <si>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</si>
  <si>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</si>
  <si>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</si>
  <si>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</si>
  <si>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</si>
  <si>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</si>
  <si>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</si>
  <si>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</si>
  <si>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</si>
  <si>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</si>
  <si>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</si>
  <si>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</si>
  <si>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</si>
  <si>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</si>
  <si>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</si>
  <si>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</si>
  <si>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</si>
  <si>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</si>
  <si>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</si>
  <si>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</si>
  <si>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</si>
  <si>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</si>
  <si>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</si>
  <si>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</si>
  <si>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</si>
  <si>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</si>
  <si>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</si>
  <si>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</si>
  <si>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</si>
  <si>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</si>
  <si>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</si>
  <si>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</si>
  <si>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</si>
  <si>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</si>
  <si>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</si>
  <si>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</si>
  <si>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</si>
  <si>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</si>
  <si>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</si>
  <si>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</si>
  <si>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</si>
  <si>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</si>
  <si>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</si>
  <si>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</si>
  <si>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</si>
  <si>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</si>
  <si>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</si>
  <si>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</si>
  <si>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</si>
  <si>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</si>
  <si>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</si>
  <si>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</si>
  <si>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</si>
  <si>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</si>
  <si>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END</t>
  </si>
  <si>
    <t>DAYS</t>
  </si>
  <si>
    <t>% DONE</t>
  </si>
  <si>
    <t>WORK DAYS</t>
  </si>
  <si>
    <t>PREDECESSOR</t>
  </si>
  <si>
    <t xml:space="preserve">Display Week </t>
  </si>
  <si>
    <t xml:space="preserve">Project Start Date </t>
  </si>
  <si>
    <t xml:space="preserve">Project Lead </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</si>
  <si>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</si>
  <si>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</si>
  <si>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</si>
  <si>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</si>
  <si>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</si>
  <si>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</si>
  <si>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</si>
  <si>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</si>
  <si>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</si>
  <si>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</si>
  <si>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</si>
  <si>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</si>
  <si>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</si>
  <si>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</si>
  <si>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</si>
  <si>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</si>
  <si>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</si>
  <si>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</si>
  <si>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</si>
  <si>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</si>
  <si>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</si>
  <si>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</si>
  <si>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</si>
  <si>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</si>
  <si>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</si>
  <si>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</si>
  <si>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</si>
  <si>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</si>
  <si>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</si>
  <si>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</si>
  <si>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</si>
  <si>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</si>
  <si>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</si>
  <si>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</si>
  <si>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</si>
  <si>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</si>
  <si>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</si>
  <si>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</si>
  <si>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</si>
  <si>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</si>
  <si>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</si>
  <si>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</si>
  <si>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</si>
  <si>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</si>
  <si>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</si>
  <si>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</si>
  <si>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</si>
  <si>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</si>
  <si>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</si>
  <si>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</si>
  <si>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</si>
  <si>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</si>
  <si>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</si>
  <si>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</si>
  <si>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</si>
  <si>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</si>
  <si>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</si>
  <si>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</si>
  <si>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Design</t>
  </si>
  <si>
    <t>Acquire Hosting</t>
  </si>
  <si>
    <t>Install / Research</t>
  </si>
  <si>
    <t>Use Case Diagram</t>
  </si>
  <si>
    <t>Gantt Chart</t>
  </si>
  <si>
    <t>ERD Diagram</t>
  </si>
  <si>
    <t>Development</t>
  </si>
  <si>
    <t>Front End</t>
  </si>
  <si>
    <t>All</t>
  </si>
  <si>
    <t>Fuller Software, Inc.</t>
  </si>
  <si>
    <t>Mark Fuller</t>
  </si>
  <si>
    <t>QuizMaker App Project Schedule</t>
  </si>
  <si>
    <t>Mark</t>
  </si>
  <si>
    <t>Nicholas</t>
  </si>
  <si>
    <t>Enelson</t>
  </si>
  <si>
    <t>Pitch Presentation</t>
  </si>
  <si>
    <t>Mobile App Mockup</t>
  </si>
  <si>
    <t>Than</t>
  </si>
  <si>
    <t>Michael</t>
  </si>
  <si>
    <t>Testing</t>
  </si>
  <si>
    <t>Final Delivery</t>
  </si>
  <si>
    <t>Mobile App</t>
  </si>
  <si>
    <t>API Plan</t>
  </si>
  <si>
    <t>REST API development</t>
  </si>
  <si>
    <t>End to end test</t>
  </si>
  <si>
    <t>Testing changes</t>
  </si>
  <si>
    <t>GitHub final push</t>
  </si>
  <si>
    <t>Dat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</si>
</sst>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6"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42">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3" xfId="0" applyFont="1" applyBorder="1"/>
    <xf numFmtId="0" fontId="0" fillId="0" borderId="13" xfId="0" applyBorder="1"/>
    <xf numFmtId="0" fontId="0" fillId="0" borderId="0" xfId="0"/>
    <xf numFmtId="0" fontId="29" fillId="0" borderId="13" xfId="0" applyFont="1" applyBorder="1" applyAlignment="1">
      <alignment horizontal="left" wrapText="1"/>
    </xf>
    <xf numFmtId="0" fontId="5" fillId="0" borderId="13" xfId="0" applyFont="1" applyBorder="1" applyAlignment="1">
      <alignment horizontal="left" wrapText="1"/>
    </xf>
    <xf numFmtId="0" fontId="29" fillId="0" borderId="13"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4" xfId="0" applyFont="1" applyBorder="1" applyAlignment="1">
      <alignment horizontal="left" wrapText="1"/>
    </xf>
    <xf numFmtId="0" fontId="30" fillId="0" borderId="13" xfId="34" applyFont="1" applyBorder="1" applyAlignment="1" applyProtection="1">
      <alignment horizontal="left" wrapText="1"/>
    </xf>
    <xf numFmtId="0" fontId="37" fillId="0" borderId="14"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4" xfId="0" applyFont="1" applyBorder="1"/>
    <xf numFmtId="0" fontId="0" fillId="0" borderId="14"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2" borderId="10" xfId="0" applyNumberFormat="1" applyFont="1" applyFill="1" applyBorder="1" applyAlignment="1" applyProtection="1">
      <alignment horizontal="left" vertical="center"/>
    </xf>
    <xf numFmtId="0" fontId="46" fillId="22" borderId="10" xfId="0" applyFont="1" applyFill="1" applyBorder="1" applyAlignment="1" applyProtection="1">
      <alignment vertical="center"/>
    </xf>
    <xf numFmtId="0" fontId="42" fillId="22" borderId="10" xfId="0" applyFont="1" applyFill="1" applyBorder="1" applyAlignment="1" applyProtection="1">
      <alignment vertical="center"/>
    </xf>
    <xf numFmtId="0" fontId="42" fillId="22" borderId="10" xfId="0" applyNumberFormat="1" applyFont="1" applyFill="1" applyBorder="1" applyAlignment="1" applyProtection="1">
      <alignment horizontal="center" vertical="center"/>
    </xf>
    <xf numFmtId="1" fontId="42" fillId="22" borderId="10" xfId="40" applyNumberFormat="1" applyFont="1" applyFill="1" applyBorder="1" applyAlignment="1" applyProtection="1">
      <alignment horizontal="center" vertical="center"/>
    </xf>
    <xf numFmtId="9" fontId="42" fillId="22" borderId="10" xfId="40" applyFont="1" applyFill="1" applyBorder="1" applyAlignment="1" applyProtection="1">
      <alignment horizontal="center" vertical="center"/>
    </xf>
    <xf numFmtId="1" fontId="42" fillId="22"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4" borderId="11" xfId="0" applyNumberFormat="1" applyFont="1" applyFill="1" applyBorder="1" applyAlignment="1" applyProtection="1">
      <alignment horizontal="center" vertical="center"/>
    </xf>
    <xf numFmtId="9" fontId="47" fillId="24" borderId="11" xfId="40" applyFont="1" applyFill="1" applyBorder="1" applyAlignment="1" applyProtection="1">
      <alignment horizontal="center" vertical="center"/>
    </xf>
    <xf numFmtId="1" fontId="47"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46" fillId="22" borderId="15" xfId="0" applyNumberFormat="1" applyFont="1" applyFill="1" applyBorder="1" applyAlignment="1" applyProtection="1">
      <alignment horizontal="left" vertical="center"/>
    </xf>
    <xf numFmtId="0" fontId="46" fillId="22" borderId="15" xfId="0" applyFont="1" applyFill="1" applyBorder="1" applyAlignment="1" applyProtection="1">
      <alignment vertical="center"/>
    </xf>
    <xf numFmtId="0" fontId="42" fillId="22" borderId="15" xfId="0" applyFont="1" applyFill="1" applyBorder="1" applyAlignment="1" applyProtection="1">
      <alignment vertical="center"/>
    </xf>
    <xf numFmtId="0" fontId="42" fillId="22" borderId="15" xfId="0" applyNumberFormat="1" applyFont="1" applyFill="1" applyBorder="1" applyAlignment="1" applyProtection="1">
      <alignment horizontal="center" vertical="center"/>
    </xf>
    <xf numFmtId="165" fontId="42" fillId="22" borderId="15" xfId="0" applyNumberFormat="1" applyFont="1" applyFill="1" applyBorder="1" applyAlignment="1" applyProtection="1">
      <alignment horizontal="right" vertical="center"/>
    </xf>
    <xf numFmtId="1" fontId="42" fillId="22" borderId="15" xfId="40" applyNumberFormat="1" applyFont="1" applyFill="1" applyBorder="1" applyAlignment="1" applyProtection="1">
      <alignment horizontal="center" vertical="center"/>
    </xf>
    <xf numFmtId="9" fontId="42" fillId="22" borderId="15" xfId="40" applyFont="1" applyFill="1" applyBorder="1" applyAlignment="1" applyProtection="1">
      <alignment horizontal="center" vertical="center"/>
    </xf>
    <xf numFmtId="1" fontId="42" fillId="22" borderId="15" xfId="0" applyNumberFormat="1" applyFont="1" applyFill="1" applyBorder="1" applyAlignment="1" applyProtection="1">
      <alignment horizontal="center" vertical="center"/>
    </xf>
    <xf numFmtId="166" fontId="3" fillId="0" borderId="17" xfId="0" applyNumberFormat="1" applyFont="1" applyFill="1" applyBorder="1" applyAlignment="1" applyProtection="1">
      <alignment horizontal="center" vertical="center" shrinkToFit="1"/>
    </xf>
    <xf numFmtId="166" fontId="3" fillId="0" borderId="18" xfId="0" applyNumberFormat="1" applyFont="1" applyFill="1" applyBorder="1" applyAlignment="1" applyProtection="1">
      <alignment horizontal="center" vertical="center" shrinkToFit="1"/>
    </xf>
    <xf numFmtId="1" fontId="49" fillId="22" borderId="15" xfId="0" applyNumberFormat="1" applyFont="1" applyFill="1" applyBorder="1" applyAlignment="1" applyProtection="1">
      <alignment horizontal="center" vertical="center"/>
    </xf>
    <xf numFmtId="1" fontId="50" fillId="0" borderId="11" xfId="0" applyNumberFormat="1" applyFont="1" applyBorder="1" applyAlignment="1" applyProtection="1">
      <alignment horizontal="center" vertical="center"/>
    </xf>
    <xf numFmtId="1" fontId="49" fillId="22" borderId="10" xfId="0" applyNumberFormat="1" applyFont="1" applyFill="1" applyBorder="1" applyAlignment="1" applyProtection="1">
      <alignment horizontal="center" vertical="center"/>
    </xf>
    <xf numFmtId="165" fontId="47" fillId="23" borderId="11" xfId="0" applyNumberFormat="1" applyFont="1" applyFill="1" applyBorder="1" applyAlignment="1" applyProtection="1">
      <alignment horizontal="center" vertical="center"/>
    </xf>
    <xf numFmtId="165" fontId="47" fillId="0" borderId="11" xfId="0" applyNumberFormat="1" applyFont="1" applyBorder="1" applyAlignment="1" applyProtection="1">
      <alignment horizontal="center" vertical="center"/>
    </xf>
    <xf numFmtId="165" fontId="42" fillId="22" borderId="10" xfId="0" applyNumberFormat="1" applyFont="1" applyFill="1" applyBorder="1" applyAlignment="1" applyProtection="1">
      <alignment horizontal="center" vertical="center"/>
    </xf>
    <xf numFmtId="0" fontId="42" fillId="22" borderId="15"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2" borderId="10" xfId="0" applyFont="1" applyFill="1" applyBorder="1" applyAlignment="1" applyProtection="1">
      <alignment horizontal="left" vertical="center"/>
    </xf>
    <xf numFmtId="0" fontId="51" fillId="0" borderId="0" xfId="0" applyNumberFormat="1" applyFont="1" applyFill="1" applyBorder="1" applyProtection="1"/>
    <xf numFmtId="0" fontId="51" fillId="0" borderId="0" xfId="0" applyFont="1" applyFill="1" applyBorder="1" applyProtection="1"/>
    <xf numFmtId="0" fontId="1" fillId="0" borderId="0" xfId="0" applyFont="1" applyFill="1" applyBorder="1" applyProtection="1"/>
    <xf numFmtId="0" fontId="51" fillId="0" borderId="0" xfId="0" applyFont="1" applyProtection="1"/>
    <xf numFmtId="0" fontId="51" fillId="0" borderId="0" xfId="0" applyFont="1" applyFill="1" applyAlignment="1" applyProtection="1">
      <alignment horizontal="right" vertical="center"/>
    </xf>
    <xf numFmtId="165" fontId="42" fillId="22" borderId="15"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left" vertical="center"/>
    </xf>
    <xf numFmtId="0" fontId="52" fillId="0" borderId="19" xfId="0" applyFont="1" applyFill="1" applyBorder="1" applyAlignment="1" applyProtection="1">
      <alignment horizontal="left" vertical="center"/>
    </xf>
    <xf numFmtId="0" fontId="52" fillId="0" borderId="19" xfId="0" applyFont="1" applyFill="1" applyBorder="1" applyAlignment="1" applyProtection="1">
      <alignment horizontal="center" vertical="center" wrapText="1"/>
    </xf>
    <xf numFmtId="0" fontId="53" fillId="0" borderId="19" xfId="0" applyNumberFormat="1" applyFont="1" applyFill="1" applyBorder="1" applyAlignment="1" applyProtection="1">
      <alignment horizontal="center" vertical="center" wrapText="1"/>
    </xf>
    <xf numFmtId="0" fontId="52" fillId="0" borderId="19" xfId="0" applyFont="1" applyFill="1" applyBorder="1" applyAlignment="1" applyProtection="1">
      <alignment horizontal="center" vertical="center"/>
    </xf>
    <xf numFmtId="0" fontId="42" fillId="0" borderId="20" xfId="0" applyNumberFormat="1" applyFont="1" applyFill="1" applyBorder="1" applyAlignment="1" applyProtection="1">
      <alignment horizontal="center" vertical="center" shrinkToFit="1"/>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4"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1" xfId="0" applyFont="1" applyFill="1" applyBorder="1" applyAlignment="1" applyProtection="1">
      <alignment horizontal="center" vertical="center"/>
    </xf>
    <xf numFmtId="0" fontId="45" fillId="0" borderId="23"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56" fillId="0" borderId="0" xfId="0" applyFont="1" applyFill="1" applyBorder="1" applyAlignme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Border="1" applyAlignment="1">
      <alignment horizontal="center" vertical="center"/>
    </xf>
    <xf numFmtId="0" fontId="57" fillId="0" borderId="0" xfId="0" applyFont="1" applyAlignment="1">
      <alignment wrapText="1"/>
    </xf>
    <xf numFmtId="0" fontId="37" fillId="0" borderId="0" xfId="34" applyFont="1" applyAlignment="1" applyProtection="1"/>
    <xf numFmtId="0" fontId="57" fillId="0" borderId="0" xfId="0" applyFont="1" applyAlignment="1">
      <alignment horizontal="left" wrapText="1"/>
    </xf>
    <xf numFmtId="0" fontId="57" fillId="0" borderId="0" xfId="0" applyFont="1" applyAlignment="1">
      <alignment vertical="center" wrapText="1"/>
    </xf>
    <xf numFmtId="0" fontId="57" fillId="0" borderId="0" xfId="0" applyFont="1" applyFill="1" applyBorder="1" applyAlignment="1">
      <alignment vertical="center" wrapText="1"/>
    </xf>
    <xf numFmtId="0" fontId="58" fillId="0" borderId="0" xfId="0" applyFont="1" applyAlignment="1">
      <alignment vertical="center"/>
    </xf>
    <xf numFmtId="0" fontId="58" fillId="0" borderId="0" xfId="0" applyFont="1"/>
    <xf numFmtId="0" fontId="58" fillId="0" borderId="0" xfId="0" applyFont="1" applyAlignment="1"/>
    <xf numFmtId="0" fontId="59" fillId="0" borderId="0" xfId="0" applyFont="1" applyFill="1" applyBorder="1" applyAlignment="1">
      <alignment vertical="center" wrapText="1"/>
    </xf>
    <xf numFmtId="0" fontId="58" fillId="0" borderId="0" xfId="0" applyFont="1" applyBorder="1"/>
    <xf numFmtId="0" fontId="37" fillId="0" borderId="0" xfId="34" applyFont="1" applyFill="1" applyBorder="1" applyAlignment="1" applyProtection="1">
      <alignment vertical="center"/>
    </xf>
    <xf numFmtId="0" fontId="61" fillId="0" borderId="0" xfId="0" applyFont="1" applyAlignment="1">
      <alignment horizontal="right"/>
    </xf>
    <xf numFmtId="0" fontId="57" fillId="0" borderId="0" xfId="0" applyFont="1"/>
    <xf numFmtId="0" fontId="57" fillId="0" borderId="0" xfId="0" applyFont="1" applyAlignment="1"/>
    <xf numFmtId="0" fontId="57" fillId="0" borderId="0" xfId="0" applyFont="1" applyAlignment="1">
      <alignment horizontal="left" indent="1"/>
    </xf>
    <xf numFmtId="0" fontId="57" fillId="0" borderId="0" xfId="0" quotePrefix="1" applyFont="1" applyAlignment="1">
      <alignment horizontal="left" wrapText="1" indent="1"/>
    </xf>
    <xf numFmtId="0" fontId="36" fillId="0" borderId="0" xfId="0" quotePrefix="1" applyFont="1" applyAlignment="1">
      <alignment horizontal="left" indent="1"/>
    </xf>
    <xf numFmtId="0" fontId="61" fillId="0" borderId="0" xfId="0" applyFont="1" applyAlignment="1">
      <alignment horizontal="left" wrapText="1"/>
    </xf>
    <xf numFmtId="0" fontId="57" fillId="0" borderId="0" xfId="0" applyFont="1" applyFill="1" applyBorder="1" applyAlignment="1">
      <alignment horizontal="left" vertical="center" wrapText="1"/>
    </xf>
    <xf numFmtId="0" fontId="63" fillId="0" borderId="0" xfId="0" applyFont="1" applyAlignment="1">
      <alignment horizontal="right"/>
    </xf>
    <xf numFmtId="0" fontId="64" fillId="0" borderId="0" xfId="0" applyFont="1" applyFill="1" applyBorder="1" applyAlignment="1">
      <alignment vertical="center" wrapText="1"/>
    </xf>
    <xf numFmtId="0" fontId="57" fillId="0" borderId="0" xfId="0" quotePrefix="1" applyFont="1" applyAlignment="1">
      <alignment wrapText="1"/>
    </xf>
    <xf numFmtId="0" fontId="64" fillId="0" borderId="0" xfId="0" applyFont="1" applyAlignment="1"/>
    <xf numFmtId="0" fontId="11" fillId="0" borderId="0" xfId="0" applyFont="1" applyAlignment="1" applyProtection="1">
      <protection locked="0"/>
    </xf>
    <xf numFmtId="0" fontId="64" fillId="0" borderId="0" xfId="0" applyFont="1"/>
    <xf numFmtId="0" fontId="63" fillId="0" borderId="0" xfId="0" applyFont="1" applyFill="1" applyBorder="1" applyAlignment="1"/>
    <xf numFmtId="0" fontId="48" fillId="0" borderId="17" xfId="0" applyNumberFormat="1" applyFont="1" applyFill="1" applyBorder="1" applyAlignment="1" applyProtection="1">
      <alignment horizontal="center" vertical="center"/>
    </xf>
    <xf numFmtId="0" fontId="48" fillId="0" borderId="12" xfId="0" applyNumberFormat="1" applyFont="1" applyFill="1" applyBorder="1" applyAlignment="1" applyProtection="1">
      <alignment horizontal="center" vertical="center"/>
    </xf>
    <xf numFmtId="0" fontId="48" fillId="0" borderId="18" xfId="0" applyNumberFormat="1" applyFont="1" applyFill="1" applyBorder="1" applyAlignment="1" applyProtection="1">
      <alignment horizontal="center" vertical="center"/>
    </xf>
    <xf numFmtId="167" fontId="45" fillId="0" borderId="17" xfId="0" applyNumberFormat="1" applyFont="1" applyFill="1" applyBorder="1" applyAlignment="1" applyProtection="1">
      <alignment horizontal="center" vertical="center"/>
    </xf>
    <xf numFmtId="167" fontId="45" fillId="0" borderId="12" xfId="0" applyNumberFormat="1" applyFont="1" applyFill="1" applyBorder="1" applyAlignment="1" applyProtection="1">
      <alignment horizontal="center" vertical="center"/>
    </xf>
    <xf numFmtId="167" fontId="45" fillId="0" borderId="18" xfId="0" applyNumberFormat="1" applyFont="1" applyFill="1" applyBorder="1" applyAlignment="1" applyProtection="1">
      <alignment horizontal="center" vertical="center"/>
    </xf>
    <xf numFmtId="0" fontId="55" fillId="0" borderId="0" xfId="34" applyFont="1" applyBorder="1" applyAlignment="1" applyProtection="1">
      <alignment horizontal="left" vertical="center"/>
    </xf>
    <xf numFmtId="164" fontId="45" fillId="0" borderId="16" xfId="0" applyNumberFormat="1" applyFont="1" applyFill="1" applyBorder="1" applyAlignment="1" applyProtection="1">
      <alignment horizontal="center" vertical="center" shrinkToFit="1"/>
      <protection locked="0"/>
    </xf>
    <xf numFmtId="164" fontId="45" fillId="0" borderId="23" xfId="0" applyNumberFormat="1" applyFont="1" applyFill="1" applyBorder="1" applyAlignment="1" applyProtection="1">
      <alignment horizontal="center" vertical="center" shrinkToFit="1"/>
      <protection locked="0"/>
    </xf>
    <xf numFmtId="0" fontId="56"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5">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125730</xdr:rowOff>
        </xdr:from>
        <xdr:to>
          <xdr:col>27</xdr:col>
          <xdr:colOff>106680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AL26"/>
  <sheetViews>
    <sheetView showGridLines="0" tabSelected="1" zoomScaleNormal="100" workbookViewId="0">
      <pane ySplit="7" topLeftCell="A8" activePane="bottomLeft" state="frozen"/>
      <selection pane="bottomLeft" activeCell="E25" sqref="E25"/>
    </sheetView>
  </sheetViews>
  <sheetFormatPr defaultColWidth="9.1640625" defaultRowHeight="12.3" x14ac:dyDescent="0.4"/>
  <cols>
    <col min="1" max="1" width="6.88671875" style="5" customWidth="1"/>
    <col min="2" max="2" width="19" style="1" customWidth="1"/>
    <col min="3" max="3" width="7.6640625" style="1" customWidth="1"/>
    <col min="4" max="4" width="6.88671875" style="6" hidden="1" customWidth="1"/>
    <col min="5" max="6" width="12" style="1" customWidth="1"/>
    <col min="7" max="7" width="5.94140625" style="1" customWidth="1"/>
    <col min="8" max="8" width="6.71875" style="1" customWidth="1"/>
    <col min="9" max="9" width="6.5" style="1" customWidth="1"/>
    <col min="10" max="10" width="1.88671875" style="1" customWidth="1"/>
    <col min="11" max="38" width="2.44140625" style="1" customWidth="1"/>
    <col min="39" max="16384" width="9.1640625" style="3"/>
  </cols>
  <sheetData>
    <row r="1" spans="1:38" ht="30" customHeight="1" x14ac:dyDescent="0.4">
      <c r="A1" s="97" t="s">
        <v>140</v>
      </c>
      <c r="B1" s="43"/>
      <c r="C1" s="43"/>
      <c r="D1" s="43"/>
      <c r="E1" s="43"/>
      <c r="F1" s="43"/>
      <c r="I1" s="101"/>
      <c r="K1" s="138"/>
      <c r="L1" s="138"/>
      <c r="M1" s="138"/>
      <c r="N1" s="138"/>
      <c r="O1" s="138"/>
      <c r="P1" s="138"/>
      <c r="Q1" s="138"/>
      <c r="R1" s="138"/>
      <c r="S1" s="138"/>
      <c r="T1" s="138"/>
      <c r="U1" s="138"/>
      <c r="V1" s="138"/>
      <c r="W1" s="138"/>
      <c r="X1" s="138"/>
      <c r="Y1" s="138"/>
      <c r="Z1" s="138"/>
      <c r="AA1" s="138"/>
      <c r="AB1" s="138"/>
      <c r="AC1" s="138"/>
      <c r="AD1" s="138"/>
      <c r="AE1" s="138"/>
    </row>
    <row r="2" spans="1:38" ht="18" customHeight="1" x14ac:dyDescent="0.4">
      <c r="A2" s="48" t="s">
        <v>138</v>
      </c>
      <c r="B2" s="22"/>
      <c r="C2" s="22"/>
      <c r="D2" s="30"/>
      <c r="E2" s="129"/>
      <c r="F2" s="129"/>
      <c r="H2" s="2"/>
    </row>
    <row r="3" spans="1:38" ht="13.8" x14ac:dyDescent="0.4">
      <c r="A3" s="48"/>
      <c r="B3" s="44"/>
      <c r="C3" s="4"/>
      <c r="D3" s="4"/>
      <c r="E3" s="4"/>
      <c r="F3" s="4"/>
      <c r="G3" s="4"/>
      <c r="H3" s="2"/>
      <c r="K3" s="29"/>
      <c r="L3" s="29"/>
      <c r="M3" s="29"/>
      <c r="N3" s="29"/>
      <c r="O3" s="29"/>
      <c r="P3" s="29"/>
      <c r="Q3" s="29"/>
      <c r="R3" s="29"/>
      <c r="S3" s="29"/>
      <c r="T3" s="29"/>
      <c r="U3" s="29"/>
      <c r="V3" s="29"/>
      <c r="W3" s="29"/>
      <c r="X3" s="29"/>
      <c r="Y3" s="29"/>
      <c r="Z3" s="29"/>
      <c r="AA3" s="29"/>
    </row>
    <row r="4" spans="1:38" ht="17.25" customHeight="1" x14ac:dyDescent="0.4">
      <c r="A4" s="82"/>
      <c r="B4" s="86" t="s">
        <v>69</v>
      </c>
      <c r="C4" s="140">
        <v>43640</v>
      </c>
      <c r="D4" s="140"/>
      <c r="E4" s="140"/>
      <c r="F4" s="83"/>
      <c r="G4" s="86" t="s">
        <v>68</v>
      </c>
      <c r="H4" s="100">
        <v>1</v>
      </c>
      <c r="I4" s="84"/>
      <c r="J4" s="46"/>
      <c r="K4" s="132" t="str">
        <f>"Week "&amp;(K6-($C$4-WEEKDAY($C$4,1)+2))/7+1</f>
        <v>Week 1</v>
      </c>
      <c r="L4" s="133"/>
      <c r="M4" s="133"/>
      <c r="N4" s="133"/>
      <c r="O4" s="133"/>
      <c r="P4" s="133"/>
      <c r="Q4" s="134"/>
      <c r="R4" s="132" t="str">
        <f>"Week "&amp;(R6-($C$4-WEEKDAY($C$4,1)+2))/7+1</f>
        <v>Week 2</v>
      </c>
      <c r="S4" s="133"/>
      <c r="T4" s="133"/>
      <c r="U4" s="133"/>
      <c r="V4" s="133"/>
      <c r="W4" s="133"/>
      <c r="X4" s="134"/>
      <c r="Y4" s="132" t="str">
        <f>"Week "&amp;(Y6-($C$4-WEEKDAY($C$4,1)+2))/7+1</f>
        <v>Week 3</v>
      </c>
      <c r="Z4" s="133"/>
      <c r="AA4" s="133"/>
      <c r="AB4" s="133"/>
      <c r="AC4" s="133"/>
      <c r="AD4" s="133"/>
      <c r="AE4" s="134"/>
      <c r="AF4" s="132" t="str">
        <f>"Week "&amp;(AF6-($C$4-WEEKDAY($C$4,1)+2))/7+1</f>
        <v>Week 4</v>
      </c>
      <c r="AG4" s="133"/>
      <c r="AH4" s="133"/>
      <c r="AI4" s="133"/>
      <c r="AJ4" s="133"/>
      <c r="AK4" s="133"/>
      <c r="AL4" s="134"/>
    </row>
    <row r="5" spans="1:38" ht="17.25" customHeight="1" x14ac:dyDescent="0.4">
      <c r="A5" s="82"/>
      <c r="B5" s="86" t="s">
        <v>70</v>
      </c>
      <c r="C5" s="139" t="s">
        <v>139</v>
      </c>
      <c r="D5" s="139"/>
      <c r="E5" s="139"/>
      <c r="F5" s="85"/>
      <c r="G5" s="85"/>
      <c r="H5" s="85"/>
      <c r="I5" s="85"/>
      <c r="J5" s="46"/>
      <c r="K5" s="135">
        <f>K6</f>
        <v>43640</v>
      </c>
      <c r="L5" s="136"/>
      <c r="M5" s="136"/>
      <c r="N5" s="136"/>
      <c r="O5" s="136"/>
      <c r="P5" s="136"/>
      <c r="Q5" s="137"/>
      <c r="R5" s="135">
        <f>R6</f>
        <v>43647</v>
      </c>
      <c r="S5" s="136"/>
      <c r="T5" s="136"/>
      <c r="U5" s="136"/>
      <c r="V5" s="136"/>
      <c r="W5" s="136"/>
      <c r="X5" s="137"/>
      <c r="Y5" s="135">
        <f>Y6</f>
        <v>43654</v>
      </c>
      <c r="Z5" s="136"/>
      <c r="AA5" s="136"/>
      <c r="AB5" s="136"/>
      <c r="AC5" s="136"/>
      <c r="AD5" s="136"/>
      <c r="AE5" s="137"/>
      <c r="AF5" s="135">
        <f>AF6</f>
        <v>43661</v>
      </c>
      <c r="AG5" s="136"/>
      <c r="AH5" s="136"/>
      <c r="AI5" s="136"/>
      <c r="AJ5" s="136"/>
      <c r="AK5" s="136"/>
      <c r="AL5" s="137"/>
    </row>
    <row r="6" spans="1:38" x14ac:dyDescent="0.4">
      <c r="A6" s="45"/>
      <c r="B6" s="46"/>
      <c r="C6" s="46"/>
      <c r="D6" s="47"/>
      <c r="E6" s="46"/>
      <c r="F6" s="46"/>
      <c r="G6" s="46"/>
      <c r="H6" s="46"/>
      <c r="I6" s="46"/>
      <c r="J6" s="46"/>
      <c r="K6" s="70">
        <f>C4-WEEKDAY(C4,1)+2+7*(H4-1)</f>
        <v>43640</v>
      </c>
      <c r="L6" s="61">
        <f t="shared" ref="L6:AL6" si="0">K6+1</f>
        <v>43641</v>
      </c>
      <c r="M6" s="61">
        <f t="shared" si="0"/>
        <v>43642</v>
      </c>
      <c r="N6" s="61">
        <f t="shared" si="0"/>
        <v>43643</v>
      </c>
      <c r="O6" s="61">
        <f t="shared" si="0"/>
        <v>43644</v>
      </c>
      <c r="P6" s="61">
        <f t="shared" si="0"/>
        <v>43645</v>
      </c>
      <c r="Q6" s="71">
        <f t="shared" si="0"/>
        <v>43646</v>
      </c>
      <c r="R6" s="70">
        <f t="shared" si="0"/>
        <v>43647</v>
      </c>
      <c r="S6" s="61">
        <f t="shared" si="0"/>
        <v>43648</v>
      </c>
      <c r="T6" s="61">
        <f t="shared" si="0"/>
        <v>43649</v>
      </c>
      <c r="U6" s="61">
        <f t="shared" si="0"/>
        <v>43650</v>
      </c>
      <c r="V6" s="61">
        <f t="shared" si="0"/>
        <v>43651</v>
      </c>
      <c r="W6" s="61">
        <f t="shared" si="0"/>
        <v>43652</v>
      </c>
      <c r="X6" s="71">
        <f t="shared" si="0"/>
        <v>43653</v>
      </c>
      <c r="Y6" s="70">
        <f t="shared" si="0"/>
        <v>43654</v>
      </c>
      <c r="Z6" s="61">
        <f t="shared" si="0"/>
        <v>43655</v>
      </c>
      <c r="AA6" s="61">
        <f t="shared" si="0"/>
        <v>43656</v>
      </c>
      <c r="AB6" s="61">
        <f t="shared" si="0"/>
        <v>43657</v>
      </c>
      <c r="AC6" s="61">
        <f t="shared" si="0"/>
        <v>43658</v>
      </c>
      <c r="AD6" s="61">
        <f t="shared" si="0"/>
        <v>43659</v>
      </c>
      <c r="AE6" s="71">
        <f t="shared" si="0"/>
        <v>43660</v>
      </c>
      <c r="AF6" s="70">
        <f t="shared" si="0"/>
        <v>43661</v>
      </c>
      <c r="AG6" s="61">
        <f t="shared" si="0"/>
        <v>43662</v>
      </c>
      <c r="AH6" s="61">
        <f t="shared" si="0"/>
        <v>43663</v>
      </c>
      <c r="AI6" s="61">
        <f t="shared" si="0"/>
        <v>43664</v>
      </c>
      <c r="AJ6" s="61">
        <f t="shared" si="0"/>
        <v>43665</v>
      </c>
      <c r="AK6" s="61">
        <f t="shared" si="0"/>
        <v>43666</v>
      </c>
      <c r="AL6" s="71">
        <f t="shared" si="0"/>
        <v>43667</v>
      </c>
    </row>
    <row r="7" spans="1:38" s="96" customFormat="1" ht="31.8" thickBot="1" x14ac:dyDescent="0.45">
      <c r="A7" s="88" t="s">
        <v>0</v>
      </c>
      <c r="B7" s="89" t="s">
        <v>60</v>
      </c>
      <c r="C7" s="90" t="s">
        <v>61</v>
      </c>
      <c r="D7" s="91" t="s">
        <v>67</v>
      </c>
      <c r="E7" s="92" t="s">
        <v>62</v>
      </c>
      <c r="F7" s="92" t="s">
        <v>63</v>
      </c>
      <c r="G7" s="90" t="s">
        <v>64</v>
      </c>
      <c r="H7" s="90" t="s">
        <v>65</v>
      </c>
      <c r="I7" s="90" t="s">
        <v>66</v>
      </c>
      <c r="J7" s="90"/>
      <c r="K7" s="93" t="str">
        <f t="shared" ref="K7:AL7" si="1">CHOOSE(WEEKDAY(K6,1),"S","M","T","W","T","F","S")</f>
        <v>M</v>
      </c>
      <c r="L7" s="94" t="str">
        <f t="shared" si="1"/>
        <v>T</v>
      </c>
      <c r="M7" s="94" t="str">
        <f t="shared" si="1"/>
        <v>W</v>
      </c>
      <c r="N7" s="94" t="str">
        <f t="shared" si="1"/>
        <v>T</v>
      </c>
      <c r="O7" s="94" t="str">
        <f t="shared" si="1"/>
        <v>F</v>
      </c>
      <c r="P7" s="94" t="str">
        <f t="shared" si="1"/>
        <v>S</v>
      </c>
      <c r="Q7" s="95" t="str">
        <f t="shared" si="1"/>
        <v>S</v>
      </c>
      <c r="R7" s="93" t="str">
        <f t="shared" si="1"/>
        <v>M</v>
      </c>
      <c r="S7" s="94" t="str">
        <f t="shared" si="1"/>
        <v>T</v>
      </c>
      <c r="T7" s="94" t="str">
        <f t="shared" si="1"/>
        <v>W</v>
      </c>
      <c r="U7" s="94" t="str">
        <f t="shared" si="1"/>
        <v>T</v>
      </c>
      <c r="V7" s="94" t="str">
        <f t="shared" si="1"/>
        <v>F</v>
      </c>
      <c r="W7" s="94" t="str">
        <f t="shared" si="1"/>
        <v>S</v>
      </c>
      <c r="X7" s="95" t="str">
        <f t="shared" si="1"/>
        <v>S</v>
      </c>
      <c r="Y7" s="93" t="str">
        <f t="shared" si="1"/>
        <v>M</v>
      </c>
      <c r="Z7" s="94" t="str">
        <f t="shared" si="1"/>
        <v>T</v>
      </c>
      <c r="AA7" s="94" t="str">
        <f t="shared" si="1"/>
        <v>W</v>
      </c>
      <c r="AB7" s="94" t="str">
        <f t="shared" si="1"/>
        <v>T</v>
      </c>
      <c r="AC7" s="94" t="str">
        <f t="shared" si="1"/>
        <v>F</v>
      </c>
      <c r="AD7" s="94" t="str">
        <f t="shared" si="1"/>
        <v>S</v>
      </c>
      <c r="AE7" s="95" t="str">
        <f t="shared" si="1"/>
        <v>S</v>
      </c>
      <c r="AF7" s="93" t="str">
        <f t="shared" si="1"/>
        <v>M</v>
      </c>
      <c r="AG7" s="94" t="str">
        <f t="shared" si="1"/>
        <v>T</v>
      </c>
      <c r="AH7" s="94" t="str">
        <f t="shared" si="1"/>
        <v>W</v>
      </c>
      <c r="AI7" s="94" t="str">
        <f t="shared" si="1"/>
        <v>T</v>
      </c>
      <c r="AJ7" s="94" t="str">
        <f t="shared" si="1"/>
        <v>F</v>
      </c>
      <c r="AK7" s="94" t="str">
        <f t="shared" si="1"/>
        <v>S</v>
      </c>
      <c r="AL7" s="95" t="str">
        <f t="shared" si="1"/>
        <v>S</v>
      </c>
    </row>
    <row r="8" spans="1:38" s="51" customFormat="1" ht="17.399999999999999" x14ac:dyDescent="0.4">
      <c r="A8" s="62" t="str">
        <f>IF(ISERROR(VALUE(SUBSTITUTE(prevWBS,".",""))),"1",IF(ISERROR(FIND("`",SUBSTITUTE(prevWBS,".","`",1))),TEXT(VALUE(prevWBS)+1,"#"),TEXT(VALUE(LEFT(prevWBS,FIND("`",SUBSTITUTE(prevWBS,".","`",1))-1))+1,"#")))</f>
        <v>1</v>
      </c>
      <c r="B8" s="63" t="s">
        <v>129</v>
      </c>
      <c r="C8" s="64"/>
      <c r="D8" s="65"/>
      <c r="E8" s="66"/>
      <c r="F8" s="87" t="str">
        <f>IF(ISBLANK(E8)," - ",IF(G8=0,E8,E8+G8-1))</f>
        <v xml:space="preserve"> - </v>
      </c>
      <c r="G8" s="67"/>
      <c r="H8" s="68"/>
      <c r="I8" s="69" t="str">
        <f t="shared" ref="I8:I23" si="2">IF(OR(F8=0,E8=0)," - ",NETWORKDAYS(E8,F8))</f>
        <v xml:space="preserve"> - </v>
      </c>
      <c r="J8" s="72"/>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row>
    <row r="9" spans="1:38" s="57" customFormat="1" ht="17.399999999999999" x14ac:dyDescent="0.4">
      <c r="A9" s="56" t="str">
        <f t="shared" ref="A9:A15" si="3">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98" t="s">
        <v>130</v>
      </c>
      <c r="C9" s="57" t="s">
        <v>141</v>
      </c>
      <c r="D9" s="99"/>
      <c r="E9" s="75">
        <v>43640</v>
      </c>
      <c r="F9" s="76">
        <f>IF(ISBLANK(E9)," - ",IF(G9=0,E9,E9+G9-1))</f>
        <v>43640</v>
      </c>
      <c r="G9" s="58">
        <v>1</v>
      </c>
      <c r="H9" s="59">
        <v>1</v>
      </c>
      <c r="I9" s="60">
        <f t="shared" si="2"/>
        <v>1</v>
      </c>
      <c r="J9" s="73"/>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row>
    <row r="10" spans="1:38" s="57" customFormat="1" ht="17.399999999999999" x14ac:dyDescent="0.4">
      <c r="A10" s="56" t="str">
        <f t="shared" si="3"/>
        <v>1.2</v>
      </c>
      <c r="B10" s="98" t="s">
        <v>131</v>
      </c>
      <c r="C10" s="57" t="s">
        <v>141</v>
      </c>
      <c r="D10" s="99"/>
      <c r="E10" s="75">
        <v>43640</v>
      </c>
      <c r="F10" s="76">
        <f t="shared" ref="F10:F23" si="4">IF(ISBLANK(E10)," - ",IF(G10=0,E10,E10+G10-1))</f>
        <v>43640</v>
      </c>
      <c r="G10" s="58">
        <v>1</v>
      </c>
      <c r="H10" s="59">
        <v>1</v>
      </c>
      <c r="I10" s="60">
        <f t="shared" si="2"/>
        <v>1</v>
      </c>
      <c r="J10" s="73"/>
      <c r="K10" s="79"/>
      <c r="L10" s="79"/>
      <c r="M10" s="79"/>
      <c r="N10" s="79"/>
      <c r="O10" s="79"/>
      <c r="P10" s="79"/>
      <c r="Q10" s="79"/>
      <c r="R10" s="79"/>
      <c r="S10" s="79"/>
      <c r="T10" s="79"/>
      <c r="U10" s="79"/>
      <c r="V10" s="79"/>
      <c r="W10" s="79"/>
      <c r="X10" s="79"/>
      <c r="Y10" s="79"/>
      <c r="Z10" s="79"/>
      <c r="AA10" s="79"/>
      <c r="AB10" s="79"/>
      <c r="AC10" s="79"/>
      <c r="AD10" s="79"/>
      <c r="AE10" s="79"/>
      <c r="AF10" s="79"/>
      <c r="AG10" s="79"/>
      <c r="AH10" s="79"/>
      <c r="AI10" s="79"/>
      <c r="AJ10" s="79"/>
      <c r="AK10" s="79"/>
      <c r="AL10" s="79"/>
    </row>
    <row r="11" spans="1:38" s="57" customFormat="1" ht="17.399999999999999" x14ac:dyDescent="0.4">
      <c r="A11" s="56" t="str">
        <f t="shared" si="3"/>
        <v>1.3</v>
      </c>
      <c r="B11" s="98" t="s">
        <v>132</v>
      </c>
      <c r="C11" s="57" t="s">
        <v>142</v>
      </c>
      <c r="D11" s="99"/>
      <c r="E11" s="75">
        <v>43641</v>
      </c>
      <c r="F11" s="76">
        <f t="shared" si="4"/>
        <v>43644</v>
      </c>
      <c r="G11" s="58">
        <v>4</v>
      </c>
      <c r="H11" s="59">
        <v>1</v>
      </c>
      <c r="I11" s="60">
        <f t="shared" si="2"/>
        <v>4</v>
      </c>
      <c r="J11" s="73"/>
      <c r="K11" s="79"/>
      <c r="L11" s="79"/>
      <c r="M11" s="80"/>
      <c r="N11" s="79"/>
      <c r="O11" s="79"/>
      <c r="P11" s="79"/>
      <c r="Q11" s="79"/>
      <c r="R11" s="79"/>
      <c r="S11" s="79"/>
      <c r="T11" s="79"/>
      <c r="U11" s="79"/>
      <c r="V11" s="79"/>
      <c r="W11" s="79"/>
      <c r="X11" s="79"/>
      <c r="Y11" s="79"/>
      <c r="Z11" s="79"/>
      <c r="AA11" s="79"/>
      <c r="AB11" s="79"/>
      <c r="AC11" s="79"/>
      <c r="AD11" s="79"/>
      <c r="AE11" s="79"/>
      <c r="AF11" s="79"/>
      <c r="AG11" s="79"/>
      <c r="AH11" s="79"/>
      <c r="AI11" s="79"/>
      <c r="AJ11" s="79"/>
      <c r="AK11" s="79"/>
      <c r="AL11" s="79"/>
    </row>
    <row r="12" spans="1:38" s="57" customFormat="1" ht="17.399999999999999" x14ac:dyDescent="0.4">
      <c r="A12" s="56" t="str">
        <f t="shared" si="3"/>
        <v>1.4</v>
      </c>
      <c r="B12" s="98" t="s">
        <v>133</v>
      </c>
      <c r="C12" s="57" t="s">
        <v>143</v>
      </c>
      <c r="D12" s="99"/>
      <c r="E12" s="75">
        <v>43641</v>
      </c>
      <c r="F12" s="76">
        <f t="shared" ref="F12" si="5">IF(ISBLANK(E12)," - ",IF(G12=0,E12,E12+G12-1))</f>
        <v>43678</v>
      </c>
      <c r="G12" s="58">
        <v>38</v>
      </c>
      <c r="H12" s="59">
        <v>0.5</v>
      </c>
      <c r="I12" s="60"/>
      <c r="J12" s="73"/>
      <c r="K12" s="79"/>
      <c r="L12" s="79"/>
      <c r="M12" s="80"/>
      <c r="N12" s="79"/>
      <c r="O12" s="79"/>
      <c r="P12" s="79"/>
      <c r="Q12" s="79"/>
      <c r="R12" s="79"/>
      <c r="S12" s="79"/>
      <c r="T12" s="79"/>
      <c r="U12" s="79"/>
      <c r="V12" s="79"/>
      <c r="W12" s="79"/>
      <c r="X12" s="79"/>
      <c r="Y12" s="79"/>
      <c r="Z12" s="79"/>
      <c r="AA12" s="79"/>
      <c r="AB12" s="79"/>
      <c r="AC12" s="79"/>
      <c r="AD12" s="79"/>
      <c r="AE12" s="79"/>
      <c r="AF12" s="79"/>
      <c r="AG12" s="79"/>
      <c r="AH12" s="79"/>
      <c r="AI12" s="79"/>
      <c r="AJ12" s="79"/>
      <c r="AK12" s="79"/>
      <c r="AL12" s="79"/>
    </row>
    <row r="13" spans="1:38" s="57" customFormat="1" ht="17.399999999999999" x14ac:dyDescent="0.4">
      <c r="A13" s="56" t="str">
        <f t="shared" si="3"/>
        <v>1.5</v>
      </c>
      <c r="B13" s="98" t="s">
        <v>134</v>
      </c>
      <c r="C13" s="57" t="s">
        <v>141</v>
      </c>
      <c r="D13" s="99"/>
      <c r="E13" s="75">
        <v>43644</v>
      </c>
      <c r="F13" s="76">
        <f t="shared" si="4"/>
        <v>43644</v>
      </c>
      <c r="G13" s="58">
        <v>1</v>
      </c>
      <c r="H13" s="59">
        <v>1</v>
      </c>
      <c r="I13" s="60">
        <f t="shared" si="2"/>
        <v>1</v>
      </c>
      <c r="J13" s="73"/>
      <c r="K13" s="79"/>
      <c r="L13" s="79"/>
      <c r="M13" s="79"/>
      <c r="N13" s="79"/>
      <c r="O13" s="79"/>
      <c r="P13" s="79"/>
      <c r="Q13" s="79"/>
      <c r="R13" s="79"/>
      <c r="S13" s="79"/>
      <c r="T13" s="79"/>
      <c r="U13" s="79"/>
      <c r="V13" s="79"/>
      <c r="W13" s="79"/>
      <c r="X13" s="79"/>
      <c r="Y13" s="79"/>
      <c r="Z13" s="79"/>
      <c r="AA13" s="79"/>
      <c r="AB13" s="79"/>
      <c r="AC13" s="79"/>
      <c r="AD13" s="79"/>
      <c r="AE13" s="79"/>
      <c r="AF13" s="79"/>
      <c r="AG13" s="79"/>
      <c r="AH13" s="79"/>
      <c r="AI13" s="79"/>
      <c r="AJ13" s="79"/>
      <c r="AK13" s="79"/>
      <c r="AL13" s="79"/>
    </row>
    <row r="14" spans="1:38" s="57" customFormat="1" ht="17.399999999999999" x14ac:dyDescent="0.4">
      <c r="A14" s="56" t="str">
        <f t="shared" si="3"/>
        <v>1.6</v>
      </c>
      <c r="B14" s="98" t="s">
        <v>145</v>
      </c>
      <c r="C14" s="57" t="s">
        <v>146</v>
      </c>
      <c r="D14" s="99"/>
      <c r="E14" s="75">
        <v>43650</v>
      </c>
      <c r="F14" s="76">
        <f t="shared" si="4"/>
        <v>43654</v>
      </c>
      <c r="G14" s="58">
        <v>5</v>
      </c>
      <c r="H14" s="59">
        <v>1</v>
      </c>
      <c r="I14" s="60">
        <f t="shared" si="2"/>
        <v>3</v>
      </c>
      <c r="J14" s="73"/>
      <c r="K14" s="79"/>
      <c r="L14" s="79"/>
      <c r="M14" s="79"/>
      <c r="N14" s="79"/>
      <c r="O14" s="79"/>
      <c r="P14" s="79"/>
      <c r="Q14" s="79"/>
      <c r="R14" s="79"/>
      <c r="S14" s="79"/>
      <c r="T14" s="79"/>
      <c r="U14" s="79"/>
      <c r="V14" s="79"/>
      <c r="W14" s="79"/>
      <c r="X14" s="79"/>
      <c r="Y14" s="79"/>
      <c r="Z14" s="79"/>
      <c r="AA14" s="79"/>
      <c r="AB14" s="79"/>
      <c r="AC14" s="79"/>
      <c r="AD14" s="79"/>
      <c r="AE14" s="79"/>
      <c r="AF14" s="79"/>
      <c r="AG14" s="79"/>
      <c r="AH14" s="79"/>
      <c r="AI14" s="79"/>
      <c r="AJ14" s="79"/>
      <c r="AK14" s="79"/>
      <c r="AL14" s="79"/>
    </row>
    <row r="15" spans="1:38" s="57" customFormat="1" ht="17.399999999999999" x14ac:dyDescent="0.4">
      <c r="A15" s="56" t="str">
        <f t="shared" si="3"/>
        <v>1.7</v>
      </c>
      <c r="B15" s="98" t="s">
        <v>144</v>
      </c>
      <c r="C15" s="57" t="s">
        <v>147</v>
      </c>
      <c r="D15" s="99"/>
      <c r="E15" s="75">
        <v>43648</v>
      </c>
      <c r="F15" s="76">
        <f t="shared" si="4"/>
        <v>43654</v>
      </c>
      <c r="G15" s="58">
        <v>7</v>
      </c>
      <c r="H15" s="59">
        <v>1</v>
      </c>
      <c r="I15" s="60">
        <f t="shared" si="2"/>
        <v>5</v>
      </c>
      <c r="J15" s="73"/>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79"/>
      <c r="AJ15" s="79"/>
      <c r="AK15" s="79"/>
      <c r="AL15" s="79"/>
    </row>
    <row r="16" spans="1:38" s="51" customFormat="1" ht="17.399999999999999" x14ac:dyDescent="0.4">
      <c r="A16" s="49" t="str">
        <f>IF(ISERROR(VALUE(SUBSTITUTE(prevWBS,".",""))),"1",IF(ISERROR(FIND("`",SUBSTITUTE(prevWBS,".","`",1))),TEXT(VALUE(prevWBS)+1,"#"),TEXT(VALUE(LEFT(prevWBS,FIND("`",SUBSTITUTE(prevWBS,".","`",1))-1))+1,"#")))</f>
        <v>2</v>
      </c>
      <c r="B16" s="50" t="s">
        <v>135</v>
      </c>
      <c r="D16" s="52"/>
      <c r="E16" s="77"/>
      <c r="F16" s="77" t="str">
        <f t="shared" si="4"/>
        <v xml:space="preserve"> - </v>
      </c>
      <c r="G16" s="53"/>
      <c r="H16" s="54"/>
      <c r="I16" s="55" t="str">
        <f t="shared" si="2"/>
        <v xml:space="preserve"> - </v>
      </c>
      <c r="J16" s="74"/>
      <c r="K16" s="81"/>
      <c r="L16" s="81"/>
      <c r="M16" s="81"/>
      <c r="N16" s="81"/>
      <c r="O16" s="81"/>
      <c r="P16" s="81"/>
      <c r="Q16" s="81"/>
      <c r="R16" s="81"/>
      <c r="S16" s="81"/>
      <c r="T16" s="81"/>
      <c r="U16" s="81"/>
      <c r="V16" s="81"/>
      <c r="W16" s="81"/>
      <c r="X16" s="81"/>
      <c r="Y16" s="81"/>
      <c r="Z16" s="81"/>
      <c r="AA16" s="81"/>
      <c r="AB16" s="81"/>
      <c r="AC16" s="81"/>
      <c r="AD16" s="81"/>
      <c r="AE16" s="81"/>
      <c r="AF16" s="81"/>
      <c r="AG16" s="81"/>
      <c r="AH16" s="81"/>
      <c r="AI16" s="81"/>
      <c r="AJ16" s="81"/>
      <c r="AK16" s="81"/>
      <c r="AL16" s="81"/>
    </row>
    <row r="17" spans="1:38" s="57" customFormat="1" ht="17.399999999999999" x14ac:dyDescent="0.4">
      <c r="A17"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7" s="98" t="s">
        <v>151</v>
      </c>
      <c r="C17" s="57" t="s">
        <v>141</v>
      </c>
      <c r="D17" s="99"/>
      <c r="E17" s="75">
        <v>43645</v>
      </c>
      <c r="F17" s="76">
        <f t="shared" si="4"/>
        <v>43645</v>
      </c>
      <c r="G17" s="58">
        <v>1</v>
      </c>
      <c r="H17" s="59">
        <v>1</v>
      </c>
      <c r="I17" s="60">
        <f t="shared" si="2"/>
        <v>0</v>
      </c>
      <c r="J17" s="73"/>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79"/>
      <c r="AJ17" s="79"/>
      <c r="AK17" s="79"/>
      <c r="AL17" s="79"/>
    </row>
    <row r="18" spans="1:38" s="57" customFormat="1" ht="17.399999999999999" x14ac:dyDescent="0.4">
      <c r="A18"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8" s="98" t="s">
        <v>152</v>
      </c>
      <c r="C18" s="57" t="s">
        <v>141</v>
      </c>
      <c r="D18" s="99"/>
      <c r="E18" s="75">
        <v>43645</v>
      </c>
      <c r="F18" s="76">
        <f t="shared" si="4"/>
        <v>43659</v>
      </c>
      <c r="G18" s="58">
        <v>15</v>
      </c>
      <c r="H18" s="59">
        <v>0.9</v>
      </c>
      <c r="I18" s="60">
        <f t="shared" si="2"/>
        <v>10</v>
      </c>
      <c r="J18" s="73"/>
      <c r="K18" s="79"/>
      <c r="L18" s="79"/>
      <c r="M18" s="79"/>
      <c r="N18" s="79"/>
      <c r="O18" s="79"/>
      <c r="P18" s="79"/>
      <c r="Q18" s="79"/>
      <c r="R18" s="79"/>
      <c r="S18" s="79"/>
      <c r="T18" s="79"/>
      <c r="U18" s="79"/>
      <c r="V18" s="79"/>
      <c r="W18" s="79"/>
      <c r="X18" s="79"/>
      <c r="Y18" s="79"/>
      <c r="Z18" s="79"/>
      <c r="AA18" s="79"/>
      <c r="AB18" s="79"/>
      <c r="AC18" s="79"/>
      <c r="AD18" s="79"/>
      <c r="AE18" s="79"/>
      <c r="AF18" s="79"/>
      <c r="AG18" s="79"/>
      <c r="AH18" s="79"/>
      <c r="AI18" s="79"/>
      <c r="AJ18" s="79"/>
      <c r="AK18" s="79"/>
      <c r="AL18" s="79"/>
    </row>
    <row r="19" spans="1:38" s="57" customFormat="1" ht="17.399999999999999" x14ac:dyDescent="0.4">
      <c r="A19"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9" s="98" t="s">
        <v>136</v>
      </c>
      <c r="C19" s="57" t="s">
        <v>137</v>
      </c>
      <c r="D19" s="99"/>
      <c r="E19" s="75">
        <v>43654</v>
      </c>
      <c r="F19" s="76">
        <f t="shared" si="4"/>
        <v>43673</v>
      </c>
      <c r="G19" s="58">
        <v>20</v>
      </c>
      <c r="H19" s="59">
        <v>0</v>
      </c>
      <c r="I19" s="60">
        <f t="shared" si="2"/>
        <v>15</v>
      </c>
      <c r="J19" s="73"/>
      <c r="K19" s="79"/>
      <c r="L19" s="79"/>
      <c r="M19" s="79"/>
      <c r="N19" s="79"/>
      <c r="O19" s="79"/>
      <c r="P19" s="79"/>
      <c r="Q19" s="79"/>
      <c r="R19" s="79"/>
      <c r="S19" s="79"/>
      <c r="T19" s="79"/>
      <c r="U19" s="79"/>
      <c r="V19" s="79"/>
      <c r="W19" s="79"/>
      <c r="X19" s="79"/>
      <c r="Y19" s="79"/>
      <c r="Z19" s="79"/>
      <c r="AA19" s="79"/>
      <c r="AB19" s="79"/>
      <c r="AC19" s="79"/>
      <c r="AD19" s="79"/>
      <c r="AE19" s="79"/>
      <c r="AF19" s="79"/>
      <c r="AG19" s="79"/>
      <c r="AH19" s="79"/>
      <c r="AI19" s="79"/>
      <c r="AJ19" s="79"/>
      <c r="AK19" s="79"/>
      <c r="AL19" s="79"/>
    </row>
    <row r="20" spans="1:38" s="57" customFormat="1" ht="17.399999999999999" x14ac:dyDescent="0.4">
      <c r="A20"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0" s="98" t="s">
        <v>150</v>
      </c>
      <c r="C20" s="57" t="s">
        <v>156</v>
      </c>
      <c r="D20" s="99"/>
      <c r="E20" s="75">
        <v>43654</v>
      </c>
      <c r="F20" s="76">
        <f t="shared" si="4"/>
        <v>43673</v>
      </c>
      <c r="G20" s="58">
        <v>20</v>
      </c>
      <c r="H20" s="59">
        <v>0</v>
      </c>
      <c r="I20" s="60">
        <f t="shared" si="2"/>
        <v>15</v>
      </c>
      <c r="J20" s="73"/>
      <c r="K20" s="79"/>
      <c r="L20" s="79"/>
      <c r="M20" s="79"/>
      <c r="N20" s="79"/>
      <c r="O20" s="79"/>
      <c r="P20" s="79"/>
      <c r="Q20" s="79"/>
      <c r="R20" s="79"/>
      <c r="S20" s="79"/>
      <c r="T20" s="79"/>
      <c r="U20" s="79"/>
      <c r="V20" s="79"/>
      <c r="W20" s="79"/>
      <c r="X20" s="79"/>
      <c r="Y20" s="79"/>
      <c r="Z20" s="79"/>
      <c r="AA20" s="79"/>
      <c r="AB20" s="79"/>
      <c r="AC20" s="79"/>
      <c r="AD20" s="79"/>
      <c r="AE20" s="79"/>
      <c r="AF20" s="79"/>
      <c r="AG20" s="79"/>
      <c r="AH20" s="79"/>
      <c r="AI20" s="79"/>
      <c r="AJ20" s="79"/>
      <c r="AK20" s="79"/>
      <c r="AL20" s="79"/>
    </row>
    <row r="21" spans="1:38" s="51" customFormat="1" ht="17.399999999999999" x14ac:dyDescent="0.4">
      <c r="A21" s="49" t="str">
        <f>IF(ISERROR(VALUE(SUBSTITUTE(prevWBS,".",""))),"1",IF(ISERROR(FIND("`",SUBSTITUTE(prevWBS,".","`",1))),TEXT(VALUE(prevWBS)+1,"#"),TEXT(VALUE(LEFT(prevWBS,FIND("`",SUBSTITUTE(prevWBS,".","`",1))-1))+1,"#")))</f>
        <v>3</v>
      </c>
      <c r="B21" s="50" t="s">
        <v>148</v>
      </c>
      <c r="D21" s="52"/>
      <c r="E21" s="77"/>
      <c r="F21" s="77" t="str">
        <f t="shared" si="4"/>
        <v xml:space="preserve"> - </v>
      </c>
      <c r="G21" s="53"/>
      <c r="H21" s="54"/>
      <c r="I21" s="55" t="str">
        <f t="shared" si="2"/>
        <v xml:space="preserve"> - </v>
      </c>
      <c r="J21" s="74"/>
      <c r="K21" s="81"/>
      <c r="L21" s="81"/>
      <c r="M21" s="81"/>
      <c r="N21" s="81"/>
      <c r="O21" s="81"/>
      <c r="P21" s="81"/>
      <c r="Q21" s="81"/>
      <c r="R21" s="81"/>
      <c r="S21" s="81"/>
      <c r="T21" s="81"/>
      <c r="U21" s="81"/>
      <c r="V21" s="81"/>
      <c r="W21" s="81"/>
      <c r="X21" s="81"/>
      <c r="Y21" s="81"/>
      <c r="Z21" s="81"/>
      <c r="AA21" s="81"/>
      <c r="AB21" s="81"/>
      <c r="AC21" s="81"/>
      <c r="AD21" s="81"/>
      <c r="AE21" s="81"/>
      <c r="AF21" s="81"/>
      <c r="AG21" s="81"/>
      <c r="AH21" s="81"/>
      <c r="AI21" s="81"/>
      <c r="AJ21" s="81"/>
      <c r="AK21" s="81"/>
      <c r="AL21" s="81"/>
    </row>
    <row r="22" spans="1:38" s="57" customFormat="1" ht="17.399999999999999" x14ac:dyDescent="0.4">
      <c r="A22"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2" s="98" t="s">
        <v>153</v>
      </c>
      <c r="C22" s="57" t="s">
        <v>137</v>
      </c>
      <c r="D22" s="99"/>
      <c r="E22" s="75">
        <v>43673</v>
      </c>
      <c r="F22" s="76">
        <f t="shared" si="4"/>
        <v>43674</v>
      </c>
      <c r="G22" s="58">
        <v>2</v>
      </c>
      <c r="H22" s="59">
        <v>0</v>
      </c>
      <c r="I22" s="60">
        <f t="shared" si="2"/>
        <v>0</v>
      </c>
      <c r="J22" s="73"/>
      <c r="K22" s="79"/>
      <c r="L22" s="79"/>
      <c r="M22" s="79"/>
      <c r="N22" s="79"/>
      <c r="O22" s="79"/>
      <c r="P22" s="79"/>
      <c r="Q22" s="79"/>
      <c r="R22" s="79"/>
      <c r="S22" s="79"/>
      <c r="T22" s="79"/>
      <c r="U22" s="79"/>
      <c r="V22" s="79"/>
      <c r="W22" s="79"/>
      <c r="X22" s="79"/>
      <c r="Y22" s="79"/>
      <c r="Z22" s="79"/>
      <c r="AA22" s="79"/>
      <c r="AB22" s="79"/>
      <c r="AC22" s="79"/>
      <c r="AD22" s="79"/>
      <c r="AE22" s="79"/>
      <c r="AF22" s="79"/>
      <c r="AG22" s="79"/>
      <c r="AH22" s="79"/>
      <c r="AI22" s="79"/>
      <c r="AJ22" s="79"/>
      <c r="AK22" s="79"/>
      <c r="AL22" s="79"/>
    </row>
    <row r="23" spans="1:38" s="57" customFormat="1" ht="17.399999999999999" x14ac:dyDescent="0.4">
      <c r="A23"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3" s="98" t="s">
        <v>154</v>
      </c>
      <c r="C23" s="57" t="s">
        <v>137</v>
      </c>
      <c r="D23" s="99"/>
      <c r="E23" s="75">
        <v>43674</v>
      </c>
      <c r="F23" s="76">
        <f t="shared" si="4"/>
        <v>43675</v>
      </c>
      <c r="G23" s="58">
        <v>2</v>
      </c>
      <c r="H23" s="59">
        <v>0</v>
      </c>
      <c r="I23" s="60">
        <f t="shared" si="2"/>
        <v>1</v>
      </c>
      <c r="J23" s="73"/>
      <c r="K23" s="79"/>
      <c r="L23" s="79"/>
      <c r="M23" s="79"/>
      <c r="N23" s="79"/>
      <c r="O23" s="79"/>
      <c r="P23" s="79"/>
      <c r="Q23" s="79"/>
      <c r="R23" s="79"/>
      <c r="S23" s="79"/>
      <c r="T23" s="79"/>
      <c r="U23" s="79"/>
      <c r="V23" s="79"/>
      <c r="W23" s="79"/>
      <c r="X23" s="79"/>
      <c r="Y23" s="79"/>
      <c r="Z23" s="79"/>
      <c r="AA23" s="79"/>
      <c r="AB23" s="79"/>
      <c r="AC23" s="79"/>
      <c r="AD23" s="79"/>
      <c r="AE23" s="79"/>
      <c r="AF23" s="79"/>
      <c r="AG23" s="79"/>
      <c r="AH23" s="79"/>
      <c r="AI23" s="79"/>
      <c r="AJ23" s="79"/>
      <c r="AK23" s="79"/>
      <c r="AL23" s="79"/>
    </row>
    <row r="24" spans="1:38" s="51" customFormat="1" ht="17.399999999999999" x14ac:dyDescent="0.4">
      <c r="A24" s="49" t="str">
        <f>IF(ISERROR(VALUE(SUBSTITUTE(prevWBS,".",""))),"1",IF(ISERROR(FIND("`",SUBSTITUTE(prevWBS,".","`",1))),TEXT(VALUE(prevWBS)+1,"#"),TEXT(VALUE(LEFT(prevWBS,FIND("`",SUBSTITUTE(prevWBS,".","`",1))-1))+1,"#")))</f>
        <v>4</v>
      </c>
      <c r="B24" s="50" t="s">
        <v>149</v>
      </c>
      <c r="D24" s="52"/>
      <c r="E24" s="77"/>
      <c r="F24" s="77" t="str">
        <f t="shared" ref="F24:F26" si="6">IF(ISBLANK(E24)," - ",IF(G24=0,E24,E24+G24-1))</f>
        <v xml:space="preserve"> - </v>
      </c>
      <c r="G24" s="53"/>
      <c r="H24" s="54"/>
      <c r="I24" s="55" t="str">
        <f t="shared" ref="I24:I26" si="7">IF(OR(F24=0,E24=0)," - ",NETWORKDAYS(E24,F24))</f>
        <v xml:space="preserve"> - </v>
      </c>
      <c r="J24" s="74"/>
      <c r="K24" s="81"/>
      <c r="L24" s="81"/>
      <c r="M24" s="81"/>
      <c r="N24" s="81"/>
      <c r="O24" s="81"/>
      <c r="P24" s="81"/>
      <c r="Q24" s="81"/>
      <c r="R24" s="81"/>
      <c r="S24" s="81"/>
      <c r="T24" s="81"/>
      <c r="U24" s="81"/>
      <c r="V24" s="81"/>
      <c r="W24" s="81"/>
      <c r="X24" s="81"/>
      <c r="Y24" s="81"/>
      <c r="Z24" s="81"/>
      <c r="AA24" s="81"/>
      <c r="AB24" s="81"/>
      <c r="AC24" s="81"/>
      <c r="AD24" s="81"/>
      <c r="AE24" s="81"/>
      <c r="AF24" s="81"/>
      <c r="AG24" s="81"/>
      <c r="AH24" s="81"/>
      <c r="AI24" s="81"/>
      <c r="AJ24" s="81"/>
      <c r="AK24" s="81"/>
      <c r="AL24" s="81"/>
    </row>
    <row r="25" spans="1:38" s="57" customFormat="1" ht="17.399999999999999" x14ac:dyDescent="0.4">
      <c r="A25"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5" s="98" t="s">
        <v>155</v>
      </c>
      <c r="C25" s="57" t="s">
        <v>137</v>
      </c>
      <c r="D25" s="99"/>
      <c r="E25" s="75">
        <v>43676</v>
      </c>
      <c r="F25" s="76">
        <f t="shared" si="6"/>
        <v>43676</v>
      </c>
      <c r="G25" s="58">
        <v>1</v>
      </c>
      <c r="H25" s="59">
        <v>0</v>
      </c>
      <c r="I25" s="60">
        <f t="shared" si="7"/>
        <v>1</v>
      </c>
      <c r="J25" s="73"/>
      <c r="K25" s="79"/>
      <c r="L25" s="79"/>
      <c r="M25" s="79"/>
      <c r="N25" s="79"/>
      <c r="O25" s="79"/>
      <c r="P25" s="79"/>
      <c r="Q25" s="79"/>
      <c r="R25" s="79"/>
      <c r="S25" s="79"/>
      <c r="T25" s="79"/>
      <c r="U25" s="79"/>
      <c r="V25" s="79"/>
      <c r="W25" s="79"/>
      <c r="X25" s="79"/>
      <c r="Y25" s="79"/>
      <c r="Z25" s="79"/>
      <c r="AA25" s="79"/>
      <c r="AB25" s="79"/>
      <c r="AC25" s="79"/>
      <c r="AD25" s="79"/>
      <c r="AE25" s="79"/>
      <c r="AF25" s="79"/>
      <c r="AG25" s="79"/>
      <c r="AH25" s="79"/>
      <c r="AI25" s="79"/>
      <c r="AJ25" s="79"/>
      <c r="AK25" s="79"/>
      <c r="AL25" s="79"/>
    </row>
    <row r="26" spans="1:38" s="57" customFormat="1" ht="17.399999999999999" x14ac:dyDescent="0.4">
      <c r="A26"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26" s="98" t="s">
        <v>149</v>
      </c>
      <c r="C26" s="57" t="s">
        <v>137</v>
      </c>
      <c r="D26" s="99"/>
      <c r="E26" s="75">
        <v>43676</v>
      </c>
      <c r="F26" s="76">
        <f t="shared" si="6"/>
        <v>43677</v>
      </c>
      <c r="G26" s="58">
        <v>2</v>
      </c>
      <c r="H26" s="59">
        <v>0</v>
      </c>
      <c r="I26" s="60">
        <f t="shared" si="7"/>
        <v>2</v>
      </c>
      <c r="J26" s="73"/>
      <c r="K26" s="79"/>
      <c r="L26" s="79"/>
      <c r="M26" s="79"/>
      <c r="N26" s="79"/>
      <c r="O26" s="79"/>
      <c r="P26" s="79"/>
      <c r="Q26" s="79"/>
      <c r="R26" s="79"/>
      <c r="S26" s="79"/>
      <c r="T26" s="79"/>
      <c r="U26" s="79"/>
      <c r="V26" s="79"/>
      <c r="W26" s="79"/>
      <c r="X26" s="79"/>
      <c r="Y26" s="79"/>
      <c r="Z26" s="79"/>
      <c r="AA26" s="79"/>
      <c r="AB26" s="79"/>
      <c r="AC26" s="79"/>
      <c r="AD26" s="79"/>
      <c r="AE26" s="79"/>
      <c r="AF26" s="79"/>
      <c r="AG26" s="79"/>
      <c r="AH26" s="79"/>
      <c r="AI26" s="79"/>
      <c r="AJ26" s="79"/>
      <c r="AK26" s="79"/>
      <c r="AL26" s="79"/>
    </row>
  </sheetData>
  <sheetProtection formatCells="0" formatColumns="0" formatRows="0" insertRows="0" deleteRows="0"/>
  <mergeCells count="11">
    <mergeCell ref="AF4:AL4"/>
    <mergeCell ref="AF5:AL5"/>
    <mergeCell ref="K1:AE1"/>
    <mergeCell ref="C5:E5"/>
    <mergeCell ref="R4:X4"/>
    <mergeCell ref="K4:Q4"/>
    <mergeCell ref="C4:E4"/>
    <mergeCell ref="R5:X5"/>
    <mergeCell ref="K5:Q5"/>
    <mergeCell ref="Y4:AE4"/>
    <mergeCell ref="Y5:AE5"/>
  </mergeCells>
  <phoneticPr fontId="3" type="noConversion"/>
  <conditionalFormatting sqref="H8:H23">
    <cfRule type="dataBar" priority="6">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AL7">
    <cfRule type="expression" dxfId="4" priority="49">
      <formula>K$6=TODAY()</formula>
    </cfRule>
  </conditionalFormatting>
  <conditionalFormatting sqref="K8:AL26">
    <cfRule type="expression" dxfId="3" priority="52">
      <formula>AND($E8&lt;=K$6,ROUNDDOWN(($F8-$E8+1)*$H8,0)+$E8-1&gt;=K$6)</formula>
    </cfRule>
    <cfRule type="expression" dxfId="2" priority="53">
      <formula>AND(NOT(ISBLANK($E8)),$E8&lt;=K$6,$F8&gt;=K$6)</formula>
    </cfRule>
  </conditionalFormatting>
  <conditionalFormatting sqref="K6:AL23">
    <cfRule type="expression" dxfId="1" priority="12">
      <formula>K$6=TODAY()</formula>
    </cfRule>
  </conditionalFormatting>
  <conditionalFormatting sqref="H24:H26">
    <cfRule type="dataBar" priority="1">
      <dataBar>
        <cfvo type="num" val="0"/>
        <cfvo type="num" val="1"/>
        <color theme="0" tint="-0.34998626667073579"/>
      </dataBar>
      <extLst>
        <ext xmlns:x14="http://schemas.microsoft.com/office/spreadsheetml/2009/9/main" uri="{B025F937-C7B1-47D3-B67F-A62EFF666E3E}">
          <x14:id>{B5523D09-51B4-4A5B-A938-CF76AE2388D0}</x14:id>
        </ext>
      </extLst>
    </cfRule>
  </conditionalFormatting>
  <conditionalFormatting sqref="K24:AL26">
    <cfRule type="expression" dxfId="0" priority="2">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pageMargins left="0.25" right="0.25" top="0.5" bottom="0.5" header="0.5" footer="0.25"/>
  <pageSetup scale="93" fitToHeight="0" orientation="landscape" r:id="rId1"/>
  <headerFooter alignWithMargins="0"/>
  <ignoredErrors>
    <ignoredError sqref="E16 E21 G16:H16 G21:H21 H20 H22:H23" unlockedFormula="1"/>
    <ignoredError sqref="A21 A16"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9</xdr:col>
                    <xdr:colOff>95250</xdr:colOff>
                    <xdr:row>1</xdr:row>
                    <xdr:rowOff>125730</xdr:rowOff>
                  </from>
                  <to>
                    <xdr:col>27</xdr:col>
                    <xdr:colOff>106680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H8:H23</xm:sqref>
        </x14:conditionalFormatting>
        <x14:conditionalFormatting xmlns:xm="http://schemas.microsoft.com/office/excel/2006/main">
          <x14:cfRule type="dataBar" id="{B5523D09-51B4-4A5B-A938-CF76AE2388D0}">
            <x14:dataBar minLength="0" maxLength="100" gradient="0">
              <x14:cfvo type="num">
                <xm:f>0</xm:f>
              </x14:cfvo>
              <x14:cfvo type="num">
                <xm:f>1</xm:f>
              </x14:cfvo>
              <x14:negativeFillColor rgb="FFFF0000"/>
              <x14:axisColor rgb="FF000000"/>
            </x14:dataBar>
          </x14:cfRule>
          <xm:sqref>H24:H26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topLeftCell="A16" workbookViewId="0">
      <selection activeCell="A2" sqref="A2"/>
    </sheetView>
  </sheetViews>
  <sheetFormatPr defaultRowHeight="12.3" x14ac:dyDescent="0.4"/>
  <cols>
    <col min="1" max="1" width="5.5" style="16" customWidth="1"/>
    <col min="2" max="2" width="37.77734375" style="16" customWidth="1"/>
    <col min="3" max="3" width="55.1640625" style="16" customWidth="1"/>
    <col min="4" max="7" width="8.77734375" style="16"/>
  </cols>
  <sheetData>
    <row r="1" spans="1:3" ht="30" customHeight="1" x14ac:dyDescent="0.4">
      <c r="A1" s="31" t="s">
        <v>20</v>
      </c>
    </row>
    <row r="4" spans="1:3" x14ac:dyDescent="0.4">
      <c r="C4" s="23" t="s">
        <v>28</v>
      </c>
    </row>
    <row r="5" spans="1:3" x14ac:dyDescent="0.4">
      <c r="C5" s="20" t="s">
        <v>29</v>
      </c>
    </row>
    <row r="6" spans="1:3" x14ac:dyDescent="0.4">
      <c r="C6" s="20"/>
    </row>
    <row r="7" spans="1:3" ht="17.399999999999999" x14ac:dyDescent="0.55000000000000004">
      <c r="C7" s="24" t="s">
        <v>48</v>
      </c>
    </row>
    <row r="8" spans="1:3" x14ac:dyDescent="0.4">
      <c r="C8" s="25" t="s">
        <v>46</v>
      </c>
    </row>
    <row r="10" spans="1:3" x14ac:dyDescent="0.4">
      <c r="C10" s="20" t="s">
        <v>45</v>
      </c>
    </row>
    <row r="11" spans="1:3" x14ac:dyDescent="0.4">
      <c r="C11" s="20" t="s">
        <v>44</v>
      </c>
    </row>
    <row r="13" spans="1:3" ht="17.399999999999999" x14ac:dyDescent="0.55000000000000004">
      <c r="C13" s="24" t="s">
        <v>43</v>
      </c>
    </row>
    <row r="16" spans="1:3" ht="15" x14ac:dyDescent="0.5">
      <c r="A16" s="27" t="s">
        <v>22</v>
      </c>
    </row>
    <row r="17" spans="2:2" s="16" customFormat="1" x14ac:dyDescent="0.4"/>
    <row r="18" spans="2:2" ht="14.1" x14ac:dyDescent="0.5">
      <c r="B18" s="26" t="s">
        <v>33</v>
      </c>
    </row>
    <row r="19" spans="2:2" x14ac:dyDescent="0.4">
      <c r="B19" s="20" t="s">
        <v>38</v>
      </c>
    </row>
    <row r="20" spans="2:2" x14ac:dyDescent="0.4">
      <c r="B20" s="20" t="s">
        <v>39</v>
      </c>
    </row>
    <row r="22" spans="2:2" s="16" customFormat="1" ht="14.1" x14ac:dyDescent="0.5">
      <c r="B22" s="26" t="s">
        <v>40</v>
      </c>
    </row>
    <row r="23" spans="2:2" s="16" customFormat="1" x14ac:dyDescent="0.4">
      <c r="B23" s="20" t="s">
        <v>41</v>
      </c>
    </row>
    <row r="24" spans="2:2" s="16" customFormat="1" x14ac:dyDescent="0.4">
      <c r="B24" s="20" t="s">
        <v>42</v>
      </c>
    </row>
    <row r="26" spans="2:2" s="16" customFormat="1" ht="14.1" x14ac:dyDescent="0.5">
      <c r="B26" s="26" t="s">
        <v>30</v>
      </c>
    </row>
    <row r="27" spans="2:2" s="16" customFormat="1" x14ac:dyDescent="0.4">
      <c r="B27" s="20" t="s">
        <v>34</v>
      </c>
    </row>
    <row r="28" spans="2:2" s="16" customFormat="1" x14ac:dyDescent="0.4">
      <c r="B28" s="20" t="s">
        <v>35</v>
      </c>
    </row>
    <row r="29" spans="2:2" x14ac:dyDescent="0.4">
      <c r="B29" s="20" t="s">
        <v>36</v>
      </c>
    </row>
    <row r="30" spans="2:2" x14ac:dyDescent="0.4">
      <c r="B30" s="16" t="s">
        <v>23</v>
      </c>
    </row>
    <row r="31" spans="2:2" x14ac:dyDescent="0.4">
      <c r="B31" s="16" t="s">
        <v>24</v>
      </c>
    </row>
    <row r="32" spans="2:2" x14ac:dyDescent="0.4">
      <c r="B32" s="16" t="s">
        <v>25</v>
      </c>
    </row>
    <row r="34" spans="2:2" ht="14.1" x14ac:dyDescent="0.5">
      <c r="B34" s="26" t="s">
        <v>26</v>
      </c>
    </row>
    <row r="35" spans="2:2" x14ac:dyDescent="0.4">
      <c r="B35" s="20" t="s">
        <v>120</v>
      </c>
    </row>
    <row r="36" spans="2:2" x14ac:dyDescent="0.4">
      <c r="B36" s="20" t="s">
        <v>121</v>
      </c>
    </row>
    <row r="37" spans="2:2" x14ac:dyDescent="0.4">
      <c r="B37" s="20" t="s">
        <v>122</v>
      </c>
    </row>
    <row r="39" spans="2:2" ht="14.1" x14ac:dyDescent="0.5">
      <c r="B39" s="26" t="s">
        <v>27</v>
      </c>
    </row>
    <row r="40" spans="2:2" x14ac:dyDescent="0.4">
      <c r="B40" s="20" t="s">
        <v>37</v>
      </c>
    </row>
    <row r="42" spans="2:2" s="16" customFormat="1" ht="14.1" x14ac:dyDescent="0.5">
      <c r="B42" s="26" t="s">
        <v>31</v>
      </c>
    </row>
    <row r="43" spans="2:2" s="16" customFormat="1" x14ac:dyDescent="0.4">
      <c r="B43" s="20" t="s">
        <v>123</v>
      </c>
    </row>
    <row r="44" spans="2:2" s="16" customFormat="1" x14ac:dyDescent="0.4">
      <c r="B44" s="20" t="s">
        <v>32</v>
      </c>
    </row>
    <row r="45" spans="2:2" s="16" customFormat="1" x14ac:dyDescent="0.4"/>
    <row r="46" spans="2:2" ht="17.399999999999999" x14ac:dyDescent="0.55000000000000004">
      <c r="B46" s="24" t="s">
        <v>21</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77734375" defaultRowHeight="12.3" x14ac:dyDescent="0.4"/>
  <cols>
    <col min="1" max="1" width="5.5" style="7" customWidth="1"/>
    <col min="2" max="2" width="90.5" style="7" customWidth="1"/>
    <col min="3" max="3" width="16.44140625" style="7" bestFit="1" customWidth="1"/>
    <col min="4" max="16384" width="8.77734375" style="7"/>
  </cols>
  <sheetData>
    <row r="1" spans="1:3" ht="30" customHeight="1" x14ac:dyDescent="0.4">
      <c r="A1" s="36" t="s">
        <v>115</v>
      </c>
      <c r="B1" s="37"/>
      <c r="C1" s="38"/>
    </row>
    <row r="2" spans="1:3" ht="13.8" x14ac:dyDescent="0.45">
      <c r="A2" s="107" t="s">
        <v>46</v>
      </c>
      <c r="B2" s="9"/>
      <c r="C2" s="8"/>
    </row>
    <row r="3" spans="1:3" s="20" customFormat="1" x14ac:dyDescent="0.4">
      <c r="A3" s="8"/>
      <c r="B3" s="9"/>
      <c r="C3" s="8"/>
    </row>
    <row r="4" spans="1:3" s="8" customFormat="1" ht="17.399999999999999" x14ac:dyDescent="0.55000000000000004">
      <c r="A4" s="102" t="s">
        <v>82</v>
      </c>
      <c r="B4" s="35"/>
    </row>
    <row r="5" spans="1:3" s="8" customFormat="1" ht="55.2" x14ac:dyDescent="0.45">
      <c r="B5" s="108" t="s">
        <v>71</v>
      </c>
    </row>
    <row r="7" spans="1:3" ht="27.6" x14ac:dyDescent="0.45">
      <c r="B7" s="108" t="s">
        <v>83</v>
      </c>
    </row>
    <row r="9" spans="1:3" ht="13.8" x14ac:dyDescent="0.45">
      <c r="B9" s="107" t="s">
        <v>58</v>
      </c>
    </row>
    <row r="11" spans="1:3" ht="27.6" x14ac:dyDescent="0.45">
      <c r="B11" s="106" t="s">
        <v>59</v>
      </c>
    </row>
    <row r="12" spans="1:3" s="20" customFormat="1" x14ac:dyDescent="0.4"/>
    <row r="13" spans="1:3" ht="17.399999999999999" x14ac:dyDescent="0.55000000000000004">
      <c r="A13" s="141" t="s">
        <v>3</v>
      </c>
      <c r="B13" s="141"/>
    </row>
    <row r="14" spans="1:3" s="20" customFormat="1" x14ac:dyDescent="0.4"/>
    <row r="15" spans="1:3" s="103" customFormat="1" ht="17.399999999999999" x14ac:dyDescent="0.4">
      <c r="A15" s="111"/>
      <c r="B15" s="109" t="s">
        <v>74</v>
      </c>
    </row>
    <row r="16" spans="1:3" s="103" customFormat="1" ht="17.399999999999999" x14ac:dyDescent="0.4">
      <c r="A16" s="111"/>
      <c r="B16" s="110" t="s">
        <v>72</v>
      </c>
      <c r="C16" s="105" t="s">
        <v>2</v>
      </c>
    </row>
    <row r="17" spans="1:3" ht="17.399999999999999" x14ac:dyDescent="0.55000000000000004">
      <c r="A17" s="112"/>
      <c r="B17" s="110" t="s">
        <v>76</v>
      </c>
    </row>
    <row r="18" spans="1:3" s="20" customFormat="1" ht="17.399999999999999" x14ac:dyDescent="0.55000000000000004">
      <c r="A18" s="112"/>
      <c r="B18" s="110" t="s">
        <v>84</v>
      </c>
    </row>
    <row r="19" spans="1:3" s="38" customFormat="1" ht="17.399999999999999" x14ac:dyDescent="0.55000000000000004">
      <c r="A19" s="115"/>
      <c r="B19" s="110" t="s">
        <v>85</v>
      </c>
    </row>
    <row r="20" spans="1:3" s="103" customFormat="1" ht="17.399999999999999" x14ac:dyDescent="0.4">
      <c r="A20" s="111"/>
      <c r="B20" s="109" t="s">
        <v>73</v>
      </c>
      <c r="C20" s="104" t="s">
        <v>1</v>
      </c>
    </row>
    <row r="21" spans="1:3" ht="17.399999999999999" x14ac:dyDescent="0.55000000000000004">
      <c r="A21" s="112"/>
      <c r="B21" s="110" t="s">
        <v>75</v>
      </c>
    </row>
    <row r="22" spans="1:3" s="8" customFormat="1" ht="17.399999999999999" x14ac:dyDescent="0.55000000000000004">
      <c r="A22" s="113"/>
      <c r="B22" s="114" t="s">
        <v>77</v>
      </c>
    </row>
    <row r="23" spans="1:3" s="8" customFormat="1" ht="17.399999999999999" x14ac:dyDescent="0.55000000000000004">
      <c r="A23" s="113"/>
      <c r="B23" s="10"/>
    </row>
    <row r="24" spans="1:3" s="8" customFormat="1" ht="17.399999999999999" x14ac:dyDescent="0.55000000000000004">
      <c r="A24" s="141" t="s">
        <v>78</v>
      </c>
      <c r="B24" s="141"/>
    </row>
    <row r="25" spans="1:3" s="8" customFormat="1" ht="41.7" x14ac:dyDescent="0.55000000000000004">
      <c r="A25" s="113"/>
      <c r="B25" s="110" t="s">
        <v>86</v>
      </c>
    </row>
    <row r="26" spans="1:3" s="8" customFormat="1" ht="17.399999999999999" x14ac:dyDescent="0.55000000000000004">
      <c r="A26" s="113"/>
      <c r="B26" s="110"/>
    </row>
    <row r="27" spans="1:3" s="8" customFormat="1" ht="17.399999999999999" x14ac:dyDescent="0.55000000000000004">
      <c r="A27" s="113"/>
      <c r="B27" s="131" t="s">
        <v>90</v>
      </c>
    </row>
    <row r="28" spans="1:3" s="8" customFormat="1" ht="17.399999999999999" x14ac:dyDescent="0.55000000000000004">
      <c r="A28" s="113"/>
      <c r="B28" s="110" t="s">
        <v>79</v>
      </c>
    </row>
    <row r="29" spans="1:3" s="8" customFormat="1" ht="27.6" x14ac:dyDescent="0.55000000000000004">
      <c r="A29" s="113"/>
      <c r="B29" s="110" t="s">
        <v>81</v>
      </c>
    </row>
    <row r="30" spans="1:3" s="8" customFormat="1" ht="17.399999999999999" x14ac:dyDescent="0.55000000000000004">
      <c r="A30" s="113"/>
      <c r="B30" s="110"/>
    </row>
    <row r="31" spans="1:3" s="8" customFormat="1" ht="17.399999999999999" x14ac:dyDescent="0.55000000000000004">
      <c r="A31" s="113"/>
      <c r="B31" s="131" t="s">
        <v>87</v>
      </c>
    </row>
    <row r="32" spans="1:3" s="8" customFormat="1" ht="17.399999999999999" x14ac:dyDescent="0.55000000000000004">
      <c r="A32" s="113"/>
      <c r="B32" s="110" t="s">
        <v>80</v>
      </c>
    </row>
    <row r="33" spans="1:2" s="8" customFormat="1" ht="17.399999999999999" x14ac:dyDescent="0.55000000000000004">
      <c r="A33" s="113"/>
      <c r="B33" s="110" t="s">
        <v>88</v>
      </c>
    </row>
    <row r="34" spans="1:2" s="8" customFormat="1" ht="17.399999999999999" x14ac:dyDescent="0.55000000000000004">
      <c r="A34" s="113"/>
      <c r="B34" s="10"/>
    </row>
    <row r="35" spans="1:2" s="8" customFormat="1" ht="27.6" x14ac:dyDescent="0.55000000000000004">
      <c r="A35" s="113"/>
      <c r="B35" s="110" t="s">
        <v>125</v>
      </c>
    </row>
    <row r="36" spans="1:2" s="8" customFormat="1" ht="17.399999999999999" x14ac:dyDescent="0.55000000000000004">
      <c r="A36" s="113"/>
      <c r="B36" s="116" t="s">
        <v>89</v>
      </c>
    </row>
    <row r="37" spans="1:2" s="8" customFormat="1" ht="17.399999999999999" x14ac:dyDescent="0.55000000000000004">
      <c r="A37" s="113"/>
      <c r="B37" s="10"/>
    </row>
    <row r="38" spans="1:2" ht="17.399999999999999" x14ac:dyDescent="0.55000000000000004">
      <c r="A38" s="141" t="s">
        <v>8</v>
      </c>
      <c r="B38" s="141"/>
    </row>
    <row r="39" spans="1:2" ht="27.6" x14ac:dyDescent="0.4">
      <c r="B39" s="110" t="s">
        <v>92</v>
      </c>
    </row>
    <row r="40" spans="1:2" s="20" customFormat="1" x14ac:dyDescent="0.4"/>
    <row r="41" spans="1:2" s="20" customFormat="1" ht="13.8" x14ac:dyDescent="0.4">
      <c r="B41" s="110" t="s">
        <v>93</v>
      </c>
    </row>
    <row r="42" spans="1:2" s="20" customFormat="1" x14ac:dyDescent="0.4"/>
    <row r="43" spans="1:2" s="20" customFormat="1" ht="27.6" x14ac:dyDescent="0.4">
      <c r="B43" s="110" t="s">
        <v>91</v>
      </c>
    </row>
    <row r="44" spans="1:2" s="20" customFormat="1" x14ac:dyDescent="0.4"/>
    <row r="45" spans="1:2" ht="27.6" x14ac:dyDescent="0.4">
      <c r="B45" s="110" t="s">
        <v>94</v>
      </c>
    </row>
    <row r="46" spans="1:2" x14ac:dyDescent="0.4">
      <c r="B46" s="21"/>
    </row>
    <row r="47" spans="1:2" ht="27.6" x14ac:dyDescent="0.4">
      <c r="B47" s="110" t="s">
        <v>95</v>
      </c>
    </row>
    <row r="48" spans="1:2" x14ac:dyDescent="0.4">
      <c r="B48" s="11"/>
    </row>
    <row r="49" spans="1:2" ht="17.399999999999999" x14ac:dyDescent="0.55000000000000004">
      <c r="A49" s="141" t="s">
        <v>6</v>
      </c>
      <c r="B49" s="141"/>
    </row>
    <row r="50" spans="1:2" ht="27.6" x14ac:dyDescent="0.4">
      <c r="B50" s="110" t="s">
        <v>126</v>
      </c>
    </row>
    <row r="51" spans="1:2" x14ac:dyDescent="0.4">
      <c r="B51" s="11"/>
    </row>
    <row r="52" spans="1:2" ht="13.8" x14ac:dyDescent="0.45">
      <c r="A52" s="117" t="s">
        <v>9</v>
      </c>
      <c r="B52" s="110" t="s">
        <v>10</v>
      </c>
    </row>
    <row r="53" spans="1:2" ht="13.8" x14ac:dyDescent="0.45">
      <c r="A53" s="117" t="s">
        <v>11</v>
      </c>
      <c r="B53" s="110" t="s">
        <v>12</v>
      </c>
    </row>
    <row r="54" spans="1:2" ht="13.8" x14ac:dyDescent="0.45">
      <c r="A54" s="117" t="s">
        <v>13</v>
      </c>
      <c r="B54" s="110" t="s">
        <v>14</v>
      </c>
    </row>
    <row r="55" spans="1:2" ht="27.9" x14ac:dyDescent="0.45">
      <c r="A55" s="106"/>
      <c r="B55" s="110" t="s">
        <v>96</v>
      </c>
    </row>
    <row r="56" spans="1:2" ht="27.9" x14ac:dyDescent="0.45">
      <c r="A56" s="106"/>
      <c r="B56" s="110" t="s">
        <v>97</v>
      </c>
    </row>
    <row r="57" spans="1:2" ht="13.8" x14ac:dyDescent="0.45">
      <c r="A57" s="117" t="s">
        <v>15</v>
      </c>
      <c r="B57" s="110" t="s">
        <v>16</v>
      </c>
    </row>
    <row r="58" spans="1:2" ht="14.1" x14ac:dyDescent="0.45">
      <c r="A58" s="106"/>
      <c r="B58" s="110" t="s">
        <v>98</v>
      </c>
    </row>
    <row r="59" spans="1:2" ht="14.1" x14ac:dyDescent="0.45">
      <c r="A59" s="106"/>
      <c r="B59" s="110" t="s">
        <v>99</v>
      </c>
    </row>
    <row r="60" spans="1:2" ht="13.8" x14ac:dyDescent="0.45">
      <c r="A60" s="117" t="s">
        <v>17</v>
      </c>
      <c r="B60" s="110" t="s">
        <v>18</v>
      </c>
    </row>
    <row r="61" spans="1:2" ht="27.9" x14ac:dyDescent="0.45">
      <c r="A61" s="106"/>
      <c r="B61" s="110" t="s">
        <v>100</v>
      </c>
    </row>
    <row r="62" spans="1:2" ht="13.8" x14ac:dyDescent="0.45">
      <c r="A62" s="117" t="s">
        <v>101</v>
      </c>
      <c r="B62" s="110" t="s">
        <v>102</v>
      </c>
    </row>
    <row r="63" spans="1:2" ht="13.8" x14ac:dyDescent="0.45">
      <c r="A63" s="118"/>
      <c r="B63" s="110" t="s">
        <v>103</v>
      </c>
    </row>
    <row r="64" spans="1:2" s="20" customFormat="1" x14ac:dyDescent="0.4">
      <c r="B64" s="12"/>
    </row>
    <row r="65" spans="1:2" s="20" customFormat="1" ht="17.399999999999999" x14ac:dyDescent="0.55000000000000004">
      <c r="A65" s="141" t="s">
        <v>7</v>
      </c>
      <c r="B65" s="141"/>
    </row>
    <row r="66" spans="1:2" s="20" customFormat="1" ht="41.4" x14ac:dyDescent="0.4">
      <c r="B66" s="110" t="s">
        <v>104</v>
      </c>
    </row>
    <row r="67" spans="1:2" s="20" customFormat="1" x14ac:dyDescent="0.4">
      <c r="B67" s="13"/>
    </row>
    <row r="68" spans="1:2" s="8" customFormat="1" ht="17.399999999999999" x14ac:dyDescent="0.55000000000000004">
      <c r="A68" s="141" t="s">
        <v>4</v>
      </c>
      <c r="B68" s="141"/>
    </row>
    <row r="69" spans="1:2" s="20" customFormat="1" ht="14.1" x14ac:dyDescent="0.5">
      <c r="A69" s="125" t="s">
        <v>5</v>
      </c>
      <c r="B69" s="126" t="s">
        <v>105</v>
      </c>
    </row>
    <row r="70" spans="1:2" s="8" customFormat="1" ht="27.6" x14ac:dyDescent="0.45">
      <c r="A70" s="119"/>
      <c r="B70" s="124" t="s">
        <v>107</v>
      </c>
    </row>
    <row r="71" spans="1:2" s="8" customFormat="1" ht="13.8" x14ac:dyDescent="0.45">
      <c r="A71" s="119"/>
      <c r="B71" s="120"/>
    </row>
    <row r="72" spans="1:2" s="20" customFormat="1" ht="14.1" x14ac:dyDescent="0.5">
      <c r="A72" s="125" t="s">
        <v>5</v>
      </c>
      <c r="B72" s="126" t="s">
        <v>124</v>
      </c>
    </row>
    <row r="73" spans="1:2" s="8" customFormat="1" ht="27.9" x14ac:dyDescent="0.45">
      <c r="A73" s="119"/>
      <c r="B73" s="124" t="s">
        <v>128</v>
      </c>
    </row>
    <row r="74" spans="1:2" s="8" customFormat="1" ht="13.8" x14ac:dyDescent="0.45">
      <c r="A74" s="119"/>
      <c r="B74" s="120"/>
    </row>
    <row r="75" spans="1:2" ht="14.1" x14ac:dyDescent="0.5">
      <c r="A75" s="125" t="s">
        <v>5</v>
      </c>
      <c r="B75" s="128" t="s">
        <v>110</v>
      </c>
    </row>
    <row r="76" spans="1:2" s="8" customFormat="1" ht="41.4" x14ac:dyDescent="0.45">
      <c r="A76" s="119"/>
      <c r="B76" s="108" t="s">
        <v>127</v>
      </c>
    </row>
    <row r="77" spans="1:2" ht="13.8" x14ac:dyDescent="0.45">
      <c r="A77" s="118"/>
      <c r="B77" s="118"/>
    </row>
    <row r="78" spans="1:2" s="20" customFormat="1" ht="14.1" x14ac:dyDescent="0.5">
      <c r="A78" s="125" t="s">
        <v>5</v>
      </c>
      <c r="B78" s="128" t="s">
        <v>116</v>
      </c>
    </row>
    <row r="79" spans="1:2" s="8" customFormat="1" ht="27.6" x14ac:dyDescent="0.45">
      <c r="A79" s="119"/>
      <c r="B79" s="108" t="s">
        <v>111</v>
      </c>
    </row>
    <row r="80" spans="1:2" s="20" customFormat="1" ht="13.8" x14ac:dyDescent="0.45">
      <c r="A80" s="118"/>
      <c r="B80" s="118"/>
    </row>
    <row r="81" spans="1:2" ht="14.1" x14ac:dyDescent="0.5">
      <c r="A81" s="125" t="s">
        <v>5</v>
      </c>
      <c r="B81" s="128" t="s">
        <v>117</v>
      </c>
    </row>
    <row r="82" spans="1:2" s="8" customFormat="1" ht="14.1" x14ac:dyDescent="0.5">
      <c r="A82" s="119"/>
      <c r="B82" s="123" t="s">
        <v>112</v>
      </c>
    </row>
    <row r="83" spans="1:2" s="8" customFormat="1" ht="14.1" x14ac:dyDescent="0.5">
      <c r="A83" s="119"/>
      <c r="B83" s="123" t="s">
        <v>113</v>
      </c>
    </row>
    <row r="84" spans="1:2" s="8" customFormat="1" ht="14.1" x14ac:dyDescent="0.5">
      <c r="A84" s="119"/>
      <c r="B84" s="123" t="s">
        <v>114</v>
      </c>
    </row>
    <row r="85" spans="1:2" ht="14.1" x14ac:dyDescent="0.5">
      <c r="A85" s="118"/>
      <c r="B85" s="122"/>
    </row>
    <row r="86" spans="1:2" ht="14.1" x14ac:dyDescent="0.5">
      <c r="A86" s="125" t="s">
        <v>5</v>
      </c>
      <c r="B86" s="128" t="s">
        <v>118</v>
      </c>
    </row>
    <row r="87" spans="1:2" s="8" customFormat="1" ht="41.4" x14ac:dyDescent="0.45">
      <c r="A87" s="119"/>
      <c r="B87" s="108" t="s">
        <v>106</v>
      </c>
    </row>
    <row r="88" spans="1:2" s="8" customFormat="1" ht="14.1" x14ac:dyDescent="0.5">
      <c r="A88" s="119"/>
      <c r="B88" s="121" t="s">
        <v>108</v>
      </c>
    </row>
    <row r="89" spans="1:2" s="8" customFormat="1" ht="41.4" x14ac:dyDescent="0.45">
      <c r="A89" s="119"/>
      <c r="B89" s="127" t="s">
        <v>109</v>
      </c>
    </row>
    <row r="90" spans="1:2" ht="13.8" x14ac:dyDescent="0.45">
      <c r="A90" s="118"/>
      <c r="B90" s="118"/>
    </row>
    <row r="91" spans="1:2" ht="14.1" x14ac:dyDescent="0.5">
      <c r="A91" s="125" t="s">
        <v>5</v>
      </c>
      <c r="B91" s="130" t="s">
        <v>119</v>
      </c>
    </row>
    <row r="92" spans="1:2" ht="27.6" x14ac:dyDescent="0.45">
      <c r="A92" s="106"/>
      <c r="B92" s="123" t="s">
        <v>19</v>
      </c>
    </row>
    <row r="94" spans="1:2" x14ac:dyDescent="0.4">
      <c r="A94" s="28" t="s">
        <v>51</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77734375" defaultRowHeight="12.3" x14ac:dyDescent="0.4"/>
  <cols>
    <col min="1" max="1" width="5.5" style="20" customWidth="1"/>
    <col min="2" max="2" width="82.109375" style="20" customWidth="1"/>
    <col min="3" max="16384" width="8.77734375" style="16"/>
  </cols>
  <sheetData>
    <row r="1" spans="1:4" ht="30" customHeight="1" x14ac:dyDescent="0.4">
      <c r="A1" s="36" t="s">
        <v>49</v>
      </c>
      <c r="B1" s="36"/>
      <c r="C1" s="41"/>
      <c r="D1" s="41"/>
    </row>
    <row r="2" spans="1:4" ht="15" x14ac:dyDescent="0.5">
      <c r="A2" s="38"/>
      <c r="B2" s="42"/>
      <c r="C2" s="41"/>
      <c r="D2" s="41"/>
    </row>
    <row r="3" spans="1:4" ht="15" x14ac:dyDescent="0.5">
      <c r="A3" s="39"/>
      <c r="B3" s="32" t="s">
        <v>50</v>
      </c>
      <c r="C3" s="40"/>
    </row>
    <row r="4" spans="1:4" ht="13.8" x14ac:dyDescent="0.45">
      <c r="A4" s="14"/>
      <c r="B4" s="34" t="s">
        <v>46</v>
      </c>
      <c r="C4" s="15"/>
    </row>
    <row r="5" spans="1:4" ht="15" x14ac:dyDescent="0.5">
      <c r="A5" s="14"/>
      <c r="B5" s="17"/>
      <c r="C5" s="15"/>
    </row>
    <row r="6" spans="1:4" ht="15" x14ac:dyDescent="0.5">
      <c r="A6" s="14"/>
      <c r="B6" s="18" t="s">
        <v>51</v>
      </c>
      <c r="C6" s="15"/>
    </row>
    <row r="7" spans="1:4" ht="15" x14ac:dyDescent="0.5">
      <c r="A7" s="14"/>
      <c r="B7" s="17"/>
      <c r="C7" s="15"/>
    </row>
    <row r="8" spans="1:4" ht="30" x14ac:dyDescent="0.5">
      <c r="A8" s="14"/>
      <c r="B8" s="17" t="s">
        <v>52</v>
      </c>
      <c r="C8" s="15"/>
    </row>
    <row r="9" spans="1:4" ht="15" x14ac:dyDescent="0.5">
      <c r="A9" s="14"/>
      <c r="B9" s="17"/>
      <c r="C9" s="15"/>
    </row>
    <row r="10" spans="1:4" ht="45" x14ac:dyDescent="0.5">
      <c r="A10" s="14"/>
      <c r="B10" s="17" t="s">
        <v>53</v>
      </c>
      <c r="C10" s="15"/>
    </row>
    <row r="11" spans="1:4" ht="15" x14ac:dyDescent="0.5">
      <c r="A11" s="14"/>
      <c r="B11" s="17"/>
      <c r="C11" s="15"/>
    </row>
    <row r="12" spans="1:4" ht="45" x14ac:dyDescent="0.5">
      <c r="A12" s="14"/>
      <c r="B12" s="17" t="s">
        <v>54</v>
      </c>
      <c r="C12" s="15"/>
    </row>
    <row r="13" spans="1:4" ht="15" x14ac:dyDescent="0.5">
      <c r="A13" s="14"/>
      <c r="B13" s="17"/>
      <c r="C13" s="15"/>
    </row>
    <row r="14" spans="1:4" ht="60" x14ac:dyDescent="0.5">
      <c r="A14" s="14"/>
      <c r="B14" s="17" t="s">
        <v>55</v>
      </c>
      <c r="C14" s="15"/>
    </row>
    <row r="15" spans="1:4" ht="15" x14ac:dyDescent="0.5">
      <c r="A15" s="14"/>
      <c r="B15" s="17"/>
      <c r="C15" s="15"/>
    </row>
    <row r="16" spans="1:4" ht="30" x14ac:dyDescent="0.5">
      <c r="A16" s="14"/>
      <c r="B16" s="17" t="s">
        <v>56</v>
      </c>
      <c r="C16" s="15"/>
    </row>
    <row r="17" spans="1:3" ht="15" x14ac:dyDescent="0.5">
      <c r="A17" s="14"/>
      <c r="B17" s="17"/>
      <c r="C17" s="15"/>
    </row>
    <row r="18" spans="1:3" ht="15" x14ac:dyDescent="0.5">
      <c r="A18" s="14"/>
      <c r="B18" s="18" t="s">
        <v>57</v>
      </c>
      <c r="C18" s="15"/>
    </row>
    <row r="19" spans="1:3" ht="15" x14ac:dyDescent="0.5">
      <c r="A19" s="14"/>
      <c r="B19" s="33" t="s">
        <v>47</v>
      </c>
      <c r="C19" s="15"/>
    </row>
    <row r="20" spans="1:3" ht="15" x14ac:dyDescent="0.5">
      <c r="A20" s="14"/>
      <c r="B20" s="19"/>
      <c r="C20" s="15"/>
    </row>
    <row r="21" spans="1:3" x14ac:dyDescent="0.4">
      <c r="A21" s="14"/>
      <c r="B21" s="14"/>
      <c r="C21" s="15"/>
    </row>
    <row r="22" spans="1:3" x14ac:dyDescent="0.4">
      <c r="A22" s="14"/>
      <c r="B22" s="14"/>
      <c r="C22" s="15"/>
    </row>
    <row r="23" spans="1:3" x14ac:dyDescent="0.4">
      <c r="A23" s="14"/>
      <c r="B23" s="14"/>
      <c r="C23" s="15"/>
    </row>
    <row r="24" spans="1:3" x14ac:dyDescent="0.4">
      <c r="A24" s="14"/>
      <c r="B24" s="14"/>
      <c r="C24" s="15"/>
    </row>
    <row r="25" spans="1:3" x14ac:dyDescent="0.4">
      <c r="A25" s="14"/>
      <c r="B25" s="14"/>
      <c r="C25" s="15"/>
    </row>
    <row r="26" spans="1:3" x14ac:dyDescent="0.4">
      <c r="A26" s="14"/>
      <c r="B26" s="14"/>
      <c r="C26" s="15"/>
    </row>
    <row r="27" spans="1:3" x14ac:dyDescent="0.4">
      <c r="A27" s="14"/>
      <c r="B27" s="14"/>
      <c r="C27" s="15"/>
    </row>
    <row r="28" spans="1:3" x14ac:dyDescent="0.4">
      <c r="A28" s="14"/>
      <c r="B28" s="14"/>
      <c r="C28" s="15"/>
    </row>
    <row r="29" spans="1:3" x14ac:dyDescent="0.4">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Mark</cp:lastModifiedBy>
  <cp:lastPrinted>2019-07-09T19:11:58Z</cp:lastPrinted>
  <dcterms:created xsi:type="dcterms:W3CDTF">2010-06-09T16:05:03Z</dcterms:created>
  <dcterms:modified xsi:type="dcterms:W3CDTF">2019-07-09T19:13:21Z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