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ht\Desktop\"/>
    </mc:Choice>
  </mc:AlternateContent>
  <bookViews>
    <workbookView xWindow="0" yWindow="0" windowWidth="28800" windowHeight="12210"/>
  </bookViews>
  <sheets>
    <sheet name="Sheet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D5" i="2" l="1"/>
  <c r="D4" i="2"/>
  <c r="D3" i="2"/>
  <c r="C3" i="2"/>
  <c r="C4" i="2" l="1"/>
  <c r="C5" i="2" s="1"/>
  <c r="C6" i="2" s="1"/>
  <c r="D6" i="2" s="1"/>
  <c r="C7" i="2" l="1"/>
  <c r="C8" i="2" s="1"/>
  <c r="D7" i="2"/>
  <c r="C9" i="2" l="1"/>
  <c r="D8" i="2"/>
  <c r="C10" i="2" l="1"/>
  <c r="D9" i="2"/>
  <c r="D10" i="2" l="1"/>
  <c r="C11" i="2"/>
  <c r="H5" i="2" s="1"/>
  <c r="D11" i="2" l="1"/>
  <c r="H6" i="2" s="1"/>
  <c r="H4" i="2"/>
</calcChain>
</file>

<file path=xl/sharedStrings.xml><?xml version="1.0" encoding="utf-8"?>
<sst xmlns="http://schemas.openxmlformats.org/spreadsheetml/2006/main" count="19" uniqueCount="19">
  <si>
    <t>Salary</t>
  </si>
  <si>
    <t>-</t>
  </si>
  <si>
    <t>Buyout cost</t>
  </si>
  <si>
    <t>Length of Deal</t>
  </si>
  <si>
    <t>Team Option Buyout</t>
  </si>
  <si>
    <t>Instructions</t>
  </si>
  <si>
    <t>Input Length of deal in years</t>
  </si>
  <si>
    <t>Team Option (Y/N)</t>
  </si>
  <si>
    <t>Y</t>
  </si>
  <si>
    <t>Decide if you want a buyout option (Y/N)</t>
  </si>
  <si>
    <t>Submit contract knowing it's legal!</t>
  </si>
  <si>
    <t>% Change</t>
  </si>
  <si>
    <t>Total Value of deal</t>
  </si>
  <si>
    <t>AAV</t>
  </si>
  <si>
    <t>Input % Change +/- 10%</t>
  </si>
  <si>
    <t>Note, if final year of deal is 25m+, Not eligible for buyout</t>
  </si>
  <si>
    <t>Year</t>
  </si>
  <si>
    <t>Deal Summary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</si>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</sst>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/>
    <xf numFmtId="164" fontId="0" fillId="2" borderId="0" xfId="1" applyNumberFormat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165" fontId="0" fillId="2" borderId="0" xfId="2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S24" sqref="S24"/>
    </sheetView>
  </sheetViews>
  <sheetFormatPr defaultRowHeight="15" x14ac:dyDescent="0.25"/>
  <cols>
    <col min="2" max="2" width="15.28515625" style="1" bestFit="1" customWidth="1"/>
    <col min="3" max="3" width="15.28515625" bestFit="1" customWidth="1"/>
    <col min="4" max="4" width="14.28515625" bestFit="1" customWidth="1"/>
    <col min="5" max="5" width="12.42578125" style="2" bestFit="1" customWidth="1"/>
    <col min="7" max="7" width="19.42578125" bestFit="1" customWidth="1"/>
    <col min="8" max="8" width="13.7109375" style="1" bestFit="1" customWidth="1"/>
    <col min="10" max="10" width="3.42578125" style="6" customWidth="1"/>
  </cols>
  <sheetData>
    <row r="1" spans="1:19" ht="21.75" customHeight="1" x14ac:dyDescent="0.25">
      <c r="A1" s="9" t="s">
        <v>16</v>
      </c>
      <c r="B1" s="10" t="s">
        <v>11</v>
      </c>
      <c r="C1" s="10" t="s">
        <v>0</v>
      </c>
      <c r="D1" s="10" t="s">
        <v>2</v>
      </c>
      <c r="E1" s="10" t="s">
        <v>18</v>
      </c>
      <c r="G1" s="16" t="s">
        <v>17</v>
      </c>
      <c r="H1" s="16"/>
      <c r="J1" s="16" t="s">
        <v>5</v>
      </c>
      <c r="K1" s="16"/>
      <c r="L1" s="16"/>
      <c r="M1" s="16"/>
      <c r="N1" s="16"/>
      <c r="O1" s="16"/>
      <c r="P1" s="16"/>
    </row>
    <row r="2" spans="1:19" x14ac:dyDescent="0.25">
      <c r="A2" s="2">
        <v>1</v>
      </c>
      <c r="B2" s="4" t="s">
        <v>1</v>
      </c>
      <c r="C2" s="12">
        <v>4625134</v>
      </c>
      <c r="D2" s="13"/>
      <c r="G2" t="s">
        <v>3</v>
      </c>
      <c r="H2" s="5">
        <v>7</v>
      </c>
      <c r="J2" s="14">
        <v>1</v>
      </c>
      <c r="K2" t="s">
        <v>6</v>
      </c>
      <c r="Q2" s="11"/>
      <c r="R2" s="11"/>
      <c r="S2" s="11"/>
    </row>
    <row r="3" spans="1:19" x14ac:dyDescent="0.25">
      <c r="A3" s="2">
        <v>2</v>
      </c>
      <c r="B3" s="15">
        <v>0.09</v>
      </c>
      <c r="C3" s="3">
        <f t="shared" ref="C3:C11" si="0">IF($H$2&lt;A3,0,C2*(1+B3))</f>
        <v>5041396.0600000005</v>
      </c>
      <c r="D3" s="3">
        <f t="shared" ref="D3:D11" si="1">IF($H$3="Y",IF($H$2=A3,IF(C3&lt;25000000,C3*0.25,IF(C3&lt;20000000,C3*0.2,0)),0),0)</f>
        <v>0</v>
      </c>
      <c r="E3" s="2" t="str">
        <f t="shared" ref="E3:E11" si="2">IF(OR(B3=0.069,B3=-0.069),"Really Gabe?","n/a")</f>
        <v>n/a</v>
      </c>
      <c r="G3" t="s">
        <v>7</v>
      </c>
      <c r="H3" s="5" t="s">
        <v>8</v>
      </c>
      <c r="J3" s="14">
        <v>2</v>
      </c>
      <c r="K3" t="s">
        <v>14</v>
      </c>
    </row>
    <row r="4" spans="1:19" x14ac:dyDescent="0.25">
      <c r="A4" s="2">
        <v>3</v>
      </c>
      <c r="B4" s="15">
        <v>0.08</v>
      </c>
      <c r="C4" s="3">
        <f t="shared" si="0"/>
        <v>5444707.7448000014</v>
      </c>
      <c r="D4" s="3">
        <f t="shared" si="1"/>
        <v>0</v>
      </c>
      <c r="E4" s="2" t="str">
        <f t="shared" si="2"/>
        <v>n/a</v>
      </c>
      <c r="G4" t="s">
        <v>12</v>
      </c>
      <c r="H4" s="8">
        <f>SUM(C2:C11)</f>
        <v>35912506.354550734</v>
      </c>
      <c r="J4" s="14">
        <v>3</v>
      </c>
      <c r="K4" t="s">
        <v>9</v>
      </c>
    </row>
    <row r="5" spans="1:19" x14ac:dyDescent="0.25">
      <c r="A5" s="2">
        <v>4</v>
      </c>
      <c r="B5" s="15">
        <v>7.0000000000000007E-2</v>
      </c>
      <c r="C5" s="3">
        <f t="shared" si="0"/>
        <v>5825837.2869360019</v>
      </c>
      <c r="D5" s="3">
        <f t="shared" si="1"/>
        <v>0</v>
      </c>
      <c r="E5" s="2" t="str">
        <f t="shared" si="2"/>
        <v>n/a</v>
      </c>
      <c r="G5" t="s">
        <v>13</v>
      </c>
      <c r="H5" s="8">
        <f>AVERAGEIF(C2:C11,"&gt;0")</f>
        <v>5130358.0506501049</v>
      </c>
      <c r="J5" s="14">
        <v>4</v>
      </c>
      <c r="K5" t="s">
        <v>15</v>
      </c>
    </row>
    <row r="6" spans="1:19" x14ac:dyDescent="0.25">
      <c r="A6" s="2">
        <v>5</v>
      </c>
      <c r="B6" s="15">
        <v>-7.0000000000000007E-2</v>
      </c>
      <c r="C6" s="3">
        <f t="shared" si="0"/>
        <v>5418028.676850481</v>
      </c>
      <c r="D6" s="3">
        <f t="shared" si="1"/>
        <v>0</v>
      </c>
      <c r="E6" s="2" t="str">
        <f t="shared" si="2"/>
        <v>n/a</v>
      </c>
      <c r="G6" t="s">
        <v>4</v>
      </c>
      <c r="H6" s="3">
        <f>VLOOKUP(H2,A2:D11,4)</f>
        <v>1170294.1941997039</v>
      </c>
      <c r="J6" s="14">
        <v>5</v>
      </c>
      <c r="K6" t="s">
        <v>10</v>
      </c>
    </row>
    <row r="7" spans="1:19" x14ac:dyDescent="0.25">
      <c r="A7" s="2">
        <v>6</v>
      </c>
      <c r="B7" s="15">
        <v>-0.1</v>
      </c>
      <c r="C7" s="3">
        <f t="shared" si="0"/>
        <v>4876225.809165433</v>
      </c>
      <c r="D7" s="3">
        <f t="shared" si="1"/>
        <v>0</v>
      </c>
      <c r="E7" s="2" t="str">
        <f t="shared" si="2"/>
        <v>n/a</v>
      </c>
    </row>
    <row r="8" spans="1:19" x14ac:dyDescent="0.25">
      <c r="A8" s="2">
        <v>7</v>
      </c>
      <c r="B8" s="15">
        <v>-0.04</v>
      </c>
      <c r="C8" s="3">
        <f t="shared" si="0"/>
        <v>4681176.7767988155</v>
      </c>
      <c r="D8" s="3">
        <f t="shared" si="1"/>
        <v>1170294.1941997039</v>
      </c>
      <c r="E8" s="2" t="str">
        <f t="shared" si="2"/>
        <v>n/a</v>
      </c>
    </row>
    <row r="9" spans="1:19" x14ac:dyDescent="0.25">
      <c r="A9" s="2">
        <v>8</v>
      </c>
      <c r="B9" s="15">
        <v>0</v>
      </c>
      <c r="C9" s="3">
        <f t="shared" si="0"/>
        <v>0</v>
      </c>
      <c r="D9" s="3">
        <f t="shared" si="1"/>
        <v>0</v>
      </c>
      <c r="E9" s="2" t="str">
        <f t="shared" si="2"/>
        <v>n/a</v>
      </c>
    </row>
    <row r="10" spans="1:19" x14ac:dyDescent="0.25">
      <c r="A10" s="2">
        <v>9</v>
      </c>
      <c r="B10" s="15">
        <v>0</v>
      </c>
      <c r="C10" s="3">
        <f t="shared" si="0"/>
        <v>0</v>
      </c>
      <c r="D10" s="3">
        <f t="shared" si="1"/>
        <v>0</v>
      </c>
      <c r="E10" s="2" t="str">
        <f t="shared" si="2"/>
        <v>n/a</v>
      </c>
    </row>
    <row r="11" spans="1:19" x14ac:dyDescent="0.25">
      <c r="A11" s="2">
        <v>10</v>
      </c>
      <c r="B11" s="15">
        <v>0</v>
      </c>
      <c r="C11" s="3">
        <f t="shared" si="0"/>
        <v>0</v>
      </c>
      <c r="D11" s="3">
        <f t="shared" si="1"/>
        <v>0</v>
      </c>
      <c r="E11" s="2" t="str">
        <f t="shared" si="2"/>
        <v>n/a</v>
      </c>
    </row>
    <row r="12" spans="1:19" x14ac:dyDescent="0.25">
      <c r="B12" s="3"/>
    </row>
    <row r="13" spans="1:19" x14ac:dyDescent="0.25">
      <c r="C13" s="7"/>
    </row>
  </sheetData>
  <mergeCells count="2">
    <mergeCell ref="G1:H1"/>
    <mergeCell ref="J1:P1"/>
  </mergeCells>
  <dataValidations count="1">
    <dataValidation type="decimal" allowBlank="1" showInputMessage="1" showErrorMessage="1" errorTitle="Illegal" error="This contract would be illegal with this percentage change_x000a_" sqref="B3:B11">
      <formula1>-0.1</formula1>
      <formula2>0.1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DuBose</dc:creator>
  <cp:lastModifiedBy>Eric DuBose</cp:lastModifiedBy>
  <dcterms:created xsi:type="dcterms:W3CDTF">2017-08-06T23:36:12Z</dcterms:created>
  <dcterms:modified xsi:type="dcterms:W3CDTF">2017-08-13T04:07:25Z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cffc1d50-6317-45a8-aae1-cc5aaa16b457</vt:lpwstr>
  </property>
</Properties>
</file>