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37" activeTab="8"/>
  </bookViews>
  <sheets>
    <sheet name="Legends" sheetId="11" r:id="rId1"/>
    <sheet name="1st order" sheetId="1" r:id="rId2"/>
    <sheet name="2nd order" sheetId="3" r:id="rId3"/>
    <sheet name="3rd order" sheetId="4" r:id="rId4"/>
    <sheet name="4th order" sheetId="6" r:id="rId5"/>
    <sheet name="5th order" sheetId="7" r:id="rId6"/>
    <sheet name="6th order" sheetId="8" r:id="rId7"/>
    <sheet name="7th order" sheetId="10" r:id="rId8"/>
    <sheet name="Budget" sheetId="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5" l="1"/>
  <c r="G6" i="10" l="1"/>
  <c r="G3" i="10" l="1"/>
  <c r="G4" i="10"/>
  <c r="G5" i="10"/>
  <c r="G8" i="10" s="1"/>
  <c r="G2" i="10"/>
  <c r="G11" i="10" l="1"/>
  <c r="G2" i="8"/>
  <c r="G3" i="7" l="1"/>
  <c r="G2" i="7"/>
  <c r="G5" i="7" s="1"/>
  <c r="G5" i="6" l="1"/>
  <c r="G4" i="6"/>
  <c r="G7" i="6" s="1"/>
  <c r="G3" i="6"/>
  <c r="G2" i="6"/>
  <c r="C10" i="5" l="1"/>
  <c r="G3" i="4"/>
  <c r="G2" i="4"/>
  <c r="G5" i="4" s="1"/>
  <c r="G3" i="3" l="1"/>
  <c r="G4" i="3"/>
  <c r="G5" i="3"/>
  <c r="G2" i="3"/>
  <c r="G7" i="3" s="1"/>
  <c r="G18" i="1" l="1"/>
  <c r="G17" i="1"/>
  <c r="G16" i="1"/>
  <c r="G5" i="1" l="1"/>
  <c r="G6" i="1"/>
  <c r="G7" i="1"/>
  <c r="G8" i="1"/>
  <c r="G9" i="1"/>
  <c r="G10" i="1"/>
  <c r="G11" i="1"/>
  <c r="G12" i="1"/>
  <c r="G13" i="1"/>
  <c r="G14" i="1"/>
  <c r="G15" i="1"/>
  <c r="G3" i="1"/>
  <c r="G4" i="1"/>
  <c r="G2" i="1"/>
  <c r="G20" i="1" l="1"/>
</calcChain>
</file>

<file path=xl/sharedStrings.xml><?xml version="1.0" encoding="utf-8"?>
<sst xmlns="http://schemas.openxmlformats.org/spreadsheetml/2006/main" count="265" uniqueCount="159">
  <si>
    <t>Stock No.</t>
  </si>
  <si>
    <t>Description</t>
  </si>
  <si>
    <t>Quantity</t>
  </si>
  <si>
    <t>Price/unit</t>
  </si>
  <si>
    <t>Packaging</t>
  </si>
  <si>
    <t>Cost</t>
  </si>
  <si>
    <t>Link</t>
  </si>
  <si>
    <t>https://www.mouser.co.uk/ProductDetail/Welwyn-Components-TT-Electronics/P160KNPD0FB25B100K?qs=sGAEpiMZZMu7u4aXTvZ%252bj%2fWSt5N%252bNZf%252bnhBk5FXxtNk%3d</t>
  </si>
  <si>
    <t>https://www.mouser.co.uk/ProductDetail/Welwyn-Components-TT-Electronics/P160KNP-0FC10B100K?qs=sGAEpiMZZMu7u4aXTvZ%252bj%2fWSt5N%252bNZf%252bqS88QNDvbZk%3d</t>
  </si>
  <si>
    <t>Potentiometers 1/5W 2100K Ohms 20% 16mm ROTARY POT</t>
  </si>
  <si>
    <t>Potentiometers 1/5W 100K Ohms 20% 16mm ROTARY POT</t>
  </si>
  <si>
    <t>Item</t>
  </si>
  <si>
    <t>Encoder</t>
  </si>
  <si>
    <t>Potentiometers 2100k</t>
  </si>
  <si>
    <t>Potentiometers 100k</t>
  </si>
  <si>
    <t xml:space="preserve">858-P160KNP0B25B100K </t>
  </si>
  <si>
    <t xml:space="preserve">858-P160KNP0C10B100K </t>
  </si>
  <si>
    <t>N/A</t>
  </si>
  <si>
    <t xml:space="preserve">1568-1300-ND </t>
  </si>
  <si>
    <t xml:space="preserve">SPARKFUN USB TYPE A FEMALE BREAK </t>
  </si>
  <si>
    <t>USB Type A Breakout Board</t>
  </si>
  <si>
    <t>810-4591</t>
  </si>
  <si>
    <t>810-4605</t>
  </si>
  <si>
    <t xml:space="preserve">Clever Little Box CLB Series, 2.1 x 5.5mm Cable Mount DC Male, 16 V, 1A </t>
  </si>
  <si>
    <t xml:space="preserve">Clever Little Box CLB Series, 2.1 x 5.5mm Cable Mount DC Female, 1, -, 16 V, 1A </t>
  </si>
  <si>
    <t>DC Connector Male</t>
  </si>
  <si>
    <t>DC Connector Female</t>
  </si>
  <si>
    <t>Jumper Wire Kit - Male to Male Various 26 AWG 65 per Pkg</t>
  </si>
  <si>
    <t>Jumper Wire Kit</t>
  </si>
  <si>
    <t>377-2093-ND</t>
  </si>
  <si>
    <t>https://www.digikey.co.uk/products/en?keywords=377-2093-ND</t>
  </si>
  <si>
    <t>https://www.digikey.co.uk/products/en?keywords=1568-1300-ND</t>
  </si>
  <si>
    <t>https://uk.rs-online.com/web/p/jack-trs-connectors/8104591/?searchTerm=810-4591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3831302D34353931267374613D3831303435393126</t>
  </si>
  <si>
    <t>https://uk.rs-online.com/web/p/jack-trs-connectors/8104605/?searchTerm=810-4605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3831302D34363035267374613D3831303436303526</t>
  </si>
  <si>
    <t>BKWK-2-ND</t>
  </si>
  <si>
    <t xml:space="preserve">Jumper Wire Kit - Pre-Formed for Breadboard Various 22 AWG 140 per Pkg </t>
  </si>
  <si>
    <t>https://www.digikey.co.uk/products/en?keywords=BKWK-2-ND</t>
  </si>
  <si>
    <t>http://uk.farnell.com/hylec/hyks-03212pp/terminal-block-barrier-12pos-12awg/dp/2056627?ost=2056627&amp;ddkey=http%3Aen-GB%2FElement14_United_Kingdom%2Fsearch</t>
  </si>
  <si>
    <t>HYKS-03212PP -  Panel Mount Barrier Terminal Block, 2 Row, 12 Ways, 10 mm, 32 A</t>
  </si>
  <si>
    <t>Terminal Block</t>
  </si>
  <si>
    <t>408-215</t>
  </si>
  <si>
    <t>733-744</t>
  </si>
  <si>
    <t>811-1723</t>
  </si>
  <si>
    <t>FW2200</t>
  </si>
  <si>
    <t>FN2020</t>
  </si>
  <si>
    <t>RS Pro Expandable Braided PET Black Cable Sleeve 20mm 5m</t>
  </si>
  <si>
    <t>Cable Sleeve</t>
  </si>
  <si>
    <t>5m</t>
  </si>
  <si>
    <t>Eclipse 3.2 mm 90° Fine Machine Point Centre Punch, 100 mm</t>
  </si>
  <si>
    <t>https://uk.rs-online.com/web/p/centre-and-pin-punches/0733744/?searchTerm=733-744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3733332D373434267374613D3037333337343426</t>
  </si>
  <si>
    <t>Centre Punch</t>
  </si>
  <si>
    <t>https://uk.rs-online.com/web/p/cable-sleeves/0408215/?searchTerm=408-215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3430382D323135267374613D3034303832313526</t>
  </si>
  <si>
    <t xml:space="preserve">RS Pro Self Adhesive Black Cable Tie Mount 12.5 mm x 12.5mm, 3.2mm Max. Cable Tie Width </t>
  </si>
  <si>
    <t>Cable Tie Mount</t>
  </si>
  <si>
    <t>WASHERS FLAT STAINLESS STEEL M3</t>
  </si>
  <si>
    <t>NUTS STAINLESS STEEL M3</t>
  </si>
  <si>
    <t>M3 Washers</t>
  </si>
  <si>
    <t>M3 Nuts</t>
  </si>
  <si>
    <t>https://uk.rs-online.com/web/p/cable-tie-mounts/8111723/?searchTerm=811-1723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3831312D31373233267374613D3831313137323326</t>
  </si>
  <si>
    <t>http://www.ee.ic.ac.uk/storesweb/Page36.html</t>
  </si>
  <si>
    <t>https://www.amazon.co.uk/Elegoo-Controller-ATmega2560-ATMEGA16U2-Compatible/dp/B06XKHN62M/ref=sr_1_2?ie=UTF8&amp;qid=1525706879&amp;sr=8-2&amp;keywords=arduino+mega</t>
  </si>
  <si>
    <t>https://www.amazon.co.uk/Arduino-Elegoo-board-ATmega328P-compatible/dp/B072BMYZ18/ref=sr_1_3?ie=UTF8&amp;qid=1525781224&amp;sr=8-3&amp;keywords=arduino+micro</t>
  </si>
  <si>
    <t>Elegoo UNO R3 Board</t>
  </si>
  <si>
    <t>https://www.amazon.co.uk/Elegoo-Board-ATmega328P-ATMEGA16U2-Arduino/dp/B01EWOE0UU/ref=sr_1_2?ie=UTF8&amp;qid=1525870357&amp;sr=8-2&amp;keywords=ARDUINO</t>
  </si>
  <si>
    <t>https://www.ebay.co.uk/itm/20-Pairs-4mm-Gold-Bullet-Connectors-Banana-Plugs-20-Male-20-Female-RC-20x/281791164381?epid=750967120&amp;hash=item419c0fefdd:g:jeAAAOSw0HVWCo~s</t>
  </si>
  <si>
    <t>https://uk.rs-online.com/web/p/microswitches/1543591/</t>
  </si>
  <si>
    <t>https://uk.rs-online.com/web/p/tactile-switches/4791457/</t>
  </si>
  <si>
    <t>https://uk.rs-online.com/web/p/threaded-standoffs/8066597/</t>
  </si>
  <si>
    <t>limit switch (pack of 10)</t>
  </si>
  <si>
    <t>tactile switch (pack of 20)</t>
  </si>
  <si>
    <t>stand off M3female/female</t>
  </si>
  <si>
    <t xml:space="preserve">SPDT Lever Snap Action Micro Switch, 100 mA @ 30 V dc </t>
  </si>
  <si>
    <t>154-3591</t>
  </si>
  <si>
    <t xml:space="preserve">Black Button Tactile Switch, SPST-NO 50 mA @ 24 V dc 9.4mm </t>
  </si>
  <si>
    <t>479-1457</t>
  </si>
  <si>
    <t xml:space="preserve">RS Pro Steel Hex Standoff Female/Female, 10mm, M3 x M3 </t>
  </si>
  <si>
    <t>806-6597</t>
  </si>
  <si>
    <t>First Order Total</t>
  </si>
  <si>
    <t>M3 - 6mm</t>
  </si>
  <si>
    <t>M3 - 12mm</t>
  </si>
  <si>
    <t>M3 - 16mm</t>
  </si>
  <si>
    <t>M3 - 25mm</t>
  </si>
  <si>
    <t>M316 SOA2CSS50- -  Socket Screw, Cap, Hex Socket, Stainless Steel, 16 mm, M3, Pack of 50</t>
  </si>
  <si>
    <t>M312 SOA2CSS50- -  Socket Screw, Cap, Hex Socket, Stainless Steel, 12 mm, M3, Pack of 50</t>
  </si>
  <si>
    <t>M36 SOA2CSS50- -  Socket Screw, Cap, Hex Socket, Stainless Steel, 6 mm, M3, Pack of 50</t>
  </si>
  <si>
    <t>M325 SOA2CSS50- -  Socket Screw, Cap, Hex Socket, Stainless Steel, 25 mm, M3, Pack of 50</t>
  </si>
  <si>
    <t>http://uk.farnell.com/tr-fastenings/m325-soa2css50/screw-socket-cap-s-s-a2-m3x25/dp/1419949?st=m3 socket screw hex</t>
  </si>
  <si>
    <t>http://uk.farnell.com/duratool/m36-soa2css50/screw-socket-cap-s-s-a2-m3x6/dp/1419943?st=m3 socket screw</t>
  </si>
  <si>
    <t>http://uk.farnell.com/tr-fastenings/m312-soa2css50/screw-socket-cap-s-s-a2-m3x12/dp/1419945?st=m3 socket screw</t>
  </si>
  <si>
    <t>http://uk.farnell.com/tr-fastenings/m316-soa2css50/screw-socket-cap-s-s-a2-m3x16/dp/1419946?st=m3 socket screw</t>
  </si>
  <si>
    <t>Elegoo MEGA 2560 R3 Controller Board</t>
  </si>
  <si>
    <t>Elegoo Nano board CH340/ATmega328P (pack of 3)</t>
  </si>
  <si>
    <t>Individual Addressable Full Color led pixel strip</t>
  </si>
  <si>
    <t>Thermocouple Amplifier</t>
  </si>
  <si>
    <t>Adafruit 269 MAX31855K Thermocouple Amplifier</t>
  </si>
  <si>
    <t>73-5329</t>
  </si>
  <si>
    <t>https://www.rapidonline.com/catalogue/search?Query=MAX31855</t>
  </si>
  <si>
    <t>Thermocouple</t>
  </si>
  <si>
    <t>Type K and T Exposed Welded Tip Thermocouples</t>
  </si>
  <si>
    <t>847-9669</t>
  </si>
  <si>
    <t>https://uk.rs-online.com/web/p/thermocouples/8479669/</t>
  </si>
  <si>
    <t>2nd order</t>
  </si>
  <si>
    <t>3rd order</t>
  </si>
  <si>
    <t>1st order</t>
  </si>
  <si>
    <t>Total Cost</t>
  </si>
  <si>
    <t>Budget Left</t>
  </si>
  <si>
    <t>-</t>
  </si>
  <si>
    <t>√</t>
  </si>
  <si>
    <t>Status</t>
  </si>
  <si>
    <t>Ultrasonic Distance Sensor</t>
  </si>
  <si>
    <t>HC-SR04 -  Ultrasonic Distance Sensor</t>
  </si>
  <si>
    <t>SN36696</t>
  </si>
  <si>
    <t>http://onecall.farnell.com/multicomp/hc-sr04/ultrasonic-distance-sensor/dp/SN36696?st=HC-SR04</t>
  </si>
  <si>
    <t>http://onecall.farnell.com/velleman-kit/vma404/adjustable-voltage-step-down-module/dp/SC14423?st=Buck Coverter Module</t>
  </si>
  <si>
    <t xml:space="preserve">Voltage Step-Down Converter </t>
  </si>
  <si>
    <t>VMA404 -  LM2596S DC-DC Voltage Step-Down Converter Module for Arduino</t>
  </si>
  <si>
    <t>SC14423</t>
  </si>
  <si>
    <t xml:space="preserve">Adafruit Accessories Nunchucky - Wii Nunchuck B/O Adapter </t>
  </si>
  <si>
    <t>Wii Nunchuck B/O Adapter</t>
  </si>
  <si>
    <t>https://www.mouser.co.uk/ProductDetail/Adafruit/345?qs=%2fha2pyFaduhNmwFKKfs2J9tRH%2fDzN0rgehXGxYJCKChD%2f%252bHcnKNc70CVyEw0rzJq</t>
  </si>
  <si>
    <t xml:space="preserve">485-345 </t>
  </si>
  <si>
    <t>http://onecall.farnell.com/advance-tapes/at7-black-33m-x-19mm/tape-elec-insul-pvc-at7-19mmx33m/dp/1373965?st=AT7 BLACK 33M X 19MM -  Tape, AT7, Insulating, PVC (Polyvinylchloride), 19 mm, 0.75</t>
  </si>
  <si>
    <t>AT7 BLACK 33M X 19MM -  Tape, AT7, Insulating, PVC (Polyvinylchloride), 19 mm, 0.75 ", 33 m, 108.27 ft</t>
  </si>
  <si>
    <t>Black Insulating Tape</t>
  </si>
  <si>
    <t>4th order</t>
  </si>
  <si>
    <t>https://www.mouser.co.uk/ProductDetail/Adafruit/2828?qs=sGAEpiMZZMu%252bmKbOcEVhFUBxNE2d1fkxcUmsA7T0pKO7i7IC5aqbFA%3d%3d</t>
  </si>
  <si>
    <t>AS5047P - Magnetic, Rotary Position Sensor Evaluation Board</t>
  </si>
  <si>
    <t>https://www.digikey.co.uk/products/en?keywords=AS5047P-TS_EK_AB</t>
  </si>
  <si>
    <t>Multiple Function Sensor Development Tools 6 DOF Sensor MPU6050</t>
  </si>
  <si>
    <t>https://www.mouser.co.uk/ProductDetail/DFRobot/SEN0142?qs=sGAEpiMZZMsB9HsreUc%252biTsBxm7ZPwP7DjDt7u%252bl7ro%3d</t>
  </si>
  <si>
    <t>IMU</t>
  </si>
  <si>
    <t>426-SEN0142</t>
  </si>
  <si>
    <t>LED strip</t>
  </si>
  <si>
    <t>485-2828</t>
  </si>
  <si>
    <t xml:space="preserve">	AS5047P-TS_EK_AB-ND</t>
  </si>
  <si>
    <t>5th order</t>
  </si>
  <si>
    <t>6th order</t>
  </si>
  <si>
    <t>Elegoo Mega</t>
  </si>
  <si>
    <t>Elegoo Nano</t>
  </si>
  <si>
    <t>Elegoo Uno</t>
  </si>
  <si>
    <t>Banana Plugs</t>
  </si>
  <si>
    <t>Amazon promotion applied</t>
  </si>
  <si>
    <t>20 Pairs 4mm Gold Bullet Connectors Banana Plugs</t>
  </si>
  <si>
    <t>20 Pairs</t>
  </si>
  <si>
    <t>7th order</t>
  </si>
  <si>
    <t>Multiple Function Sensor Development Tools Proximity/Light Sensor VCNL4010</t>
  </si>
  <si>
    <t>Proximity Sensor</t>
  </si>
  <si>
    <t>485-466</t>
  </si>
  <si>
    <t>https://www.mouser.co.uk/ProductDetail/Adafruit/466?qs=sGAEpiMZZMsMyYRRhGMFNqmrFsVqHqPjS%252b%252bQdEqowdo%3d</t>
  </si>
  <si>
    <t>Mouser</t>
  </si>
  <si>
    <t>Digikey</t>
  </si>
  <si>
    <t>RS</t>
  </si>
  <si>
    <t>Farnell</t>
  </si>
  <si>
    <t>EEDStore</t>
  </si>
  <si>
    <t>Rapid</t>
  </si>
  <si>
    <t>Amazon</t>
  </si>
  <si>
    <t>Ebay</t>
  </si>
  <si>
    <t>Color Code</t>
  </si>
  <si>
    <t>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</si>
</sst>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£&quot;#,##0.00;[Red]\-&quot;£&quot;#,##0.00"/>
    <numFmt numFmtId="164" formatCode="&quot;£&quot;#,##0.000"/>
    <numFmt numFmtId="165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7" tint="0.5999938962981048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right"/>
    </xf>
    <xf numFmtId="0" fontId="2" fillId="0" borderId="0" xfId="1"/>
    <xf numFmtId="164" fontId="0" fillId="0" borderId="0" xfId="0" applyNumberForma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5" fontId="3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0" fontId="2" fillId="0" borderId="0" xfId="1" applyFill="1"/>
    <xf numFmtId="165" fontId="0" fillId="0" borderId="0" xfId="0" applyNumberFormat="1" applyFont="1" applyFill="1" applyAlignment="1">
      <alignment horizontal="right"/>
    </xf>
    <xf numFmtId="165" fontId="0" fillId="0" borderId="0" xfId="0" applyNumberFormat="1"/>
    <xf numFmtId="0" fontId="0" fillId="0" borderId="3" xfId="0" applyFont="1" applyFill="1" applyBorder="1"/>
    <xf numFmtId="0" fontId="0" fillId="2" borderId="5" xfId="0" applyFill="1" applyBorder="1"/>
    <xf numFmtId="0" fontId="0" fillId="0" borderId="5" xfId="0" applyBorder="1" applyAlignment="1">
      <alignment horizontal="right"/>
    </xf>
    <xf numFmtId="0" fontId="0" fillId="0" borderId="1" xfId="0" applyBorder="1"/>
    <xf numFmtId="0" fontId="2" fillId="0" borderId="1" xfId="1" applyBorder="1"/>
    <xf numFmtId="0" fontId="0" fillId="7" borderId="1" xfId="0" applyFill="1" applyBorder="1"/>
    <xf numFmtId="165" fontId="0" fillId="0" borderId="1" xfId="0" applyNumberForma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8" fontId="0" fillId="0" borderId="1" xfId="0" applyNumberFormat="1" applyBorder="1"/>
    <xf numFmtId="0" fontId="0" fillId="0" borderId="1" xfId="0" applyBorder="1" applyAlignment="1">
      <alignment horizontal="right"/>
    </xf>
    <xf numFmtId="8" fontId="0" fillId="0" borderId="0" xfId="0" applyNumberFormat="1"/>
    <xf numFmtId="0" fontId="0" fillId="8" borderId="1" xfId="0" applyFill="1" applyBorder="1"/>
    <xf numFmtId="0" fontId="0" fillId="5" borderId="1" xfId="0" applyFill="1" applyBorder="1"/>
    <xf numFmtId="165" fontId="0" fillId="0" borderId="0" xfId="0" applyNumberFormat="1" applyBorder="1"/>
    <xf numFmtId="165" fontId="1" fillId="0" borderId="0" xfId="0" applyNumberFormat="1" applyFont="1"/>
    <xf numFmtId="165" fontId="1" fillId="0" borderId="0" xfId="0" applyNumberFormat="1" applyFont="1" applyBorder="1"/>
    <xf numFmtId="165" fontId="0" fillId="0" borderId="10" xfId="0" applyNumberFormat="1" applyBorder="1" applyAlignment="1">
      <alignment horizontal="right"/>
    </xf>
    <xf numFmtId="165" fontId="0" fillId="0" borderId="10" xfId="0" applyNumberFormat="1" applyBorder="1"/>
    <xf numFmtId="0" fontId="0" fillId="0" borderId="0" xfId="0" applyAlignment="1">
      <alignment horizontal="center"/>
    </xf>
    <xf numFmtId="0" fontId="1" fillId="0" borderId="0" xfId="0" applyFont="1"/>
    <xf numFmtId="165" fontId="1" fillId="0" borderId="1" xfId="0" applyNumberFormat="1" applyFont="1" applyBorder="1" applyAlignment="1">
      <alignment horizontal="right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5" fontId="0" fillId="0" borderId="0" xfId="0" applyNumberFormat="1" applyFill="1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7" xfId="0" applyFont="1" applyBorder="1"/>
    <xf numFmtId="0" fontId="2" fillId="0" borderId="3" xfId="1" applyBorder="1"/>
    <xf numFmtId="0" fontId="2" fillId="0" borderId="7" xfId="1" applyBorder="1"/>
    <xf numFmtId="0" fontId="0" fillId="0" borderId="5" xfId="0" applyBorder="1"/>
    <xf numFmtId="0" fontId="0" fillId="0" borderId="8" xfId="0" applyBorder="1"/>
    <xf numFmtId="0" fontId="0" fillId="7" borderId="5" xfId="0" applyFill="1" applyBorder="1"/>
    <xf numFmtId="0" fontId="0" fillId="7" borderId="8" xfId="0" applyFill="1" applyBorder="1"/>
    <xf numFmtId="165" fontId="0" fillId="0" borderId="5" xfId="0" applyNumberFormat="1" applyBorder="1"/>
    <xf numFmtId="165" fontId="0" fillId="0" borderId="8" xfId="0" applyNumberFormat="1" applyBorder="1"/>
    <xf numFmtId="0" fontId="1" fillId="0" borderId="12" xfId="0" applyFont="1" applyBorder="1" applyAlignment="1">
      <alignment horizontal="center"/>
    </xf>
    <xf numFmtId="0" fontId="0" fillId="9" borderId="0" xfId="0" applyFont="1" applyFill="1"/>
    <xf numFmtId="0" fontId="0" fillId="9" borderId="0" xfId="0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1" fillId="0" borderId="12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5" xfId="0" applyFill="1" applyBorder="1"/>
    <xf numFmtId="0" fontId="0" fillId="0" borderId="8" xfId="0" applyFill="1" applyBorder="1"/>
    <xf numFmtId="0" fontId="1" fillId="0" borderId="1" xfId="0" applyFont="1" applyFill="1" applyBorder="1" applyAlignment="1">
      <alignment horizontal="right"/>
    </xf>
    <xf numFmtId="0" fontId="0" fillId="0" borderId="1" xfId="0" applyFill="1" applyBorder="1"/>
    <xf numFmtId="0" fontId="0" fillId="10" borderId="0" xfId="0" applyFont="1" applyFill="1"/>
    <xf numFmtId="0" fontId="0" fillId="0" borderId="13" xfId="0" applyBorder="1"/>
    <xf numFmtId="0" fontId="1" fillId="0" borderId="4" xfId="0" applyFont="1" applyBorder="1" applyAlignment="1">
      <alignment horizontal="center"/>
    </xf>
    <xf numFmtId="0" fontId="0" fillId="2" borderId="0" xfId="0" applyFill="1" applyBorder="1"/>
    <xf numFmtId="0" fontId="4" fillId="6" borderId="0" xfId="0" applyFont="1" applyFill="1" applyBorder="1"/>
    <xf numFmtId="0" fontId="0" fillId="5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0" borderId="0" xfId="0" applyFont="1" applyAlignment="1">
      <alignment horizontal="center"/>
    </xf>
    <xf numFmtId="0" fontId="0" fillId="0" borderId="2" xfId="0" applyFont="1" applyFill="1" applyBorder="1"/>
    <xf numFmtId="0" fontId="0" fillId="6" borderId="4" xfId="0" applyFont="1" applyFill="1" applyBorder="1"/>
    <xf numFmtId="0" fontId="0" fillId="0" borderId="4" xfId="0" applyFont="1" applyFill="1" applyBorder="1" applyAlignment="1">
      <alignment horizontal="right"/>
    </xf>
    <xf numFmtId="164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2" fillId="0" borderId="0" xfId="1" applyFont="1" applyBorder="1"/>
    <xf numFmtId="0" fontId="0" fillId="2" borderId="5" xfId="0" applyFont="1" applyFill="1" applyBorder="1"/>
    <xf numFmtId="0" fontId="0" fillId="0" borderId="5" xfId="0" applyFont="1" applyFill="1" applyBorder="1" applyAlignment="1">
      <alignment horizontal="right"/>
    </xf>
    <xf numFmtId="164" fontId="0" fillId="0" borderId="5" xfId="0" applyNumberFormat="1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0" fillId="6" borderId="5" xfId="0" applyFont="1" applyFill="1" applyBorder="1"/>
    <xf numFmtId="0" fontId="0" fillId="5" borderId="5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  <xf numFmtId="0" fontId="0" fillId="0" borderId="7" xfId="0" applyFont="1" applyFill="1" applyBorder="1"/>
    <xf numFmtId="0" fontId="0" fillId="5" borderId="8" xfId="0" applyFont="1" applyFill="1" applyBorder="1"/>
    <xf numFmtId="0" fontId="0" fillId="0" borderId="8" xfId="0" applyFont="1" applyFill="1" applyBorder="1" applyAlignment="1">
      <alignment horizontal="right"/>
    </xf>
    <xf numFmtId="164" fontId="0" fillId="0" borderId="8" xfId="0" applyNumberFormat="1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" fillId="0" borderId="6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uk.farnell.com/hylec/hyks-03212pp/terminal-block-barrier-12pos-12awg/dp/2056627?ost=2056627&amp;ddkey=http%3Aen-GB%2FElement14_United_Kingdom%2Fsearch" TargetMode="External"/><Relationship Id="rId13" Type="http://schemas.openxmlformats.org/officeDocument/2006/relationships/hyperlink" Target="http://www.ee.ic.ac.uk/storesweb/Page36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.uk/products/en?keywords=377-2093-ND" TargetMode="External"/><Relationship Id="rId7" Type="http://schemas.openxmlformats.org/officeDocument/2006/relationships/hyperlink" Target="https://www.digikey.co.uk/products/en?keywords=BKWK-2-ND" TargetMode="External"/><Relationship Id="rId12" Type="http://schemas.openxmlformats.org/officeDocument/2006/relationships/hyperlink" Target="http://www.ee.ic.ac.uk/storesweb/Page36.html" TargetMode="External"/><Relationship Id="rId17" Type="http://schemas.openxmlformats.org/officeDocument/2006/relationships/hyperlink" Target="https://www.digikey.co.uk/products/en?keywords=AS5047P-TS_EK_AB" TargetMode="External"/><Relationship Id="rId2" Type="http://schemas.openxmlformats.org/officeDocument/2006/relationships/hyperlink" Target="https://www.mouser.co.uk/ProductDetail/Welwyn-Components-TT-Electronics/P160KNP-0FC10B100K?qs=sGAEpiMZZMu7u4aXTvZ%252bj%2fWSt5N%252bNZf%252bqS88QNDvbZk%3d" TargetMode="External"/><Relationship Id="rId16" Type="http://schemas.openxmlformats.org/officeDocument/2006/relationships/hyperlink" Target="https://uk.rs-online.com/web/p/threaded-standoffs/8066597/" TargetMode="External"/><Relationship Id="rId1" Type="http://schemas.openxmlformats.org/officeDocument/2006/relationships/hyperlink" Target="https://www.mouser.co.uk/ProductDetail/Welwyn-Components-TT-Electronics/P160KNPD0FB25B100K?qs=sGAEpiMZZMu7u4aXTvZ%252bj%2fWSt5N%252bNZf%252bnhBk5FXxtNk%3d" TargetMode="External"/><Relationship Id="rId6" Type="http://schemas.openxmlformats.org/officeDocument/2006/relationships/hyperlink" Target="https://uk.rs-online.com/web/p/jack-trs-connectors/8104605/?searchTerm=810-4605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831302D34363035267374613D3831303436303526" TargetMode="External"/><Relationship Id="rId11" Type="http://schemas.openxmlformats.org/officeDocument/2006/relationships/hyperlink" Target="https://uk.rs-online.com/web/p/cable-tie-mounts/8111723/?searchTerm=811-1723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831312D31373233267374613D3831313137323326" TargetMode="External"/><Relationship Id="rId5" Type="http://schemas.openxmlformats.org/officeDocument/2006/relationships/hyperlink" Target="https://uk.rs-online.com/web/p/jack-trs-connectors/8104591/?searchTerm=810-4591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831302D34353931267374613D3831303435393126" TargetMode="External"/><Relationship Id="rId15" Type="http://schemas.openxmlformats.org/officeDocument/2006/relationships/hyperlink" Target="https://uk.rs-online.com/web/p/tactile-switches/4791457/" TargetMode="External"/><Relationship Id="rId10" Type="http://schemas.openxmlformats.org/officeDocument/2006/relationships/hyperlink" Target="https://uk.rs-online.com/web/p/cable-sleeves/0408215/?searchTerm=408-215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430382D323135267374613D3034303832313526" TargetMode="External"/><Relationship Id="rId4" Type="http://schemas.openxmlformats.org/officeDocument/2006/relationships/hyperlink" Target="https://www.digikey.co.uk/products/en?keywords=1568-1300-ND" TargetMode="External"/><Relationship Id="rId9" Type="http://schemas.openxmlformats.org/officeDocument/2006/relationships/hyperlink" Target="https://uk.rs-online.com/web/p/centre-and-pin-punches/0733744/?searchTerm=733-744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733332D373434267374613D3037333337343426" TargetMode="External"/><Relationship Id="rId14" Type="http://schemas.openxmlformats.org/officeDocument/2006/relationships/hyperlink" Target="https://uk.rs-online.com/web/p/microswitches/1543591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uk.farnell.com/tr-fastenings/m312-soa2css50/screw-socket-cap-s-s-a2-m3x12/dp/1419945?st=m3%20socket%20screw" TargetMode="External"/><Relationship Id="rId2" Type="http://schemas.openxmlformats.org/officeDocument/2006/relationships/hyperlink" Target="http://uk.farnell.com/duratool/m36-soa2css50/screw-socket-cap-s-s-a2-m3x6/dp/1419943?st=m3%20socket%20screw" TargetMode="External"/><Relationship Id="rId1" Type="http://schemas.openxmlformats.org/officeDocument/2006/relationships/hyperlink" Target="http://uk.farnell.com/tr-fastenings/m325-soa2css50/screw-socket-cap-s-s-a2-m3x25/dp/1419949?st=m3%20socket%20screw%20he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uk.farnell.com/tr-fastenings/m316-soa2css50/screw-socket-cap-s-s-a2-m3x16/dp/1419946?st=m3%20socket%20screw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uk.rs-online.com/web/p/thermocouples/8479669/" TargetMode="External"/><Relationship Id="rId1" Type="http://schemas.openxmlformats.org/officeDocument/2006/relationships/hyperlink" Target="https://www.rapidonline.com/catalogue/search?Query=MAX31855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onecall.farnell.com/velleman-kit/vma404/adjustable-voltage-step-down-module/dp/SC14423?st=Buck%20Coverter%20Module" TargetMode="External"/><Relationship Id="rId2" Type="http://schemas.openxmlformats.org/officeDocument/2006/relationships/hyperlink" Target="https://www.mouser.co.uk/ProductDetail/Adafruit/345?qs=%2fha2pyFaduhNmwFKKfs2J9tRH%2fDzN0rgehXGxYJCKChD%2f%252bHcnKNc70CVyEw0rzJq" TargetMode="External"/><Relationship Id="rId1" Type="http://schemas.openxmlformats.org/officeDocument/2006/relationships/hyperlink" Target="http://onecall.farnell.com/multicomp/hc-sr04/ultrasonic-distance-sensor/dp/SN36696?st=HC-SR04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onecall.farnell.com/advance-tapes/at7-black-33m-x-19mm/tape-elec-insul-pvc-at7-19mmx33m/dp/1373965?st=AT7%20BLACK%2033M%20X%2019MM%20-%20%20Tape,%20AT7,%20Insulating,%20PVC%20(Polyvinylchloride),%2019%20mm,%200.75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mouser.co.uk/ProductDetail/Adafruit/2828?qs=sGAEpiMZZMu%252bmKbOcEVhFUBxNE2d1fkxcUmsA7T0pKO7i7IC5aqbFA%3d%3d" TargetMode="External"/><Relationship Id="rId1" Type="http://schemas.openxmlformats.org/officeDocument/2006/relationships/hyperlink" Target="https://www.mouser.co.uk/ProductDetail/DFRobot/SEN0142?qs=sGAEpiMZZMsB9HsreUc%252biTsBxm7ZPwP7DjDt7u%252bl7ro%3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onecall.farnell.com/velleman-kit/vma404/adjustable-voltage-step-down-module/dp/SC14423?st=Buck%20Coverter%20Module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.uk/Elegoo-Controller-ATmega2560-ATMEGA16U2-Compatible/dp/B06XKHN62M/ref=sr_1_2?ie=UTF8&amp;qid=1525706879&amp;sr=8-2&amp;keywords=arduino+mega" TargetMode="External"/><Relationship Id="rId2" Type="http://schemas.openxmlformats.org/officeDocument/2006/relationships/hyperlink" Target="https://www.amazon.co.uk/Elegoo-Board-ATmega328P-ATMEGA16U2-Arduino/dp/B01EWOE0UU/ref=sr_1_2?ie=UTF8&amp;qid=1525870357&amp;sr=8-2&amp;keywords=ARDUINO" TargetMode="External"/><Relationship Id="rId1" Type="http://schemas.openxmlformats.org/officeDocument/2006/relationships/hyperlink" Target="https://www.amazon.co.uk/Arduino-Elegoo-board-ATmega328P-compatible/dp/B072BMYZ18/ref=sr_1_3?ie=UTF8&amp;qid=1525781224&amp;sr=8-3&amp;keywords=arduino+micro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www.mouser.co.uk/ProductDetail/Adafruit/466?qs=sGAEpiMZZMsMyYRRhGMFNqmrFsVqHqPjS%252b%252bQdEqowdo%3d" TargetMode="External"/><Relationship Id="rId4" Type="http://schemas.openxmlformats.org/officeDocument/2006/relationships/hyperlink" Target="https://www.ebay.co.uk/itm/20-Pairs-4mm-Gold-Bullet-Connectors-Banana-Plugs-20-Male-20-Female-RC-20x/281791164381?epid=750967120&amp;hash=item419c0fefdd:g:jeAAAOSw0HVWCo~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7" sqref="B27"/>
    </sheetView>
  </sheetViews>
  <sheetFormatPr defaultRowHeight="15" x14ac:dyDescent="0.25"/>
  <cols>
    <col min="2" max="2" width="39.140625" customWidth="1"/>
  </cols>
  <sheetData>
    <row r="1" spans="1:2" x14ac:dyDescent="0.25">
      <c r="A1" s="4" t="s">
        <v>158</v>
      </c>
      <c r="B1" s="64" t="s">
        <v>157</v>
      </c>
    </row>
    <row r="2" spans="1:2" x14ac:dyDescent="0.25">
      <c r="A2" s="63" t="s">
        <v>149</v>
      </c>
      <c r="B2" s="65"/>
    </row>
    <row r="3" spans="1:2" x14ac:dyDescent="0.25">
      <c r="A3" s="63" t="s">
        <v>150</v>
      </c>
      <c r="B3" s="66"/>
    </row>
    <row r="4" spans="1:2" x14ac:dyDescent="0.25">
      <c r="A4" s="63" t="s">
        <v>151</v>
      </c>
      <c r="B4" s="67"/>
    </row>
    <row r="5" spans="1:2" x14ac:dyDescent="0.25">
      <c r="A5" s="63" t="s">
        <v>152</v>
      </c>
      <c r="B5" s="68"/>
    </row>
    <row r="6" spans="1:2" x14ac:dyDescent="0.25">
      <c r="A6" s="63" t="s">
        <v>153</v>
      </c>
      <c r="B6" s="69"/>
    </row>
    <row r="7" spans="1:2" x14ac:dyDescent="0.25">
      <c r="A7" s="63" t="s">
        <v>154</v>
      </c>
      <c r="B7" s="70"/>
    </row>
    <row r="8" spans="1:2" x14ac:dyDescent="0.25">
      <c r="A8" s="63" t="s">
        <v>155</v>
      </c>
      <c r="B8" s="71"/>
    </row>
    <row r="9" spans="1:2" x14ac:dyDescent="0.25">
      <c r="A9" s="63" t="s">
        <v>156</v>
      </c>
      <c r="B9" s="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Normal="100" workbookViewId="0">
      <selection activeCell="D19" sqref="D19"/>
    </sheetView>
  </sheetViews>
  <sheetFormatPr defaultRowHeight="15" x14ac:dyDescent="0.25"/>
  <cols>
    <col min="1" max="1" width="13" customWidth="1"/>
    <col min="2" max="2" width="22.5703125" bestFit="1" customWidth="1"/>
    <col min="3" max="3" width="75" bestFit="1" customWidth="1"/>
    <col min="4" max="4" width="10.28515625" style="1" customWidth="1"/>
    <col min="5" max="5" width="10.5703125" style="3" customWidth="1"/>
    <col min="6" max="6" width="10.7109375" style="1" customWidth="1"/>
    <col min="7" max="7" width="9.7109375" style="3" customWidth="1"/>
    <col min="8" max="8" width="22.5703125" style="1" customWidth="1"/>
    <col min="9" max="9" width="255.5703125" bestFit="1" customWidth="1"/>
  </cols>
  <sheetData>
    <row r="1" spans="1:9" x14ac:dyDescent="0.25">
      <c r="A1" s="33" t="s">
        <v>108</v>
      </c>
      <c r="B1" s="4" t="s">
        <v>11</v>
      </c>
      <c r="C1" s="4" t="s">
        <v>1</v>
      </c>
      <c r="D1" s="5" t="s">
        <v>2</v>
      </c>
      <c r="E1" s="6" t="s">
        <v>3</v>
      </c>
      <c r="F1" s="5" t="s">
        <v>4</v>
      </c>
      <c r="G1" s="6" t="s">
        <v>5</v>
      </c>
      <c r="H1" s="5" t="s">
        <v>0</v>
      </c>
      <c r="I1" s="7" t="s">
        <v>6</v>
      </c>
    </row>
    <row r="2" spans="1:9" x14ac:dyDescent="0.25">
      <c r="A2" s="73" t="s">
        <v>107</v>
      </c>
      <c r="B2" s="74" t="s">
        <v>12</v>
      </c>
      <c r="C2" s="75" t="s">
        <v>126</v>
      </c>
      <c r="D2" s="76">
        <v>11</v>
      </c>
      <c r="E2" s="77">
        <v>13.18</v>
      </c>
      <c r="F2" s="78" t="s">
        <v>17</v>
      </c>
      <c r="G2" s="77">
        <f>D2*E2</f>
        <v>144.97999999999999</v>
      </c>
      <c r="H2" s="76" t="s">
        <v>134</v>
      </c>
      <c r="I2" s="79" t="s">
        <v>127</v>
      </c>
    </row>
    <row r="3" spans="1:9" x14ac:dyDescent="0.25">
      <c r="A3" s="73" t="s">
        <v>107</v>
      </c>
      <c r="B3" s="13" t="s">
        <v>13</v>
      </c>
      <c r="C3" s="80" t="s">
        <v>9</v>
      </c>
      <c r="D3" s="81">
        <v>2</v>
      </c>
      <c r="E3" s="82">
        <v>0.55700000000000005</v>
      </c>
      <c r="F3" s="83" t="s">
        <v>17</v>
      </c>
      <c r="G3" s="82">
        <f t="shared" ref="G3:G18" si="0">D3*E3</f>
        <v>1.1140000000000001</v>
      </c>
      <c r="H3" s="81" t="s">
        <v>15</v>
      </c>
      <c r="I3" s="79" t="s">
        <v>7</v>
      </c>
    </row>
    <row r="4" spans="1:9" x14ac:dyDescent="0.25">
      <c r="A4" s="73" t="s">
        <v>107</v>
      </c>
      <c r="B4" s="13" t="s">
        <v>14</v>
      </c>
      <c r="C4" s="80" t="s">
        <v>10</v>
      </c>
      <c r="D4" s="81">
        <v>2</v>
      </c>
      <c r="E4" s="82">
        <v>0.55000000000000004</v>
      </c>
      <c r="F4" s="83" t="s">
        <v>17</v>
      </c>
      <c r="G4" s="82">
        <f t="shared" si="0"/>
        <v>1.1000000000000001</v>
      </c>
      <c r="H4" s="81" t="s">
        <v>16</v>
      </c>
      <c r="I4" s="79" t="s">
        <v>8</v>
      </c>
    </row>
    <row r="5" spans="1:9" x14ac:dyDescent="0.25">
      <c r="A5" s="73" t="s">
        <v>107</v>
      </c>
      <c r="B5" s="13" t="s">
        <v>20</v>
      </c>
      <c r="C5" s="84" t="s">
        <v>19</v>
      </c>
      <c r="D5" s="81">
        <v>2</v>
      </c>
      <c r="E5" s="82">
        <v>2.82</v>
      </c>
      <c r="F5" s="83" t="s">
        <v>17</v>
      </c>
      <c r="G5" s="82">
        <f t="shared" si="0"/>
        <v>5.64</v>
      </c>
      <c r="H5" s="81" t="s">
        <v>18</v>
      </c>
      <c r="I5" s="79" t="s">
        <v>31</v>
      </c>
    </row>
    <row r="6" spans="1:9" x14ac:dyDescent="0.25">
      <c r="A6" s="73" t="s">
        <v>107</v>
      </c>
      <c r="B6" s="13" t="s">
        <v>25</v>
      </c>
      <c r="C6" s="85" t="s">
        <v>23</v>
      </c>
      <c r="D6" s="81">
        <v>2</v>
      </c>
      <c r="E6" s="82">
        <v>2</v>
      </c>
      <c r="F6" s="83">
        <v>5</v>
      </c>
      <c r="G6" s="82">
        <f t="shared" si="0"/>
        <v>4</v>
      </c>
      <c r="H6" s="81" t="s">
        <v>21</v>
      </c>
      <c r="I6" s="79" t="s">
        <v>32</v>
      </c>
    </row>
    <row r="7" spans="1:9" x14ac:dyDescent="0.25">
      <c r="A7" s="73" t="s">
        <v>107</v>
      </c>
      <c r="B7" s="13" t="s">
        <v>26</v>
      </c>
      <c r="C7" s="85" t="s">
        <v>24</v>
      </c>
      <c r="D7" s="81">
        <v>2</v>
      </c>
      <c r="E7" s="82">
        <v>2.2999999999999998</v>
      </c>
      <c r="F7" s="83">
        <v>5</v>
      </c>
      <c r="G7" s="82">
        <f t="shared" si="0"/>
        <v>4.5999999999999996</v>
      </c>
      <c r="H7" s="81" t="s">
        <v>22</v>
      </c>
      <c r="I7" s="79" t="s">
        <v>33</v>
      </c>
    </row>
    <row r="8" spans="1:9" x14ac:dyDescent="0.25">
      <c r="A8" s="73" t="s">
        <v>107</v>
      </c>
      <c r="B8" s="13" t="s">
        <v>28</v>
      </c>
      <c r="C8" s="84" t="s">
        <v>27</v>
      </c>
      <c r="D8" s="81">
        <v>2</v>
      </c>
      <c r="E8" s="82">
        <v>3.79</v>
      </c>
      <c r="F8" s="83">
        <v>65</v>
      </c>
      <c r="G8" s="82">
        <f t="shared" si="0"/>
        <v>7.58</v>
      </c>
      <c r="H8" s="81" t="s">
        <v>29</v>
      </c>
      <c r="I8" s="79" t="s">
        <v>30</v>
      </c>
    </row>
    <row r="9" spans="1:9" x14ac:dyDescent="0.25">
      <c r="A9" s="73" t="s">
        <v>107</v>
      </c>
      <c r="B9" s="13" t="s">
        <v>28</v>
      </c>
      <c r="C9" s="84" t="s">
        <v>35</v>
      </c>
      <c r="D9" s="81">
        <v>2</v>
      </c>
      <c r="E9" s="82">
        <v>4.43</v>
      </c>
      <c r="F9" s="83">
        <v>140</v>
      </c>
      <c r="G9" s="82">
        <f t="shared" si="0"/>
        <v>8.86</v>
      </c>
      <c r="H9" s="81" t="s">
        <v>34</v>
      </c>
      <c r="I9" s="79" t="s">
        <v>36</v>
      </c>
    </row>
    <row r="10" spans="1:9" x14ac:dyDescent="0.25">
      <c r="A10" s="73" t="s">
        <v>107</v>
      </c>
      <c r="B10" s="13" t="s">
        <v>39</v>
      </c>
      <c r="C10" s="86" t="s">
        <v>38</v>
      </c>
      <c r="D10" s="81">
        <v>2</v>
      </c>
      <c r="E10" s="82">
        <v>0.57899999999999996</v>
      </c>
      <c r="F10" s="83" t="s">
        <v>17</v>
      </c>
      <c r="G10" s="82">
        <f t="shared" si="0"/>
        <v>1.1579999999999999</v>
      </c>
      <c r="H10" s="81">
        <v>2056627</v>
      </c>
      <c r="I10" s="79" t="s">
        <v>37</v>
      </c>
    </row>
    <row r="11" spans="1:9" x14ac:dyDescent="0.25">
      <c r="A11" s="73" t="s">
        <v>107</v>
      </c>
      <c r="B11" s="13" t="s">
        <v>46</v>
      </c>
      <c r="C11" s="85" t="s">
        <v>45</v>
      </c>
      <c r="D11" s="81">
        <v>4</v>
      </c>
      <c r="E11" s="82">
        <v>10.91</v>
      </c>
      <c r="F11" s="83" t="s">
        <v>47</v>
      </c>
      <c r="G11" s="82">
        <f t="shared" si="0"/>
        <v>43.64</v>
      </c>
      <c r="H11" s="81" t="s">
        <v>40</v>
      </c>
      <c r="I11" s="79" t="s">
        <v>51</v>
      </c>
    </row>
    <row r="12" spans="1:9" x14ac:dyDescent="0.25">
      <c r="A12" s="73" t="s">
        <v>107</v>
      </c>
      <c r="B12" s="13" t="s">
        <v>50</v>
      </c>
      <c r="C12" s="85" t="s">
        <v>48</v>
      </c>
      <c r="D12" s="81">
        <v>2</v>
      </c>
      <c r="E12" s="82">
        <v>5.39</v>
      </c>
      <c r="F12" s="83" t="s">
        <v>17</v>
      </c>
      <c r="G12" s="82">
        <f t="shared" si="0"/>
        <v>10.78</v>
      </c>
      <c r="H12" s="81" t="s">
        <v>41</v>
      </c>
      <c r="I12" s="79" t="s">
        <v>49</v>
      </c>
    </row>
    <row r="13" spans="1:9" x14ac:dyDescent="0.25">
      <c r="A13" s="73" t="s">
        <v>107</v>
      </c>
      <c r="B13" s="13" t="s">
        <v>53</v>
      </c>
      <c r="C13" s="85" t="s">
        <v>52</v>
      </c>
      <c r="D13" s="81">
        <v>4</v>
      </c>
      <c r="E13" s="82">
        <v>4.97</v>
      </c>
      <c r="F13" s="83">
        <v>50</v>
      </c>
      <c r="G13" s="82">
        <f t="shared" si="0"/>
        <v>19.88</v>
      </c>
      <c r="H13" s="81" t="s">
        <v>42</v>
      </c>
      <c r="I13" s="79" t="s">
        <v>58</v>
      </c>
    </row>
    <row r="14" spans="1:9" x14ac:dyDescent="0.25">
      <c r="A14" s="73" t="s">
        <v>107</v>
      </c>
      <c r="B14" s="13" t="s">
        <v>56</v>
      </c>
      <c r="C14" s="87" t="s">
        <v>54</v>
      </c>
      <c r="D14" s="81">
        <v>2</v>
      </c>
      <c r="E14" s="82">
        <v>0.03</v>
      </c>
      <c r="F14" s="83" t="s">
        <v>17</v>
      </c>
      <c r="G14" s="82">
        <f t="shared" si="0"/>
        <v>0.06</v>
      </c>
      <c r="H14" s="81" t="s">
        <v>43</v>
      </c>
      <c r="I14" s="79" t="s">
        <v>59</v>
      </c>
    </row>
    <row r="15" spans="1:9" x14ac:dyDescent="0.25">
      <c r="A15" s="73" t="s">
        <v>107</v>
      </c>
      <c r="B15" s="13" t="s">
        <v>57</v>
      </c>
      <c r="C15" s="87" t="s">
        <v>55</v>
      </c>
      <c r="D15" s="81">
        <v>2</v>
      </c>
      <c r="E15" s="82">
        <v>0.04</v>
      </c>
      <c r="F15" s="83" t="s">
        <v>17</v>
      </c>
      <c r="G15" s="82">
        <f t="shared" si="0"/>
        <v>0.08</v>
      </c>
      <c r="H15" s="81" t="s">
        <v>44</v>
      </c>
      <c r="I15" s="79" t="s">
        <v>59</v>
      </c>
    </row>
    <row r="16" spans="1:9" x14ac:dyDescent="0.25">
      <c r="A16" s="73" t="s">
        <v>107</v>
      </c>
      <c r="B16" s="13" t="s">
        <v>68</v>
      </c>
      <c r="C16" s="85" t="s">
        <v>71</v>
      </c>
      <c r="D16" s="81">
        <v>1</v>
      </c>
      <c r="E16" s="82">
        <v>3.23</v>
      </c>
      <c r="F16" s="83">
        <v>10</v>
      </c>
      <c r="G16" s="82">
        <f t="shared" si="0"/>
        <v>3.23</v>
      </c>
      <c r="H16" s="81" t="s">
        <v>72</v>
      </c>
      <c r="I16" s="79" t="s">
        <v>65</v>
      </c>
    </row>
    <row r="17" spans="1:9" x14ac:dyDescent="0.25">
      <c r="A17" s="73" t="s">
        <v>107</v>
      </c>
      <c r="B17" s="13" t="s">
        <v>69</v>
      </c>
      <c r="C17" s="85" t="s">
        <v>73</v>
      </c>
      <c r="D17" s="81">
        <v>1</v>
      </c>
      <c r="E17" s="82">
        <v>1.22</v>
      </c>
      <c r="F17" s="83">
        <v>20</v>
      </c>
      <c r="G17" s="82">
        <f t="shared" si="0"/>
        <v>1.22</v>
      </c>
      <c r="H17" s="81" t="s">
        <v>74</v>
      </c>
      <c r="I17" s="79" t="s">
        <v>66</v>
      </c>
    </row>
    <row r="18" spans="1:9" x14ac:dyDescent="0.25">
      <c r="A18" s="73" t="s">
        <v>107</v>
      </c>
      <c r="B18" s="88" t="s">
        <v>70</v>
      </c>
      <c r="C18" s="89" t="s">
        <v>75</v>
      </c>
      <c r="D18" s="90">
        <v>2</v>
      </c>
      <c r="E18" s="91">
        <v>4.8499999999999996</v>
      </c>
      <c r="F18" s="92">
        <v>50</v>
      </c>
      <c r="G18" s="91">
        <f t="shared" si="0"/>
        <v>9.6999999999999993</v>
      </c>
      <c r="H18" s="90" t="s">
        <v>76</v>
      </c>
      <c r="I18" s="93" t="s">
        <v>67</v>
      </c>
    </row>
    <row r="20" spans="1:9" x14ac:dyDescent="0.25">
      <c r="F20" s="1" t="s">
        <v>77</v>
      </c>
      <c r="G20" s="3">
        <f>SUM(G2:G18)</f>
        <v>267.62200000000001</v>
      </c>
    </row>
  </sheetData>
  <hyperlinks>
    <hyperlink ref="I3" r:id="rId1"/>
    <hyperlink ref="I4" r:id="rId2"/>
    <hyperlink ref="I8" r:id="rId3"/>
    <hyperlink ref="I5" r:id="rId4"/>
    <hyperlink ref="I6" r:id="rId5" display="https://uk.rs-online.com/web/p/jack-trs-connectors/8104591/?searchTerm=810-4591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831302D34353931267374613D3831303435393126"/>
    <hyperlink ref="I7" r:id="rId6" display="https://uk.rs-online.com/web/p/jack-trs-connectors/8104605/?searchTerm=810-4605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831302D34363035267374613D3831303436303526"/>
    <hyperlink ref="I9" r:id="rId7"/>
    <hyperlink ref="I10" r:id="rId8"/>
    <hyperlink ref="I12" r:id="rId9" display="https://uk.rs-online.com/web/p/centre-and-pin-punches/0733744/?searchTerm=733-744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733332D373434267374613D3037333337343426"/>
    <hyperlink ref="I11" r:id="rId10" display="https://uk.rs-online.com/web/p/cable-sleeves/0408215/?searchTerm=408-215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430382D323135267374613D3034303832313526"/>
    <hyperlink ref="I13" r:id="rId11" display="https://uk.rs-online.com/web/p/cable-tie-mounts/8111723/?searchTerm=811-1723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831312D31373233267374613D3831313137323326"/>
    <hyperlink ref="I15" r:id="rId12"/>
    <hyperlink ref="I14" r:id="rId13"/>
    <hyperlink ref="I16" r:id="rId14"/>
    <hyperlink ref="I17" r:id="rId15"/>
    <hyperlink ref="I18" r:id="rId16"/>
    <hyperlink ref="I2" r:id="rId17"/>
  </hyperlinks>
  <pageMargins left="0.7" right="0.7" top="0.75" bottom="0.75" header="0.3" footer="0.3"/>
  <pageSetup paperSize="9" orientation="portrait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Normal="100" workbookViewId="0">
      <selection activeCell="F5" sqref="F5"/>
    </sheetView>
  </sheetViews>
  <sheetFormatPr defaultRowHeight="15" x14ac:dyDescent="0.25"/>
  <cols>
    <col min="2" max="2" width="9.85546875" bestFit="1" customWidth="1"/>
    <col min="3" max="3" width="72.85546875" bestFit="1" customWidth="1"/>
    <col min="4" max="4" width="10.28515625" customWidth="1"/>
    <col min="5" max="5" width="11.85546875" customWidth="1"/>
    <col min="6" max="6" width="10.7109375" customWidth="1"/>
    <col min="7" max="7" width="10.42578125" customWidth="1"/>
    <col min="8" max="8" width="10.85546875" customWidth="1"/>
    <col min="9" max="9" width="99" bestFit="1" customWidth="1"/>
  </cols>
  <sheetData>
    <row r="1" spans="1:9" x14ac:dyDescent="0.25">
      <c r="A1" s="33" t="s">
        <v>108</v>
      </c>
      <c r="B1" s="4" t="s">
        <v>11</v>
      </c>
      <c r="C1" s="4" t="s">
        <v>1</v>
      </c>
      <c r="D1" s="5" t="s">
        <v>2</v>
      </c>
      <c r="E1" s="6" t="s">
        <v>3</v>
      </c>
      <c r="F1" s="5" t="s">
        <v>4</v>
      </c>
      <c r="G1" s="6" t="s">
        <v>5</v>
      </c>
      <c r="H1" s="5" t="s">
        <v>0</v>
      </c>
      <c r="I1" s="7" t="s">
        <v>6</v>
      </c>
    </row>
    <row r="2" spans="1:9" x14ac:dyDescent="0.25">
      <c r="A2" s="32" t="s">
        <v>107</v>
      </c>
      <c r="B2" s="16" t="s">
        <v>78</v>
      </c>
      <c r="C2" s="18" t="s">
        <v>84</v>
      </c>
      <c r="D2" s="61">
        <v>1</v>
      </c>
      <c r="E2" s="19">
        <v>2.09</v>
      </c>
      <c r="F2" s="16">
        <v>50</v>
      </c>
      <c r="G2" s="19">
        <f>D2*E2</f>
        <v>2.09</v>
      </c>
      <c r="H2" s="16">
        <v>1419943</v>
      </c>
      <c r="I2" s="17" t="s">
        <v>87</v>
      </c>
    </row>
    <row r="3" spans="1:9" x14ac:dyDescent="0.25">
      <c r="A3" s="32" t="s">
        <v>107</v>
      </c>
      <c r="B3" s="16" t="s">
        <v>79</v>
      </c>
      <c r="C3" s="18" t="s">
        <v>83</v>
      </c>
      <c r="D3" s="61">
        <v>1</v>
      </c>
      <c r="E3" s="19">
        <v>3.46</v>
      </c>
      <c r="F3" s="16">
        <v>50</v>
      </c>
      <c r="G3" s="19">
        <f t="shared" ref="G3:G5" si="0">D3*E3</f>
        <v>3.46</v>
      </c>
      <c r="H3" s="16">
        <v>1419945</v>
      </c>
      <c r="I3" s="17" t="s">
        <v>88</v>
      </c>
    </row>
    <row r="4" spans="1:9" x14ac:dyDescent="0.25">
      <c r="A4" s="32" t="s">
        <v>107</v>
      </c>
      <c r="B4" s="16" t="s">
        <v>80</v>
      </c>
      <c r="C4" s="18" t="s">
        <v>82</v>
      </c>
      <c r="D4" s="61">
        <v>1</v>
      </c>
      <c r="E4" s="19">
        <v>2.86</v>
      </c>
      <c r="F4" s="16">
        <v>50</v>
      </c>
      <c r="G4" s="19">
        <f t="shared" si="0"/>
        <v>2.86</v>
      </c>
      <c r="H4" s="16">
        <v>1419946</v>
      </c>
      <c r="I4" s="17" t="s">
        <v>89</v>
      </c>
    </row>
    <row r="5" spans="1:9" x14ac:dyDescent="0.25">
      <c r="A5" s="32" t="s">
        <v>107</v>
      </c>
      <c r="B5" s="16" t="s">
        <v>81</v>
      </c>
      <c r="C5" s="18" t="s">
        <v>85</v>
      </c>
      <c r="D5" s="61">
        <v>1</v>
      </c>
      <c r="E5" s="19">
        <v>4.29</v>
      </c>
      <c r="F5" s="16">
        <v>50</v>
      </c>
      <c r="G5" s="19">
        <f t="shared" si="0"/>
        <v>4.29</v>
      </c>
      <c r="H5" s="16">
        <v>1419949</v>
      </c>
      <c r="I5" s="17" t="s">
        <v>86</v>
      </c>
    </row>
    <row r="7" spans="1:9" x14ac:dyDescent="0.25">
      <c r="G7" s="12">
        <f>SUM(G2:G5)</f>
        <v>12.7</v>
      </c>
    </row>
  </sheetData>
  <hyperlinks>
    <hyperlink ref="I5" r:id="rId1"/>
    <hyperlink ref="I2" r:id="rId2"/>
    <hyperlink ref="I3" r:id="rId3"/>
    <hyperlink ref="I4" r:id="rId4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Normal="100" workbookViewId="0">
      <selection activeCell="D3" sqref="D3"/>
    </sheetView>
  </sheetViews>
  <sheetFormatPr defaultRowHeight="15" x14ac:dyDescent="0.25"/>
  <cols>
    <col min="1" max="1" width="14.42578125" customWidth="1"/>
    <col min="2" max="2" width="20" bestFit="1" customWidth="1"/>
    <col min="3" max="3" width="44.5703125" customWidth="1"/>
    <col min="4" max="4" width="7.85546875" bestFit="1" customWidth="1"/>
    <col min="5" max="6" width="8.85546875" bestFit="1" customWidth="1"/>
    <col min="7" max="7" width="10.85546875" customWidth="1"/>
    <col min="8" max="8" width="8.42578125" bestFit="1" customWidth="1"/>
    <col min="9" max="9" width="54.85546875" bestFit="1" customWidth="1"/>
  </cols>
  <sheetData>
    <row r="1" spans="1:9" x14ac:dyDescent="0.25">
      <c r="A1" s="42" t="s">
        <v>108</v>
      </c>
      <c r="B1" s="4" t="s">
        <v>11</v>
      </c>
      <c r="C1" s="20" t="s">
        <v>1</v>
      </c>
      <c r="D1" s="60" t="s">
        <v>2</v>
      </c>
      <c r="E1" s="21" t="s">
        <v>3</v>
      </c>
      <c r="F1" s="21" t="s">
        <v>4</v>
      </c>
      <c r="G1" s="21" t="s">
        <v>5</v>
      </c>
      <c r="H1" s="21" t="s">
        <v>0</v>
      </c>
      <c r="I1" s="5" t="s">
        <v>6</v>
      </c>
    </row>
    <row r="2" spans="1:9" x14ac:dyDescent="0.25">
      <c r="A2" s="41" t="s">
        <v>107</v>
      </c>
      <c r="B2" s="16" t="s">
        <v>93</v>
      </c>
      <c r="C2" s="25" t="s">
        <v>94</v>
      </c>
      <c r="D2" s="61">
        <v>3</v>
      </c>
      <c r="E2" s="22">
        <v>12.76</v>
      </c>
      <c r="F2" s="16">
        <v>1</v>
      </c>
      <c r="G2" s="22">
        <f>D2*E2</f>
        <v>38.28</v>
      </c>
      <c r="H2" s="23" t="s">
        <v>95</v>
      </c>
      <c r="I2" s="17" t="s">
        <v>96</v>
      </c>
    </row>
    <row r="3" spans="1:9" x14ac:dyDescent="0.25">
      <c r="A3" s="41" t="s">
        <v>107</v>
      </c>
      <c r="B3" s="16" t="s">
        <v>97</v>
      </c>
      <c r="C3" s="26" t="s">
        <v>98</v>
      </c>
      <c r="D3" s="61">
        <v>4</v>
      </c>
      <c r="E3" s="22">
        <v>6.33</v>
      </c>
      <c r="F3" s="16">
        <v>1</v>
      </c>
      <c r="G3" s="22">
        <f>D3*E3</f>
        <v>25.32</v>
      </c>
      <c r="H3" s="23" t="s">
        <v>99</v>
      </c>
      <c r="I3" s="17" t="s">
        <v>100</v>
      </c>
    </row>
    <row r="5" spans="1:9" x14ac:dyDescent="0.25">
      <c r="G5" s="24">
        <f>SUM(G2:G3)</f>
        <v>63.6</v>
      </c>
    </row>
  </sheetData>
  <hyperlinks>
    <hyperlink ref="I2" r:id="rId1"/>
    <hyperlink ref="I3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Normal="100" workbookViewId="0">
      <selection activeCell="B30" sqref="B30"/>
    </sheetView>
  </sheetViews>
  <sheetFormatPr defaultRowHeight="15" x14ac:dyDescent="0.25"/>
  <cols>
    <col min="1" max="1" width="14.42578125" customWidth="1"/>
    <col min="2" max="2" width="25" bestFit="1" customWidth="1"/>
    <col min="3" max="3" width="83.5703125" bestFit="1" customWidth="1"/>
    <col min="4" max="4" width="10.5703125" customWidth="1"/>
    <col min="5" max="5" width="10.5703125" style="12" customWidth="1"/>
    <col min="6" max="6" width="11" customWidth="1"/>
    <col min="7" max="7" width="8.42578125" style="12" customWidth="1"/>
    <col min="8" max="8" width="8.42578125" bestFit="1" customWidth="1"/>
    <col min="9" max="9" width="165.140625" bestFit="1" customWidth="1"/>
  </cols>
  <sheetData>
    <row r="1" spans="1:9" x14ac:dyDescent="0.25">
      <c r="A1" s="42" t="s">
        <v>108</v>
      </c>
      <c r="B1" s="4" t="s">
        <v>11</v>
      </c>
      <c r="C1" s="20" t="s">
        <v>1</v>
      </c>
      <c r="D1" s="21" t="s">
        <v>2</v>
      </c>
      <c r="E1" s="34" t="s">
        <v>3</v>
      </c>
      <c r="F1" s="21" t="s">
        <v>4</v>
      </c>
      <c r="G1" s="34" t="s">
        <v>5</v>
      </c>
      <c r="H1" s="21" t="s">
        <v>0</v>
      </c>
      <c r="I1" s="51" t="s">
        <v>6</v>
      </c>
    </row>
    <row r="2" spans="1:9" x14ac:dyDescent="0.25">
      <c r="A2" s="40" t="s">
        <v>107</v>
      </c>
      <c r="B2" s="45" t="s">
        <v>109</v>
      </c>
      <c r="C2" s="47" t="s">
        <v>110</v>
      </c>
      <c r="D2" s="58">
        <v>10</v>
      </c>
      <c r="E2" s="49">
        <v>2.0099999999999998</v>
      </c>
      <c r="F2" s="45">
        <v>1</v>
      </c>
      <c r="G2" s="49">
        <f>D2*E2</f>
        <v>20.099999999999998</v>
      </c>
      <c r="H2" s="45" t="s">
        <v>111</v>
      </c>
      <c r="I2" s="43" t="s">
        <v>112</v>
      </c>
    </row>
    <row r="3" spans="1:9" x14ac:dyDescent="0.25">
      <c r="A3" s="40" t="s">
        <v>107</v>
      </c>
      <c r="B3" s="45" t="s">
        <v>114</v>
      </c>
      <c r="C3" s="47" t="s">
        <v>115</v>
      </c>
      <c r="D3" s="58">
        <v>2</v>
      </c>
      <c r="E3" s="49">
        <v>4.95</v>
      </c>
      <c r="F3" s="45">
        <v>1</v>
      </c>
      <c r="G3" s="49">
        <f>D3*E3</f>
        <v>9.9</v>
      </c>
      <c r="H3" s="45" t="s">
        <v>116</v>
      </c>
      <c r="I3" s="43" t="s">
        <v>113</v>
      </c>
    </row>
    <row r="4" spans="1:9" x14ac:dyDescent="0.25">
      <c r="A4" s="40" t="s">
        <v>107</v>
      </c>
      <c r="B4" s="45" t="s">
        <v>118</v>
      </c>
      <c r="C4" s="14" t="s">
        <v>117</v>
      </c>
      <c r="D4" s="58">
        <v>2</v>
      </c>
      <c r="E4" s="49">
        <v>2.2999999999999998</v>
      </c>
      <c r="F4" s="45">
        <v>1</v>
      </c>
      <c r="G4" s="49">
        <f>D4*E4</f>
        <v>4.5999999999999996</v>
      </c>
      <c r="H4" s="45" t="s">
        <v>120</v>
      </c>
      <c r="I4" s="43" t="s">
        <v>119</v>
      </c>
    </row>
    <row r="5" spans="1:9" x14ac:dyDescent="0.25">
      <c r="A5" s="41" t="s">
        <v>107</v>
      </c>
      <c r="B5" s="46" t="s">
        <v>123</v>
      </c>
      <c r="C5" s="48" t="s">
        <v>122</v>
      </c>
      <c r="D5" s="59">
        <v>1</v>
      </c>
      <c r="E5" s="50">
        <v>1.78</v>
      </c>
      <c r="F5" s="46">
        <v>1</v>
      </c>
      <c r="G5" s="50">
        <f>D5*E5</f>
        <v>1.78</v>
      </c>
      <c r="H5" s="46">
        <v>1373965</v>
      </c>
      <c r="I5" s="44" t="s">
        <v>121</v>
      </c>
    </row>
    <row r="7" spans="1:9" x14ac:dyDescent="0.25">
      <c r="G7" s="12">
        <f>SUM(G2:G5)</f>
        <v>36.380000000000003</v>
      </c>
    </row>
  </sheetData>
  <hyperlinks>
    <hyperlink ref="I2" r:id="rId1"/>
    <hyperlink ref="I4" r:id="rId2"/>
    <hyperlink ref="I3" r:id="rId3"/>
    <hyperlink ref="I5" r:id="rId4"/>
  </hyperlinks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Normal="100" workbookViewId="0">
      <selection activeCell="D2" sqref="D2"/>
    </sheetView>
  </sheetViews>
  <sheetFormatPr defaultRowHeight="15" x14ac:dyDescent="0.25"/>
  <cols>
    <col min="1" max="1" width="14.28515625" customWidth="1"/>
    <col min="2" max="2" width="9.28515625" customWidth="1"/>
    <col min="3" max="3" width="55.85546875" bestFit="1" customWidth="1"/>
    <col min="4" max="4" width="7.85546875" bestFit="1" customWidth="1"/>
    <col min="5" max="5" width="10.140625" customWidth="1"/>
    <col min="6" max="6" width="10" customWidth="1"/>
    <col min="7" max="7" width="8.7109375" customWidth="1"/>
    <col min="8" max="8" width="15.5703125" customWidth="1"/>
    <col min="9" max="9" width="107.5703125" bestFit="1" customWidth="1"/>
  </cols>
  <sheetData>
    <row r="1" spans="1:9" x14ac:dyDescent="0.25">
      <c r="A1" s="33" t="s">
        <v>108</v>
      </c>
      <c r="B1" s="4" t="s">
        <v>11</v>
      </c>
      <c r="C1" s="20" t="s">
        <v>1</v>
      </c>
      <c r="D1" s="21" t="s">
        <v>2</v>
      </c>
      <c r="E1" s="34" t="s">
        <v>3</v>
      </c>
      <c r="F1" s="21" t="s">
        <v>4</v>
      </c>
      <c r="G1" s="34" t="s">
        <v>5</v>
      </c>
      <c r="H1" s="21" t="s">
        <v>0</v>
      </c>
      <c r="I1" s="5" t="s">
        <v>6</v>
      </c>
    </row>
    <row r="2" spans="1:9" x14ac:dyDescent="0.25">
      <c r="A2" s="32" t="s">
        <v>107</v>
      </c>
      <c r="B2" t="s">
        <v>130</v>
      </c>
      <c r="C2" s="35" t="s">
        <v>128</v>
      </c>
      <c r="D2">
        <v>2</v>
      </c>
      <c r="E2" s="9">
        <v>7.31</v>
      </c>
      <c r="F2">
        <v>1</v>
      </c>
      <c r="G2" s="12">
        <f>D2*E2</f>
        <v>14.62</v>
      </c>
      <c r="H2" s="1" t="s">
        <v>131</v>
      </c>
      <c r="I2" s="2" t="s">
        <v>129</v>
      </c>
    </row>
    <row r="3" spans="1:9" x14ac:dyDescent="0.25">
      <c r="A3" s="32" t="s">
        <v>107</v>
      </c>
      <c r="B3" t="s">
        <v>132</v>
      </c>
      <c r="C3" s="35" t="s">
        <v>92</v>
      </c>
      <c r="D3">
        <v>2</v>
      </c>
      <c r="E3" s="9">
        <v>13.25</v>
      </c>
      <c r="F3">
        <v>1</v>
      </c>
      <c r="G3" s="12">
        <f>D3*E3</f>
        <v>26.5</v>
      </c>
      <c r="H3" s="1" t="s">
        <v>133</v>
      </c>
      <c r="I3" s="2" t="s">
        <v>125</v>
      </c>
    </row>
    <row r="5" spans="1:9" x14ac:dyDescent="0.25">
      <c r="G5" s="12">
        <f>SUM(G2:G3)</f>
        <v>41.12</v>
      </c>
    </row>
  </sheetData>
  <hyperlinks>
    <hyperlink ref="I2" r:id="rId1"/>
    <hyperlink ref="I3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H5" sqref="H5"/>
    </sheetView>
  </sheetViews>
  <sheetFormatPr defaultRowHeight="15" x14ac:dyDescent="0.25"/>
  <cols>
    <col min="1" max="1" width="9" bestFit="1" customWidth="1"/>
    <col min="2" max="2" width="24.7109375" bestFit="1" customWidth="1"/>
    <col min="3" max="3" width="62.85546875" bestFit="1" customWidth="1"/>
    <col min="5" max="5" width="11.5703125" customWidth="1"/>
    <col min="6" max="6" width="10.42578125" customWidth="1"/>
    <col min="7" max="7" width="7.42578125" customWidth="1"/>
    <col min="8" max="8" width="10.140625" customWidth="1"/>
    <col min="9" max="9" width="101.7109375" bestFit="1" customWidth="1"/>
  </cols>
  <sheetData>
    <row r="1" spans="1:9" x14ac:dyDescent="0.25">
      <c r="A1" s="42" t="s">
        <v>108</v>
      </c>
      <c r="B1" s="4" t="s">
        <v>11</v>
      </c>
      <c r="C1" s="20" t="s">
        <v>1</v>
      </c>
      <c r="D1" s="21" t="s">
        <v>2</v>
      </c>
      <c r="E1" s="34" t="s">
        <v>3</v>
      </c>
      <c r="F1" s="21" t="s">
        <v>4</v>
      </c>
      <c r="G1" s="34" t="s">
        <v>5</v>
      </c>
      <c r="H1" s="21" t="s">
        <v>0</v>
      </c>
      <c r="I1" s="51" t="s">
        <v>6</v>
      </c>
    </row>
    <row r="2" spans="1:9" x14ac:dyDescent="0.25">
      <c r="A2" s="40" t="s">
        <v>107</v>
      </c>
      <c r="B2" s="45" t="s">
        <v>114</v>
      </c>
      <c r="C2" s="47" t="s">
        <v>115</v>
      </c>
      <c r="D2" s="58">
        <v>2</v>
      </c>
      <c r="E2" s="49">
        <v>4.95</v>
      </c>
      <c r="F2" s="45">
        <v>1</v>
      </c>
      <c r="G2" s="49">
        <f>D2*E2</f>
        <v>9.9</v>
      </c>
      <c r="H2" s="15" t="s">
        <v>116</v>
      </c>
      <c r="I2" s="43" t="s">
        <v>113</v>
      </c>
    </row>
  </sheetData>
  <hyperlinks>
    <hyperlink ref="I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C1" zoomScaleNormal="100" workbookViewId="0">
      <selection activeCell="D6" sqref="D6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63.42578125" bestFit="1" customWidth="1"/>
    <col min="5" max="5" width="10.140625" customWidth="1"/>
    <col min="6" max="6" width="10.28515625" customWidth="1"/>
    <col min="7" max="8" width="9.5703125" customWidth="1"/>
    <col min="9" max="9" width="153.5703125" bestFit="1" customWidth="1"/>
  </cols>
  <sheetData>
    <row r="1" spans="1:9" x14ac:dyDescent="0.25">
      <c r="A1" s="42" t="s">
        <v>108</v>
      </c>
      <c r="B1" s="4" t="s">
        <v>11</v>
      </c>
      <c r="C1" s="20" t="s">
        <v>1</v>
      </c>
      <c r="D1" s="21" t="s">
        <v>2</v>
      </c>
      <c r="E1" s="34" t="s">
        <v>3</v>
      </c>
      <c r="F1" s="21" t="s">
        <v>4</v>
      </c>
      <c r="G1" s="34" t="s">
        <v>5</v>
      </c>
      <c r="H1" s="21" t="s">
        <v>0</v>
      </c>
      <c r="I1" s="56" t="s">
        <v>6</v>
      </c>
    </row>
    <row r="2" spans="1:9" x14ac:dyDescent="0.25">
      <c r="A2" s="32" t="s">
        <v>107</v>
      </c>
      <c r="B2" t="s">
        <v>137</v>
      </c>
      <c r="C2" s="52" t="s">
        <v>90</v>
      </c>
      <c r="D2">
        <v>2</v>
      </c>
      <c r="E2" s="8">
        <v>12.59</v>
      </c>
      <c r="F2">
        <v>1</v>
      </c>
      <c r="G2" s="9">
        <f>D2*E2</f>
        <v>25.18</v>
      </c>
      <c r="H2" s="1" t="s">
        <v>17</v>
      </c>
      <c r="I2" s="10" t="s">
        <v>60</v>
      </c>
    </row>
    <row r="3" spans="1:9" x14ac:dyDescent="0.25">
      <c r="A3" s="32" t="s">
        <v>107</v>
      </c>
      <c r="B3" t="s">
        <v>138</v>
      </c>
      <c r="C3" s="52" t="s">
        <v>91</v>
      </c>
      <c r="D3">
        <v>1</v>
      </c>
      <c r="E3" s="8">
        <v>8.99</v>
      </c>
      <c r="F3">
        <v>3</v>
      </c>
      <c r="G3" s="9">
        <f>D3*E3</f>
        <v>8.99</v>
      </c>
      <c r="H3" s="1" t="s">
        <v>17</v>
      </c>
      <c r="I3" s="2" t="s">
        <v>61</v>
      </c>
    </row>
    <row r="4" spans="1:9" x14ac:dyDescent="0.25">
      <c r="A4" s="32" t="s">
        <v>107</v>
      </c>
      <c r="B4" t="s">
        <v>139</v>
      </c>
      <c r="C4" s="53" t="s">
        <v>62</v>
      </c>
      <c r="D4">
        <v>2</v>
      </c>
      <c r="E4" s="9">
        <v>6.99</v>
      </c>
      <c r="F4">
        <v>1</v>
      </c>
      <c r="G4" s="9">
        <f>D4*E4</f>
        <v>13.98</v>
      </c>
      <c r="H4" s="1" t="s">
        <v>17</v>
      </c>
      <c r="I4" s="10" t="s">
        <v>63</v>
      </c>
    </row>
    <row r="5" spans="1:9" x14ac:dyDescent="0.25">
      <c r="A5" s="32" t="s">
        <v>107</v>
      </c>
      <c r="B5" t="s">
        <v>140</v>
      </c>
      <c r="C5" s="62" t="s">
        <v>142</v>
      </c>
      <c r="D5">
        <v>2</v>
      </c>
      <c r="E5" s="11">
        <v>8.9499999999999993</v>
      </c>
      <c r="F5" s="1" t="s">
        <v>143</v>
      </c>
      <c r="G5" s="9">
        <f>D5*E5</f>
        <v>17.899999999999999</v>
      </c>
      <c r="H5" s="1" t="s">
        <v>17</v>
      </c>
      <c r="I5" s="10" t="s">
        <v>64</v>
      </c>
    </row>
    <row r="6" spans="1:9" x14ac:dyDescent="0.25">
      <c r="A6" s="54" t="s">
        <v>107</v>
      </c>
      <c r="B6" t="s">
        <v>146</v>
      </c>
      <c r="C6" s="35" t="s">
        <v>145</v>
      </c>
      <c r="D6">
        <v>1</v>
      </c>
      <c r="E6" s="12">
        <v>5.54</v>
      </c>
      <c r="F6">
        <v>1</v>
      </c>
      <c r="G6" s="9">
        <f>D6*E6</f>
        <v>5.54</v>
      </c>
      <c r="H6" s="55" t="s">
        <v>147</v>
      </c>
      <c r="I6" s="2" t="s">
        <v>148</v>
      </c>
    </row>
    <row r="8" spans="1:9" x14ac:dyDescent="0.25">
      <c r="G8" s="12">
        <f>SUM(G2:G6)</f>
        <v>71.590000000000018</v>
      </c>
    </row>
    <row r="10" spans="1:9" x14ac:dyDescent="0.25">
      <c r="C10" t="s">
        <v>141</v>
      </c>
      <c r="G10" s="12">
        <v>-7.22</v>
      </c>
    </row>
    <row r="11" spans="1:9" x14ac:dyDescent="0.25">
      <c r="G11" s="12">
        <f>G8+G10</f>
        <v>64.370000000000019</v>
      </c>
    </row>
  </sheetData>
  <hyperlinks>
    <hyperlink ref="I3" r:id="rId1"/>
    <hyperlink ref="I4" r:id="rId2"/>
    <hyperlink ref="I2" r:id="rId3"/>
    <hyperlink ref="I5" r:id="rId4"/>
    <hyperlink ref="I6" r:id="rId5"/>
  </hyperlinks>
  <pageMargins left="0.7" right="0.7" top="0.75" bottom="0.75" header="0.3" footer="0.3"/>
  <pageSetup paperSize="9"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H11" sqref="H11"/>
    </sheetView>
  </sheetViews>
  <sheetFormatPr defaultRowHeight="15" x14ac:dyDescent="0.25"/>
  <cols>
    <col min="1" max="1" width="11.7109375" bestFit="1" customWidth="1"/>
    <col min="3" max="3" width="9" style="12"/>
  </cols>
  <sheetData>
    <row r="1" spans="1:7" x14ac:dyDescent="0.25">
      <c r="A1" s="37" t="s">
        <v>105</v>
      </c>
      <c r="C1" s="28">
        <v>500</v>
      </c>
    </row>
    <row r="2" spans="1:7" x14ac:dyDescent="0.25">
      <c r="A2" s="37" t="s">
        <v>103</v>
      </c>
      <c r="B2" s="12">
        <v>267.62200000000001</v>
      </c>
    </row>
    <row r="3" spans="1:7" x14ac:dyDescent="0.25">
      <c r="A3" s="37" t="s">
        <v>101</v>
      </c>
      <c r="B3" s="12">
        <v>12.7</v>
      </c>
    </row>
    <row r="4" spans="1:7" x14ac:dyDescent="0.25">
      <c r="A4" s="37" t="s">
        <v>102</v>
      </c>
      <c r="B4" s="27">
        <v>63.6</v>
      </c>
      <c r="C4" s="27"/>
    </row>
    <row r="5" spans="1:7" x14ac:dyDescent="0.25">
      <c r="A5" s="37" t="s">
        <v>124</v>
      </c>
      <c r="B5" s="24">
        <v>36.380000000000003</v>
      </c>
    </row>
    <row r="6" spans="1:7" x14ac:dyDescent="0.25">
      <c r="A6" s="37" t="s">
        <v>135</v>
      </c>
      <c r="B6" s="39">
        <v>41.12</v>
      </c>
    </row>
    <row r="7" spans="1:7" x14ac:dyDescent="0.25">
      <c r="A7" s="37" t="s">
        <v>136</v>
      </c>
      <c r="B7" s="39">
        <v>9.9</v>
      </c>
    </row>
    <row r="8" spans="1:7" x14ac:dyDescent="0.25">
      <c r="A8" s="37" t="s">
        <v>144</v>
      </c>
      <c r="B8" s="39">
        <v>64.37</v>
      </c>
    </row>
    <row r="9" spans="1:7" ht="15.75" thickBot="1" x14ac:dyDescent="0.3">
      <c r="A9" s="38" t="s">
        <v>104</v>
      </c>
      <c r="B9" s="30" t="s">
        <v>106</v>
      </c>
      <c r="C9" s="31">
        <f>SUM(B2:B8)</f>
        <v>495.69200000000001</v>
      </c>
    </row>
    <row r="10" spans="1:7" ht="15.75" thickTop="1" x14ac:dyDescent="0.25">
      <c r="A10" s="37" t="s">
        <v>105</v>
      </c>
      <c r="B10" s="12"/>
      <c r="C10" s="28">
        <f>500-C9</f>
        <v>4.3079999999999927</v>
      </c>
      <c r="G10" s="36"/>
    </row>
    <row r="11" spans="1:7" x14ac:dyDescent="0.25">
      <c r="A11" s="57"/>
      <c r="B11" s="27"/>
      <c r="C11" s="29"/>
      <c r="G11" s="3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Legends</vt:lpstr>
      <vt:lpstr>1st order</vt:lpstr>
      <vt:lpstr>2nd order</vt:lpstr>
      <vt:lpstr>3rd order</vt:lpstr>
      <vt:lpstr>4th order</vt:lpstr>
      <vt:lpstr>5th order</vt:lpstr>
      <vt:lpstr>6th order</vt:lpstr>
      <vt:lpstr>7th order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2018-06-27T10:51:35Z</dcterms:modified>
</cp:coreProperties>
</file>